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Binod\LCA Models\IL LCA\io_tables\impact_vectors\"/>
    </mc:Choice>
  </mc:AlternateContent>
  <bookViews>
    <workbookView xWindow="0" yWindow="0" windowWidth="21756" windowHeight="9816" tabRatio="500"/>
  </bookViews>
  <sheets>
    <sheet name="physical_units" sheetId="1" r:id="rId1"/>
    <sheet name="per_dollar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2" i="1" l="1"/>
  <c r="S41" i="1"/>
  <c r="S119" i="1" l="1"/>
  <c r="B118" i="2"/>
  <c r="U119" i="1"/>
  <c r="T119" i="1"/>
  <c r="E102" i="2" l="1"/>
  <c r="F102" i="2"/>
  <c r="G102" i="2"/>
  <c r="H102" i="2"/>
  <c r="I102" i="2"/>
  <c r="E103" i="2"/>
  <c r="F103" i="2"/>
  <c r="G103" i="2"/>
  <c r="H103" i="2"/>
  <c r="I103" i="2"/>
  <c r="E104" i="2"/>
  <c r="F104" i="2"/>
  <c r="G104" i="2"/>
  <c r="H104" i="2"/>
  <c r="I104" i="2"/>
  <c r="E105" i="2"/>
  <c r="F105" i="2"/>
  <c r="G105" i="2"/>
  <c r="H105" i="2"/>
  <c r="I105" i="2"/>
  <c r="E106" i="2"/>
  <c r="F106" i="2"/>
  <c r="G106" i="2"/>
  <c r="H106" i="2"/>
  <c r="I106" i="2"/>
  <c r="E107" i="2"/>
  <c r="F107" i="2"/>
  <c r="G107" i="2"/>
  <c r="H107" i="2"/>
  <c r="I107" i="2"/>
  <c r="E108" i="2"/>
  <c r="F108" i="2"/>
  <c r="G108" i="2"/>
  <c r="H108" i="2"/>
  <c r="I108" i="2"/>
  <c r="E109" i="2"/>
  <c r="F109" i="2"/>
  <c r="G109" i="2"/>
  <c r="H109" i="2"/>
  <c r="I109" i="2"/>
  <c r="E110" i="2"/>
  <c r="F110" i="2"/>
  <c r="G110" i="2"/>
  <c r="H110" i="2"/>
  <c r="I110" i="2"/>
  <c r="E111" i="2"/>
  <c r="F111" i="2"/>
  <c r="G111" i="2"/>
  <c r="H111" i="2"/>
  <c r="I111" i="2"/>
  <c r="E112" i="2"/>
  <c r="F112" i="2"/>
  <c r="G112" i="2"/>
  <c r="H112" i="2"/>
  <c r="I112" i="2"/>
  <c r="E113" i="2"/>
  <c r="F113" i="2"/>
  <c r="G113" i="2"/>
  <c r="H113" i="2"/>
  <c r="I113" i="2"/>
  <c r="E114" i="2"/>
  <c r="F114" i="2"/>
  <c r="G114" i="2"/>
  <c r="H114" i="2"/>
  <c r="I114" i="2"/>
  <c r="E115" i="2"/>
  <c r="F115" i="2"/>
  <c r="G115" i="2"/>
  <c r="H115" i="2"/>
  <c r="I115" i="2"/>
  <c r="E116" i="2"/>
  <c r="F116" i="2"/>
  <c r="G116" i="2"/>
  <c r="H116" i="2"/>
  <c r="I116" i="2"/>
  <c r="E117" i="2"/>
  <c r="F117" i="2"/>
  <c r="G117" i="2"/>
  <c r="H117" i="2"/>
  <c r="I117" i="2"/>
  <c r="E119" i="2"/>
  <c r="F119" i="2"/>
  <c r="G119" i="2"/>
  <c r="H119" i="2"/>
  <c r="I119" i="2"/>
  <c r="B87" i="2" l="1"/>
  <c r="B88" i="2"/>
  <c r="T88" i="1"/>
  <c r="U103" i="1" l="1"/>
  <c r="D102" i="2" s="1"/>
  <c r="U104" i="1"/>
  <c r="D103" i="2" s="1"/>
  <c r="U105" i="1"/>
  <c r="D104" i="2" s="1"/>
  <c r="U106" i="1"/>
  <c r="D105" i="2" s="1"/>
  <c r="U107" i="1"/>
  <c r="D106" i="2" s="1"/>
  <c r="U108" i="1"/>
  <c r="D107" i="2" s="1"/>
  <c r="U109" i="1"/>
  <c r="D108" i="2" s="1"/>
  <c r="U110" i="1"/>
  <c r="D109" i="2" s="1"/>
  <c r="U111" i="1"/>
  <c r="D110" i="2" s="1"/>
  <c r="U112" i="1"/>
  <c r="D111" i="2" s="1"/>
  <c r="U113" i="1"/>
  <c r="D112" i="2" s="1"/>
  <c r="U114" i="1"/>
  <c r="D113" i="2" s="1"/>
  <c r="U115" i="1"/>
  <c r="D114" i="2" s="1"/>
  <c r="U116" i="1"/>
  <c r="D115" i="2" s="1"/>
  <c r="U117" i="1"/>
  <c r="D116" i="2" s="1"/>
  <c r="U118" i="1"/>
  <c r="D117" i="2" s="1"/>
  <c r="U120" i="1"/>
  <c r="D119" i="2" s="1"/>
  <c r="T103" i="1"/>
  <c r="C102" i="2" s="1"/>
  <c r="T104" i="1"/>
  <c r="C103" i="2" s="1"/>
  <c r="T105" i="1"/>
  <c r="C104" i="2" s="1"/>
  <c r="T106" i="1"/>
  <c r="C105" i="2" s="1"/>
  <c r="T107" i="1"/>
  <c r="C106" i="2" s="1"/>
  <c r="T108" i="1"/>
  <c r="C107" i="2" s="1"/>
  <c r="T109" i="1"/>
  <c r="C108" i="2" s="1"/>
  <c r="T110" i="1"/>
  <c r="C109" i="2" s="1"/>
  <c r="T111" i="1"/>
  <c r="C110" i="2" s="1"/>
  <c r="T112" i="1"/>
  <c r="C111" i="2" s="1"/>
  <c r="T113" i="1"/>
  <c r="C112" i="2" s="1"/>
  <c r="T114" i="1"/>
  <c r="C113" i="2" s="1"/>
  <c r="T115" i="1"/>
  <c r="C114" i="2" s="1"/>
  <c r="T116" i="1"/>
  <c r="C115" i="2" s="1"/>
  <c r="T117" i="1"/>
  <c r="C116" i="2" s="1"/>
  <c r="T118" i="1"/>
  <c r="C117" i="2" s="1"/>
  <c r="T120" i="1"/>
  <c r="C119" i="2" s="1"/>
  <c r="S106" i="1"/>
  <c r="B105" i="2" s="1"/>
  <c r="S107" i="1"/>
  <c r="B106" i="2" s="1"/>
  <c r="S108" i="1"/>
  <c r="B107" i="2" s="1"/>
  <c r="S109" i="1"/>
  <c r="B108" i="2" s="1"/>
  <c r="S110" i="1"/>
  <c r="B109" i="2" s="1"/>
  <c r="S111" i="1"/>
  <c r="B110" i="2" s="1"/>
  <c r="S112" i="1"/>
  <c r="B111" i="2" s="1"/>
  <c r="S113" i="1"/>
  <c r="B112" i="2" s="1"/>
  <c r="S114" i="1"/>
  <c r="B113" i="2" s="1"/>
  <c r="S115" i="1"/>
  <c r="B114" i="2" s="1"/>
  <c r="S116" i="1"/>
  <c r="B115" i="2" s="1"/>
  <c r="S117" i="1"/>
  <c r="B116" i="2" s="1"/>
  <c r="S118" i="1"/>
  <c r="B117" i="2" s="1"/>
  <c r="S120" i="1"/>
  <c r="B119" i="2" s="1"/>
  <c r="G89" i="1"/>
  <c r="G88" i="1"/>
  <c r="F89" i="1"/>
  <c r="F88" i="1"/>
  <c r="S105" i="1" l="1"/>
  <c r="B104" i="2" s="1"/>
  <c r="S104" i="1"/>
  <c r="B103" i="2" s="1"/>
  <c r="S103" i="1"/>
  <c r="B102" i="2" s="1"/>
  <c r="V98" i="1" l="1"/>
  <c r="E97" i="2" s="1"/>
  <c r="W98" i="1"/>
  <c r="X98" i="1"/>
  <c r="G97" i="2" s="1"/>
  <c r="Y98" i="1"/>
  <c r="H97" i="2" s="1"/>
  <c r="Z98" i="1"/>
  <c r="I97" i="2" s="1"/>
  <c r="V99" i="1"/>
  <c r="E98" i="2" s="1"/>
  <c r="W99" i="1"/>
  <c r="F98" i="2" s="1"/>
  <c r="X99" i="1"/>
  <c r="G98" i="2" s="1"/>
  <c r="Y99" i="1"/>
  <c r="H98" i="2" s="1"/>
  <c r="Z99" i="1"/>
  <c r="I98" i="2" s="1"/>
  <c r="V100" i="1"/>
  <c r="E99" i="2" s="1"/>
  <c r="W100" i="1"/>
  <c r="F99" i="2" s="1"/>
  <c r="X100" i="1"/>
  <c r="G99" i="2" s="1"/>
  <c r="Y100" i="1"/>
  <c r="H99" i="2" s="1"/>
  <c r="Z100" i="1"/>
  <c r="I99" i="2" s="1"/>
  <c r="V101" i="1"/>
  <c r="E100" i="2" s="1"/>
  <c r="W101" i="1"/>
  <c r="F100" i="2" s="1"/>
  <c r="X101" i="1"/>
  <c r="G100" i="2" s="1"/>
  <c r="Y101" i="1"/>
  <c r="H100" i="2" s="1"/>
  <c r="Z101" i="1"/>
  <c r="I100" i="2" s="1"/>
  <c r="V102" i="1"/>
  <c r="E101" i="2" s="1"/>
  <c r="W102" i="1"/>
  <c r="F101" i="2" s="1"/>
  <c r="X102" i="1"/>
  <c r="G101" i="2" s="1"/>
  <c r="Y102" i="1"/>
  <c r="H101" i="2" s="1"/>
  <c r="Z102" i="1"/>
  <c r="I101" i="2" s="1"/>
  <c r="W97" i="1"/>
  <c r="X97" i="1"/>
  <c r="G96" i="2" s="1"/>
  <c r="Y97" i="1"/>
  <c r="H96" i="2" s="1"/>
  <c r="Z97" i="1"/>
  <c r="U98" i="1"/>
  <c r="D97" i="2" s="1"/>
  <c r="U99" i="1"/>
  <c r="D98" i="2" s="1"/>
  <c r="U100" i="1"/>
  <c r="D99" i="2" s="1"/>
  <c r="U101" i="1"/>
  <c r="D100" i="2" s="1"/>
  <c r="U102" i="1"/>
  <c r="D101" i="2" s="1"/>
  <c r="T99" i="1"/>
  <c r="C98" i="2" s="1"/>
  <c r="T100" i="1"/>
  <c r="C99" i="2" s="1"/>
  <c r="T101" i="1"/>
  <c r="C100" i="2" s="1"/>
  <c r="T102" i="1"/>
  <c r="C101" i="2" s="1"/>
  <c r="S99" i="1"/>
  <c r="B98" i="2" s="1"/>
  <c r="S100" i="1"/>
  <c r="S101" i="1"/>
  <c r="S102" i="1"/>
  <c r="S4" i="1"/>
  <c r="B3" i="2" s="1"/>
  <c r="T4" i="1"/>
  <c r="C3" i="2" s="1"/>
  <c r="U4" i="1"/>
  <c r="D3" i="2" s="1"/>
  <c r="S5" i="1"/>
  <c r="B4" i="2" s="1"/>
  <c r="T5" i="1"/>
  <c r="C4" i="2" s="1"/>
  <c r="U5" i="1"/>
  <c r="D4" i="2" s="1"/>
  <c r="S6" i="1"/>
  <c r="B5" i="2" s="1"/>
  <c r="T6" i="1"/>
  <c r="C5" i="2" s="1"/>
  <c r="U6" i="1"/>
  <c r="D5" i="2" s="1"/>
  <c r="S7" i="1"/>
  <c r="B6" i="2" s="1"/>
  <c r="T7" i="1"/>
  <c r="C6" i="2" s="1"/>
  <c r="U7" i="1"/>
  <c r="D6" i="2" s="1"/>
  <c r="S8" i="1"/>
  <c r="B7" i="2" s="1"/>
  <c r="T8" i="1"/>
  <c r="C7" i="2" s="1"/>
  <c r="U8" i="1"/>
  <c r="D7" i="2" s="1"/>
  <c r="S9" i="1"/>
  <c r="B8" i="2" s="1"/>
  <c r="T9" i="1"/>
  <c r="C8" i="2" s="1"/>
  <c r="U9" i="1"/>
  <c r="D8" i="2" s="1"/>
  <c r="S10" i="1"/>
  <c r="B9" i="2" s="1"/>
  <c r="T10" i="1"/>
  <c r="C9" i="2" s="1"/>
  <c r="U10" i="1"/>
  <c r="S11" i="1"/>
  <c r="B10" i="2" s="1"/>
  <c r="T11" i="1"/>
  <c r="C10" i="2" s="1"/>
  <c r="U11" i="1"/>
  <c r="S12" i="1"/>
  <c r="B11" i="2" s="1"/>
  <c r="T12" i="1"/>
  <c r="U12" i="1"/>
  <c r="D11" i="2" s="1"/>
  <c r="S13" i="1"/>
  <c r="B12" i="2" s="1"/>
  <c r="T13" i="1"/>
  <c r="C12" i="2" s="1"/>
  <c r="U13" i="1"/>
  <c r="D12" i="2" s="1"/>
  <c r="S14" i="1"/>
  <c r="T14" i="1"/>
  <c r="U14" i="1"/>
  <c r="D13" i="2" s="1"/>
  <c r="S15" i="1"/>
  <c r="B14" i="2" s="1"/>
  <c r="T15" i="1"/>
  <c r="C14" i="2" s="1"/>
  <c r="U15" i="1"/>
  <c r="S16" i="1"/>
  <c r="B15" i="2" s="1"/>
  <c r="T16" i="1"/>
  <c r="C15" i="2" s="1"/>
  <c r="U16" i="1"/>
  <c r="D15" i="2" s="1"/>
  <c r="S17" i="1"/>
  <c r="B16" i="2" s="1"/>
  <c r="T17" i="1"/>
  <c r="C16" i="2" s="1"/>
  <c r="U17" i="1"/>
  <c r="D16" i="2" s="1"/>
  <c r="S18" i="1"/>
  <c r="B17" i="2" s="1"/>
  <c r="T18" i="1"/>
  <c r="U18" i="1"/>
  <c r="D17" i="2" s="1"/>
  <c r="S19" i="1"/>
  <c r="B18" i="2" s="1"/>
  <c r="T19" i="1"/>
  <c r="C18" i="2" s="1"/>
  <c r="U19" i="1"/>
  <c r="D18" i="2" s="1"/>
  <c r="S20" i="1"/>
  <c r="B19" i="2" s="1"/>
  <c r="T20" i="1"/>
  <c r="C19" i="2" s="1"/>
  <c r="U20" i="1"/>
  <c r="D19" i="2" s="1"/>
  <c r="S21" i="1"/>
  <c r="B20" i="2" s="1"/>
  <c r="T21" i="1"/>
  <c r="C20" i="2" s="1"/>
  <c r="U21" i="1"/>
  <c r="D20" i="2" s="1"/>
  <c r="S22" i="1"/>
  <c r="T22" i="1"/>
  <c r="U22" i="1"/>
  <c r="D21" i="2" s="1"/>
  <c r="S23" i="1"/>
  <c r="B22" i="2" s="1"/>
  <c r="T23" i="1"/>
  <c r="U23" i="1"/>
  <c r="D22" i="2" s="1"/>
  <c r="K24" i="1"/>
  <c r="S24" i="1"/>
  <c r="B23" i="2" s="1"/>
  <c r="T24" i="1"/>
  <c r="C23" i="2" s="1"/>
  <c r="U24" i="1"/>
  <c r="D23" i="2" s="1"/>
  <c r="S25" i="1"/>
  <c r="B24" i="2" s="1"/>
  <c r="T25" i="1"/>
  <c r="C24" i="2" s="1"/>
  <c r="U25" i="1"/>
  <c r="D24" i="2" s="1"/>
  <c r="S26" i="1"/>
  <c r="B25" i="2" s="1"/>
  <c r="T26" i="1"/>
  <c r="C25" i="2" s="1"/>
  <c r="U26" i="1"/>
  <c r="D25" i="2" s="1"/>
  <c r="S27" i="1"/>
  <c r="B26" i="2" s="1"/>
  <c r="T27" i="1"/>
  <c r="U27" i="1"/>
  <c r="D26" i="2" s="1"/>
  <c r="S28" i="1"/>
  <c r="B27" i="2" s="1"/>
  <c r="T28" i="1"/>
  <c r="C27" i="2" s="1"/>
  <c r="U28" i="1"/>
  <c r="S29" i="1"/>
  <c r="B28" i="2" s="1"/>
  <c r="T29" i="1"/>
  <c r="C28" i="2" s="1"/>
  <c r="U29" i="1"/>
  <c r="D28" i="2" s="1"/>
  <c r="S30" i="1"/>
  <c r="B29" i="2" s="1"/>
  <c r="T30" i="1"/>
  <c r="C29" i="2" s="1"/>
  <c r="U30" i="1"/>
  <c r="D29" i="2" s="1"/>
  <c r="S31" i="1"/>
  <c r="B30" i="2" s="1"/>
  <c r="T31" i="1"/>
  <c r="C30" i="2" s="1"/>
  <c r="U31" i="1"/>
  <c r="S32" i="1"/>
  <c r="B31" i="2" s="1"/>
  <c r="T32" i="1"/>
  <c r="C31" i="2" s="1"/>
  <c r="U32" i="1"/>
  <c r="D31" i="2" s="1"/>
  <c r="S33" i="1"/>
  <c r="B32" i="2" s="1"/>
  <c r="T33" i="1"/>
  <c r="C32" i="2" s="1"/>
  <c r="U33" i="1"/>
  <c r="D32" i="2" s="1"/>
  <c r="S34" i="1"/>
  <c r="B33" i="2" s="1"/>
  <c r="T34" i="1"/>
  <c r="C33" i="2" s="1"/>
  <c r="U34" i="1"/>
  <c r="D33" i="2" s="1"/>
  <c r="S35" i="1"/>
  <c r="B34" i="2" s="1"/>
  <c r="T35" i="1"/>
  <c r="C34" i="2" s="1"/>
  <c r="U35" i="1"/>
  <c r="D34" i="2" s="1"/>
  <c r="S36" i="1"/>
  <c r="B35" i="2" s="1"/>
  <c r="T36" i="1"/>
  <c r="C35" i="2" s="1"/>
  <c r="U36" i="1"/>
  <c r="D35" i="2" s="1"/>
  <c r="S37" i="1"/>
  <c r="B36" i="2" s="1"/>
  <c r="T37" i="1"/>
  <c r="C36" i="2" s="1"/>
  <c r="U37" i="1"/>
  <c r="D36" i="2" s="1"/>
  <c r="S38" i="1"/>
  <c r="B37" i="2" s="1"/>
  <c r="T38" i="1"/>
  <c r="C37" i="2" s="1"/>
  <c r="U38" i="1"/>
  <c r="D37" i="2" s="1"/>
  <c r="S39" i="1"/>
  <c r="B38" i="2" s="1"/>
  <c r="T39" i="1"/>
  <c r="U39" i="1"/>
  <c r="D38" i="2" s="1"/>
  <c r="S40" i="1"/>
  <c r="B39" i="2" s="1"/>
  <c r="T40" i="1"/>
  <c r="C39" i="2" s="1"/>
  <c r="U40" i="1"/>
  <c r="B40" i="2"/>
  <c r="T41" i="1"/>
  <c r="C40" i="2" s="1"/>
  <c r="U41" i="1"/>
  <c r="D40" i="2" s="1"/>
  <c r="B41" i="2"/>
  <c r="T42" i="1"/>
  <c r="U42" i="1"/>
  <c r="D41" i="2" s="1"/>
  <c r="S43" i="1"/>
  <c r="B42" i="2" s="1"/>
  <c r="T43" i="1"/>
  <c r="U43" i="1"/>
  <c r="D42" i="2" s="1"/>
  <c r="S44" i="1"/>
  <c r="B43" i="2" s="1"/>
  <c r="T44" i="1"/>
  <c r="C43" i="2" s="1"/>
  <c r="U44" i="1"/>
  <c r="D43" i="2" s="1"/>
  <c r="S45" i="1"/>
  <c r="B44" i="2" s="1"/>
  <c r="T45" i="1"/>
  <c r="C44" i="2" s="1"/>
  <c r="U45" i="1"/>
  <c r="D44" i="2" s="1"/>
  <c r="S46" i="1"/>
  <c r="B45" i="2" s="1"/>
  <c r="T46" i="1"/>
  <c r="C45" i="2" s="1"/>
  <c r="U46" i="1"/>
  <c r="D45" i="2" s="1"/>
  <c r="S47" i="1"/>
  <c r="B46" i="2" s="1"/>
  <c r="T47" i="1"/>
  <c r="U47" i="1"/>
  <c r="D46" i="2" s="1"/>
  <c r="S48" i="1"/>
  <c r="B47" i="2" s="1"/>
  <c r="T48" i="1"/>
  <c r="C47" i="2" s="1"/>
  <c r="U48" i="1"/>
  <c r="S49" i="1"/>
  <c r="B48" i="2" s="1"/>
  <c r="T49" i="1"/>
  <c r="C48" i="2" s="1"/>
  <c r="U49" i="1"/>
  <c r="D48" i="2" s="1"/>
  <c r="S50" i="1"/>
  <c r="B49" i="2" s="1"/>
  <c r="T50" i="1"/>
  <c r="U50" i="1"/>
  <c r="D49" i="2" s="1"/>
  <c r="S51" i="1"/>
  <c r="B50" i="2" s="1"/>
  <c r="T51" i="1"/>
  <c r="U51" i="1"/>
  <c r="D50" i="2" s="1"/>
  <c r="S52" i="1"/>
  <c r="B51" i="2" s="1"/>
  <c r="D52" i="1"/>
  <c r="T52" i="1" s="1"/>
  <c r="C51" i="2" s="1"/>
  <c r="E52" i="1"/>
  <c r="U52" i="1"/>
  <c r="D51" i="2" s="1"/>
  <c r="S53" i="1"/>
  <c r="B52" i="2" s="1"/>
  <c r="T53" i="1"/>
  <c r="C52" i="2" s="1"/>
  <c r="U53" i="1"/>
  <c r="D52" i="2" s="1"/>
  <c r="S54" i="1"/>
  <c r="B53" i="2" s="1"/>
  <c r="T54" i="1"/>
  <c r="C53" i="2" s="1"/>
  <c r="U54" i="1"/>
  <c r="D53" i="2" s="1"/>
  <c r="S55" i="1"/>
  <c r="B54" i="2" s="1"/>
  <c r="T55" i="1"/>
  <c r="C54" i="2" s="1"/>
  <c r="U55" i="1"/>
  <c r="D54" i="2" s="1"/>
  <c r="S56" i="1"/>
  <c r="B55" i="2" s="1"/>
  <c r="T56" i="1"/>
  <c r="U56" i="1"/>
  <c r="D55" i="2" s="1"/>
  <c r="S57" i="1"/>
  <c r="B56" i="2" s="1"/>
  <c r="T57" i="1"/>
  <c r="U57" i="1"/>
  <c r="D56" i="2" s="1"/>
  <c r="S58" i="1"/>
  <c r="B57" i="2" s="1"/>
  <c r="T58" i="1"/>
  <c r="C57" i="2" s="1"/>
  <c r="U58" i="1"/>
  <c r="D57" i="2" s="1"/>
  <c r="S59" i="1"/>
  <c r="B58" i="2" s="1"/>
  <c r="T59" i="1"/>
  <c r="C58" i="2" s="1"/>
  <c r="U59" i="1"/>
  <c r="D58" i="2" s="1"/>
  <c r="S60" i="1"/>
  <c r="B59" i="2" s="1"/>
  <c r="T60" i="1"/>
  <c r="C59" i="2" s="1"/>
  <c r="U60" i="1"/>
  <c r="D59" i="2" s="1"/>
  <c r="S61" i="1"/>
  <c r="B60" i="2" s="1"/>
  <c r="T61" i="1"/>
  <c r="U61" i="1"/>
  <c r="D60" i="2" s="1"/>
  <c r="S62" i="1"/>
  <c r="B61" i="2" s="1"/>
  <c r="T62" i="1"/>
  <c r="C61" i="2" s="1"/>
  <c r="U62" i="1"/>
  <c r="S63" i="1"/>
  <c r="B62" i="2" s="1"/>
  <c r="T63" i="1"/>
  <c r="C62" i="2" s="1"/>
  <c r="U63" i="1"/>
  <c r="D62" i="2" s="1"/>
  <c r="S64" i="1"/>
  <c r="B63" i="2" s="1"/>
  <c r="T64" i="1"/>
  <c r="U64" i="1"/>
  <c r="D63" i="2" s="1"/>
  <c r="S65" i="1"/>
  <c r="B64" i="2" s="1"/>
  <c r="T65" i="1"/>
  <c r="C64" i="2" s="1"/>
  <c r="U65" i="1"/>
  <c r="D64" i="2" s="1"/>
  <c r="S66" i="1"/>
  <c r="B65" i="2" s="1"/>
  <c r="T66" i="1"/>
  <c r="C65" i="2" s="1"/>
  <c r="U66" i="1"/>
  <c r="S67" i="1"/>
  <c r="B66" i="2" s="1"/>
  <c r="T67" i="1"/>
  <c r="C66" i="2" s="1"/>
  <c r="U67" i="1"/>
  <c r="D66" i="2" s="1"/>
  <c r="S68" i="1"/>
  <c r="B67" i="2" s="1"/>
  <c r="T68" i="1"/>
  <c r="U68" i="1"/>
  <c r="D67" i="2" s="1"/>
  <c r="S69" i="1"/>
  <c r="B68" i="2" s="1"/>
  <c r="T69" i="1"/>
  <c r="U69" i="1"/>
  <c r="S70" i="1"/>
  <c r="T70" i="1"/>
  <c r="C69" i="2" s="1"/>
  <c r="U70" i="1"/>
  <c r="S71" i="1"/>
  <c r="B70" i="2" s="1"/>
  <c r="T71" i="1"/>
  <c r="M71" i="1"/>
  <c r="U71" i="1" s="1"/>
  <c r="D70" i="2" s="1"/>
  <c r="S72" i="1"/>
  <c r="B71" i="2" s="1"/>
  <c r="T72" i="1"/>
  <c r="U72" i="1"/>
  <c r="S73" i="1"/>
  <c r="B72" i="2" s="1"/>
  <c r="T73" i="1"/>
  <c r="U73" i="1"/>
  <c r="S74" i="1"/>
  <c r="B73" i="2" s="1"/>
  <c r="T74" i="1"/>
  <c r="AB74" i="1" s="1"/>
  <c r="U74" i="1"/>
  <c r="S75" i="1"/>
  <c r="B74" i="2" s="1"/>
  <c r="T75" i="1"/>
  <c r="U75" i="1"/>
  <c r="S76" i="1"/>
  <c r="B75" i="2" s="1"/>
  <c r="T76" i="1"/>
  <c r="U76" i="1"/>
  <c r="S77" i="1"/>
  <c r="B76" i="2" s="1"/>
  <c r="T77" i="1"/>
  <c r="U77" i="1"/>
  <c r="S78" i="1"/>
  <c r="B77" i="2" s="1"/>
  <c r="T78" i="1"/>
  <c r="AB78" i="1" s="1"/>
  <c r="U78" i="1"/>
  <c r="S79" i="1"/>
  <c r="B78" i="2" s="1"/>
  <c r="T79" i="1"/>
  <c r="U79" i="1"/>
  <c r="S80" i="1"/>
  <c r="B79" i="2" s="1"/>
  <c r="T80" i="1"/>
  <c r="U80" i="1"/>
  <c r="S81" i="1"/>
  <c r="B80" i="2" s="1"/>
  <c r="T81" i="1"/>
  <c r="U81" i="1"/>
  <c r="S82" i="1"/>
  <c r="B81" i="2" s="1"/>
  <c r="T82" i="1"/>
  <c r="AB82" i="1" s="1"/>
  <c r="U82" i="1"/>
  <c r="S83" i="1"/>
  <c r="B82" i="2" s="1"/>
  <c r="T83" i="1"/>
  <c r="U83" i="1"/>
  <c r="S84" i="1"/>
  <c r="B83" i="2" s="1"/>
  <c r="T84" i="1"/>
  <c r="U84" i="1"/>
  <c r="S85" i="1"/>
  <c r="B84" i="2" s="1"/>
  <c r="T85" i="1"/>
  <c r="U85" i="1"/>
  <c r="S86" i="1"/>
  <c r="B85" i="2" s="1"/>
  <c r="T86" i="1"/>
  <c r="U86" i="1"/>
  <c r="S87" i="1"/>
  <c r="B86" i="2" s="1"/>
  <c r="T87" i="1"/>
  <c r="U87" i="1"/>
  <c r="S90" i="1"/>
  <c r="B89" i="2" s="1"/>
  <c r="T90" i="1"/>
  <c r="U90" i="1"/>
  <c r="D87" i="2" s="1"/>
  <c r="S91" i="1"/>
  <c r="B90" i="2" s="1"/>
  <c r="T91" i="1"/>
  <c r="U91" i="1"/>
  <c r="D88" i="2" s="1"/>
  <c r="S92" i="1"/>
  <c r="B91" i="2" s="1"/>
  <c r="T92" i="1"/>
  <c r="U92" i="1"/>
  <c r="S93" i="1"/>
  <c r="B92" i="2" s="1"/>
  <c r="T93" i="1"/>
  <c r="U93" i="1"/>
  <c r="D90" i="2" s="1"/>
  <c r="S94" i="1"/>
  <c r="B93" i="2" s="1"/>
  <c r="T94" i="1"/>
  <c r="C91" i="2" s="1"/>
  <c r="U94" i="1"/>
  <c r="D91" i="2" s="1"/>
  <c r="S95" i="1"/>
  <c r="B94" i="2" s="1"/>
  <c r="T95" i="1"/>
  <c r="U95" i="1"/>
  <c r="S96" i="1"/>
  <c r="B95" i="2" s="1"/>
  <c r="T96" i="1"/>
  <c r="U96" i="1"/>
  <c r="S97" i="1"/>
  <c r="B96" i="2" s="1"/>
  <c r="T97" i="1"/>
  <c r="C96" i="2" s="1"/>
  <c r="U97" i="1"/>
  <c r="S98" i="1"/>
  <c r="B97" i="2" s="1"/>
  <c r="T98" i="1"/>
  <c r="C97" i="2" s="1"/>
  <c r="S3" i="1"/>
  <c r="T3" i="1"/>
  <c r="U3" i="1"/>
  <c r="V97" i="1"/>
  <c r="G94" i="2"/>
  <c r="D95" i="2"/>
  <c r="E95" i="2"/>
  <c r="G95" i="2"/>
  <c r="I95" i="2"/>
  <c r="D92" i="2"/>
  <c r="V95" i="1"/>
  <c r="E92" i="2"/>
  <c r="W95" i="1"/>
  <c r="F92" i="2"/>
  <c r="X95" i="1"/>
  <c r="G92" i="2"/>
  <c r="Y95" i="1"/>
  <c r="H92" i="2"/>
  <c r="Z95" i="1"/>
  <c r="I92" i="2"/>
  <c r="D93" i="2"/>
  <c r="V96" i="1"/>
  <c r="E93" i="2" s="1"/>
  <c r="W96" i="1"/>
  <c r="F93" i="2"/>
  <c r="X96" i="1"/>
  <c r="G93" i="2" s="1"/>
  <c r="Y96" i="1"/>
  <c r="H93" i="2" s="1"/>
  <c r="Z96" i="1"/>
  <c r="I93" i="2" s="1"/>
  <c r="V3" i="1"/>
  <c r="E2" i="2" s="1"/>
  <c r="W3" i="1"/>
  <c r="F2" i="2" s="1"/>
  <c r="X3" i="1"/>
  <c r="G2" i="2" s="1"/>
  <c r="Y3" i="1"/>
  <c r="H2" i="2" s="1"/>
  <c r="Z3" i="1"/>
  <c r="I2" i="2" s="1"/>
  <c r="V4" i="1"/>
  <c r="E3" i="2" s="1"/>
  <c r="W4" i="1"/>
  <c r="F3" i="2" s="1"/>
  <c r="X4" i="1"/>
  <c r="G3" i="2" s="1"/>
  <c r="Y4" i="1"/>
  <c r="H3" i="2" s="1"/>
  <c r="Z4" i="1"/>
  <c r="I3" i="2" s="1"/>
  <c r="V5" i="1"/>
  <c r="E4" i="2" s="1"/>
  <c r="W5" i="1"/>
  <c r="X5" i="1"/>
  <c r="G4" i="2" s="1"/>
  <c r="Y5" i="1"/>
  <c r="H4" i="2" s="1"/>
  <c r="Z5" i="1"/>
  <c r="I4" i="2" s="1"/>
  <c r="V6" i="1"/>
  <c r="E5" i="2" s="1"/>
  <c r="W6" i="1"/>
  <c r="F5" i="2" s="1"/>
  <c r="X6" i="1"/>
  <c r="G5" i="2" s="1"/>
  <c r="Y6" i="1"/>
  <c r="H5" i="2" s="1"/>
  <c r="Z6" i="1"/>
  <c r="I5" i="2" s="1"/>
  <c r="V7" i="1"/>
  <c r="E6" i="2" s="1"/>
  <c r="W7" i="1"/>
  <c r="F6" i="2" s="1"/>
  <c r="X7" i="1"/>
  <c r="G6" i="2" s="1"/>
  <c r="Y7" i="1"/>
  <c r="Z7" i="1"/>
  <c r="I6" i="2" s="1"/>
  <c r="V8" i="1"/>
  <c r="E7" i="2" s="1"/>
  <c r="W8" i="1"/>
  <c r="F7" i="2" s="1"/>
  <c r="X8" i="1"/>
  <c r="Y8" i="1"/>
  <c r="H7" i="2" s="1"/>
  <c r="Z8" i="1"/>
  <c r="I7" i="2" s="1"/>
  <c r="V9" i="1"/>
  <c r="E8" i="2" s="1"/>
  <c r="W9" i="1"/>
  <c r="F8" i="2" s="1"/>
  <c r="X9" i="1"/>
  <c r="G8" i="2" s="1"/>
  <c r="Y9" i="1"/>
  <c r="H8" i="2" s="1"/>
  <c r="Z9" i="1"/>
  <c r="I8" i="2" s="1"/>
  <c r="V10" i="1"/>
  <c r="W10" i="1"/>
  <c r="X10" i="1"/>
  <c r="G9" i="2" s="1"/>
  <c r="Y10" i="1"/>
  <c r="H9" i="2" s="1"/>
  <c r="Z10" i="1"/>
  <c r="I9" i="2" s="1"/>
  <c r="V11" i="1"/>
  <c r="E10" i="2" s="1"/>
  <c r="W11" i="1"/>
  <c r="F10" i="2" s="1"/>
  <c r="X11" i="1"/>
  <c r="G10" i="2" s="1"/>
  <c r="Y11" i="1"/>
  <c r="Z11" i="1"/>
  <c r="I10" i="2" s="1"/>
  <c r="V12" i="1"/>
  <c r="E11" i="2" s="1"/>
  <c r="W12" i="1"/>
  <c r="F11" i="2" s="1"/>
  <c r="X12" i="1"/>
  <c r="G11" i="2" s="1"/>
  <c r="Y12" i="1"/>
  <c r="H11" i="2" s="1"/>
  <c r="Z12" i="1"/>
  <c r="I11" i="2" s="1"/>
  <c r="V13" i="1"/>
  <c r="E12" i="2" s="1"/>
  <c r="W13" i="1"/>
  <c r="X13" i="1"/>
  <c r="G12" i="2" s="1"/>
  <c r="Y13" i="1"/>
  <c r="H12" i="2" s="1"/>
  <c r="Z13" i="1"/>
  <c r="I12" i="2" s="1"/>
  <c r="V14" i="1"/>
  <c r="W14" i="1"/>
  <c r="F13" i="2" s="1"/>
  <c r="X14" i="1"/>
  <c r="G13" i="2" s="1"/>
  <c r="Y14" i="1"/>
  <c r="H13" i="2" s="1"/>
  <c r="Z14" i="1"/>
  <c r="V15" i="1"/>
  <c r="E14" i="2" s="1"/>
  <c r="W15" i="1"/>
  <c r="F14" i="2" s="1"/>
  <c r="X15" i="1"/>
  <c r="G14" i="2" s="1"/>
  <c r="Y15" i="1"/>
  <c r="H14" i="2" s="1"/>
  <c r="Z15" i="1"/>
  <c r="I14" i="2" s="1"/>
  <c r="V16" i="1"/>
  <c r="E15" i="2" s="1"/>
  <c r="W16" i="1"/>
  <c r="F15" i="2" s="1"/>
  <c r="X16" i="1"/>
  <c r="G15" i="2" s="1"/>
  <c r="Y16" i="1"/>
  <c r="H15" i="2" s="1"/>
  <c r="Z16" i="1"/>
  <c r="I15" i="2" s="1"/>
  <c r="V17" i="1"/>
  <c r="E16" i="2" s="1"/>
  <c r="W17" i="1"/>
  <c r="X17" i="1"/>
  <c r="G16" i="2" s="1"/>
  <c r="Y17" i="1"/>
  <c r="H16" i="2" s="1"/>
  <c r="Z17" i="1"/>
  <c r="I16" i="2" s="1"/>
  <c r="V18" i="1"/>
  <c r="E17" i="2" s="1"/>
  <c r="W18" i="1"/>
  <c r="F17" i="2" s="1"/>
  <c r="X18" i="1"/>
  <c r="G17" i="2" s="1"/>
  <c r="Y18" i="1"/>
  <c r="H17" i="2" s="1"/>
  <c r="Z18" i="1"/>
  <c r="V19" i="1"/>
  <c r="E18" i="2" s="1"/>
  <c r="W19" i="1"/>
  <c r="F18" i="2" s="1"/>
  <c r="X19" i="1"/>
  <c r="G18" i="2" s="1"/>
  <c r="Y19" i="1"/>
  <c r="H18" i="2" s="1"/>
  <c r="Z19" i="1"/>
  <c r="I18" i="2" s="1"/>
  <c r="V20" i="1"/>
  <c r="E19" i="2" s="1"/>
  <c r="W20" i="1"/>
  <c r="F19" i="2" s="1"/>
  <c r="X20" i="1"/>
  <c r="Y20" i="1"/>
  <c r="H19" i="2" s="1"/>
  <c r="Z20" i="1"/>
  <c r="I19" i="2" s="1"/>
  <c r="V21" i="1"/>
  <c r="E20" i="2" s="1"/>
  <c r="W21" i="1"/>
  <c r="X21" i="1"/>
  <c r="G20" i="2" s="1"/>
  <c r="Y21" i="1"/>
  <c r="H20" i="2" s="1"/>
  <c r="Z21" i="1"/>
  <c r="I20" i="2" s="1"/>
  <c r="V22" i="1"/>
  <c r="E21" i="2" s="1"/>
  <c r="W22" i="1"/>
  <c r="F21" i="2" s="1"/>
  <c r="X22" i="1"/>
  <c r="G21" i="2" s="1"/>
  <c r="Y22" i="1"/>
  <c r="H21" i="2" s="1"/>
  <c r="Z22" i="1"/>
  <c r="V23" i="1"/>
  <c r="E22" i="2" s="1"/>
  <c r="W23" i="1"/>
  <c r="F22" i="2" s="1"/>
  <c r="X23" i="1"/>
  <c r="G22" i="2" s="1"/>
  <c r="Y23" i="1"/>
  <c r="Z23" i="1"/>
  <c r="I22" i="2" s="1"/>
  <c r="V24" i="1"/>
  <c r="E23" i="2" s="1"/>
  <c r="W24" i="1"/>
  <c r="F23" i="2" s="1"/>
  <c r="X24" i="1"/>
  <c r="G23" i="2" s="1"/>
  <c r="Y24" i="1"/>
  <c r="H23" i="2" s="1"/>
  <c r="Z24" i="1"/>
  <c r="I23" i="2" s="1"/>
  <c r="V25" i="1"/>
  <c r="E24" i="2" s="1"/>
  <c r="W25" i="1"/>
  <c r="X25" i="1"/>
  <c r="G24" i="2" s="1"/>
  <c r="Y25" i="1"/>
  <c r="H24" i="2" s="1"/>
  <c r="Z25" i="1"/>
  <c r="I24" i="2" s="1"/>
  <c r="V26" i="1"/>
  <c r="W26" i="1"/>
  <c r="F25" i="2" s="1"/>
  <c r="X26" i="1"/>
  <c r="G25" i="2" s="1"/>
  <c r="Y26" i="1"/>
  <c r="H25" i="2" s="1"/>
  <c r="Z26" i="1"/>
  <c r="V27" i="1"/>
  <c r="E26" i="2" s="1"/>
  <c r="W27" i="1"/>
  <c r="F26" i="2" s="1"/>
  <c r="X27" i="1"/>
  <c r="G26" i="2" s="1"/>
  <c r="Y27" i="1"/>
  <c r="H26" i="2" s="1"/>
  <c r="Z27" i="1"/>
  <c r="I26" i="2" s="1"/>
  <c r="V28" i="1"/>
  <c r="E27" i="2" s="1"/>
  <c r="W28" i="1"/>
  <c r="F27" i="2" s="1"/>
  <c r="X28" i="1"/>
  <c r="Y28" i="1"/>
  <c r="H27" i="2" s="1"/>
  <c r="Z28" i="1"/>
  <c r="I27" i="2" s="1"/>
  <c r="V29" i="1"/>
  <c r="E28" i="2" s="1"/>
  <c r="W29" i="1"/>
  <c r="F28" i="2" s="1"/>
  <c r="X29" i="1"/>
  <c r="G28" i="2" s="1"/>
  <c r="Y29" i="1"/>
  <c r="H28" i="2" s="1"/>
  <c r="Z29" i="1"/>
  <c r="I28" i="2" s="1"/>
  <c r="V30" i="1"/>
  <c r="E29" i="2" s="1"/>
  <c r="W30" i="1"/>
  <c r="F29" i="2" s="1"/>
  <c r="X30" i="1"/>
  <c r="G29" i="2" s="1"/>
  <c r="Y30" i="1"/>
  <c r="H29" i="2" s="1"/>
  <c r="Z30" i="1"/>
  <c r="V31" i="1"/>
  <c r="E30" i="2" s="1"/>
  <c r="W31" i="1"/>
  <c r="F30" i="2" s="1"/>
  <c r="X31" i="1"/>
  <c r="G30" i="2" s="1"/>
  <c r="Y31" i="1"/>
  <c r="Z31" i="1"/>
  <c r="I30" i="2" s="1"/>
  <c r="V32" i="1"/>
  <c r="E31" i="2" s="1"/>
  <c r="W32" i="1"/>
  <c r="F31" i="2" s="1"/>
  <c r="X32" i="1"/>
  <c r="G31" i="2" s="1"/>
  <c r="Y32" i="1"/>
  <c r="H31" i="2" s="1"/>
  <c r="Z32" i="1"/>
  <c r="I31" i="2" s="1"/>
  <c r="V33" i="1"/>
  <c r="E32" i="2" s="1"/>
  <c r="W33" i="1"/>
  <c r="X33" i="1"/>
  <c r="G32" i="2" s="1"/>
  <c r="Y33" i="1"/>
  <c r="H32" i="2" s="1"/>
  <c r="Z33" i="1"/>
  <c r="V34" i="1"/>
  <c r="W34" i="1"/>
  <c r="F33" i="2" s="1"/>
  <c r="X34" i="1"/>
  <c r="G33" i="2" s="1"/>
  <c r="Y34" i="1"/>
  <c r="Z34" i="1"/>
  <c r="V35" i="1"/>
  <c r="E34" i="2" s="1"/>
  <c r="W35" i="1"/>
  <c r="F34" i="2" s="1"/>
  <c r="X35" i="1"/>
  <c r="G34" i="2" s="1"/>
  <c r="Y35" i="1"/>
  <c r="Z35" i="1"/>
  <c r="I34" i="2" s="1"/>
  <c r="V36" i="1"/>
  <c r="E35" i="2" s="1"/>
  <c r="W36" i="1"/>
  <c r="F35" i="2" s="1"/>
  <c r="X36" i="1"/>
  <c r="Y36" i="1"/>
  <c r="H35" i="2" s="1"/>
  <c r="Z36" i="1"/>
  <c r="I35" i="2" s="1"/>
  <c r="V37" i="1"/>
  <c r="E36" i="2" s="1"/>
  <c r="W37" i="1"/>
  <c r="X37" i="1"/>
  <c r="Y37" i="1"/>
  <c r="H36" i="2" s="1"/>
  <c r="Z37" i="1"/>
  <c r="I36" i="2" s="1"/>
  <c r="V38" i="1"/>
  <c r="E37" i="2" s="1"/>
  <c r="W38" i="1"/>
  <c r="F37" i="2" s="1"/>
  <c r="X38" i="1"/>
  <c r="G37" i="2" s="1"/>
  <c r="Y38" i="1"/>
  <c r="H37" i="2" s="1"/>
  <c r="Z38" i="1"/>
  <c r="V39" i="1"/>
  <c r="E38" i="2" s="1"/>
  <c r="W39" i="1"/>
  <c r="F38" i="2" s="1"/>
  <c r="X39" i="1"/>
  <c r="G38" i="2" s="1"/>
  <c r="Y39" i="1"/>
  <c r="Z39" i="1"/>
  <c r="I38" i="2" s="1"/>
  <c r="V40" i="1"/>
  <c r="E39" i="2" s="1"/>
  <c r="W40" i="1"/>
  <c r="F39" i="2" s="1"/>
  <c r="X40" i="1"/>
  <c r="G39" i="2" s="1"/>
  <c r="Y40" i="1"/>
  <c r="H39" i="2" s="1"/>
  <c r="Z40" i="1"/>
  <c r="I39" i="2" s="1"/>
  <c r="V41" i="1"/>
  <c r="E40" i="2" s="1"/>
  <c r="W41" i="1"/>
  <c r="X41" i="1"/>
  <c r="G40" i="2" s="1"/>
  <c r="Y41" i="1"/>
  <c r="H40" i="2" s="1"/>
  <c r="Z41" i="1"/>
  <c r="I40" i="2" s="1"/>
  <c r="V42" i="1"/>
  <c r="E41" i="2" s="1"/>
  <c r="W42" i="1"/>
  <c r="F41" i="2" s="1"/>
  <c r="X42" i="1"/>
  <c r="G41" i="2" s="1"/>
  <c r="Y42" i="1"/>
  <c r="H41" i="2" s="1"/>
  <c r="Z42" i="1"/>
  <c r="V43" i="1"/>
  <c r="E42" i="2" s="1"/>
  <c r="W43" i="1"/>
  <c r="F42" i="2" s="1"/>
  <c r="X43" i="1"/>
  <c r="G42" i="2" s="1"/>
  <c r="Y43" i="1"/>
  <c r="H42" i="2" s="1"/>
  <c r="Z43" i="1"/>
  <c r="I42" i="2" s="1"/>
  <c r="V44" i="1"/>
  <c r="E43" i="2" s="1"/>
  <c r="W44" i="1"/>
  <c r="X44" i="1"/>
  <c r="Y44" i="1"/>
  <c r="H43" i="2" s="1"/>
  <c r="Z44" i="1"/>
  <c r="I43" i="2" s="1"/>
  <c r="V45" i="1"/>
  <c r="E44" i="2" s="1"/>
  <c r="W45" i="1"/>
  <c r="X45" i="1"/>
  <c r="Y45" i="1"/>
  <c r="H44" i="2" s="1"/>
  <c r="Z45" i="1"/>
  <c r="I44" i="2" s="1"/>
  <c r="V46" i="1"/>
  <c r="E45" i="2" s="1"/>
  <c r="W46" i="1"/>
  <c r="F45" i="2" s="1"/>
  <c r="X46" i="1"/>
  <c r="G45" i="2" s="1"/>
  <c r="Y46" i="1"/>
  <c r="H45" i="2" s="1"/>
  <c r="Z46" i="1"/>
  <c r="V47" i="1"/>
  <c r="E46" i="2" s="1"/>
  <c r="W47" i="1"/>
  <c r="F46" i="2" s="1"/>
  <c r="X47" i="1"/>
  <c r="G46" i="2" s="1"/>
  <c r="Y47" i="1"/>
  <c r="Z47" i="1"/>
  <c r="I46" i="2" s="1"/>
  <c r="V48" i="1"/>
  <c r="E47" i="2" s="1"/>
  <c r="W48" i="1"/>
  <c r="F47" i="2" s="1"/>
  <c r="X48" i="1"/>
  <c r="G47" i="2" s="1"/>
  <c r="Y48" i="1"/>
  <c r="H47" i="2" s="1"/>
  <c r="Z48" i="1"/>
  <c r="I47" i="2" s="1"/>
  <c r="V49" i="1"/>
  <c r="E48" i="2" s="1"/>
  <c r="W49" i="1"/>
  <c r="F48" i="2" s="1"/>
  <c r="X49" i="1"/>
  <c r="G48" i="2" s="1"/>
  <c r="Y49" i="1"/>
  <c r="H48" i="2" s="1"/>
  <c r="Z49" i="1"/>
  <c r="I48" i="2" s="1"/>
  <c r="V50" i="1"/>
  <c r="W50" i="1"/>
  <c r="F49" i="2" s="1"/>
  <c r="X50" i="1"/>
  <c r="G49" i="2" s="1"/>
  <c r="Y50" i="1"/>
  <c r="Z50" i="1"/>
  <c r="I49" i="2" s="1"/>
  <c r="V51" i="1"/>
  <c r="E50" i="2" s="1"/>
  <c r="W51" i="1"/>
  <c r="F50" i="2" s="1"/>
  <c r="X51" i="1"/>
  <c r="G50" i="2" s="1"/>
  <c r="Y51" i="1"/>
  <c r="Z51" i="1"/>
  <c r="I50" i="2" s="1"/>
  <c r="F52" i="1"/>
  <c r="V52" i="1" s="1"/>
  <c r="E51" i="2" s="1"/>
  <c r="G52" i="1"/>
  <c r="W52" i="1"/>
  <c r="X52" i="1"/>
  <c r="G51" i="2" s="1"/>
  <c r="Y52" i="1"/>
  <c r="H51" i="2" s="1"/>
  <c r="Z52" i="1"/>
  <c r="I51" i="2" s="1"/>
  <c r="V53" i="1"/>
  <c r="E52" i="2" s="1"/>
  <c r="W53" i="1"/>
  <c r="F52" i="2" s="1"/>
  <c r="X53" i="1"/>
  <c r="G52" i="2" s="1"/>
  <c r="Y53" i="1"/>
  <c r="Z53" i="1"/>
  <c r="I52" i="2" s="1"/>
  <c r="V54" i="1"/>
  <c r="E53" i="2" s="1"/>
  <c r="W54" i="1"/>
  <c r="X54" i="1"/>
  <c r="G53" i="2" s="1"/>
  <c r="Y54" i="1"/>
  <c r="H53" i="2" s="1"/>
  <c r="Z54" i="1"/>
  <c r="I53" i="2" s="1"/>
  <c r="V55" i="1"/>
  <c r="E54" i="2" s="1"/>
  <c r="W55" i="1"/>
  <c r="X55" i="1"/>
  <c r="Y55" i="1"/>
  <c r="H54" i="2" s="1"/>
  <c r="Z55" i="1"/>
  <c r="I54" i="2" s="1"/>
  <c r="V56" i="1"/>
  <c r="E55" i="2" s="1"/>
  <c r="W56" i="1"/>
  <c r="F55" i="2" s="1"/>
  <c r="X56" i="1"/>
  <c r="G55" i="2" s="1"/>
  <c r="Y56" i="1"/>
  <c r="H55" i="2" s="1"/>
  <c r="Z56" i="1"/>
  <c r="I55" i="2" s="1"/>
  <c r="V57" i="1"/>
  <c r="W57" i="1"/>
  <c r="F56" i="2" s="1"/>
  <c r="X57" i="1"/>
  <c r="Y57" i="1"/>
  <c r="H56" i="2" s="1"/>
  <c r="Z57" i="1"/>
  <c r="I56" i="2" s="1"/>
  <c r="V58" i="1"/>
  <c r="E57" i="2" s="1"/>
  <c r="W58" i="1"/>
  <c r="F57" i="2" s="1"/>
  <c r="X58" i="1"/>
  <c r="G57" i="2" s="1"/>
  <c r="Y58" i="1"/>
  <c r="H57" i="2" s="1"/>
  <c r="Z58" i="1"/>
  <c r="I57" i="2" s="1"/>
  <c r="V59" i="1"/>
  <c r="W59" i="1"/>
  <c r="F58" i="2" s="1"/>
  <c r="X59" i="1"/>
  <c r="G58" i="2" s="1"/>
  <c r="Y59" i="1"/>
  <c r="H58" i="2" s="1"/>
  <c r="Z59" i="1"/>
  <c r="I58" i="2" s="1"/>
  <c r="V60" i="1"/>
  <c r="W60" i="1"/>
  <c r="F59" i="2" s="1"/>
  <c r="X60" i="1"/>
  <c r="G59" i="2" s="1"/>
  <c r="Y60" i="1"/>
  <c r="H59" i="2" s="1"/>
  <c r="Z60" i="1"/>
  <c r="I59" i="2" s="1"/>
  <c r="V61" i="1"/>
  <c r="W61" i="1"/>
  <c r="F60" i="2" s="1"/>
  <c r="X61" i="1"/>
  <c r="Y61" i="1"/>
  <c r="H60" i="2" s="1"/>
  <c r="Z61" i="1"/>
  <c r="I60" i="2" s="1"/>
  <c r="V62" i="1"/>
  <c r="E61" i="2" s="1"/>
  <c r="W62" i="1"/>
  <c r="F61" i="2" s="1"/>
  <c r="X62" i="1"/>
  <c r="G61" i="2" s="1"/>
  <c r="Y62" i="1"/>
  <c r="H61" i="2" s="1"/>
  <c r="Z62" i="1"/>
  <c r="I61" i="2" s="1"/>
  <c r="V63" i="1"/>
  <c r="W63" i="1"/>
  <c r="F62" i="2" s="1"/>
  <c r="X63" i="1"/>
  <c r="Y63" i="1"/>
  <c r="H62" i="2" s="1"/>
  <c r="Z63" i="1"/>
  <c r="I62" i="2" s="1"/>
  <c r="V64" i="1"/>
  <c r="E63" i="2" s="1"/>
  <c r="W64" i="1"/>
  <c r="X64" i="1"/>
  <c r="G63" i="2" s="1"/>
  <c r="Y64" i="1"/>
  <c r="H63" i="2" s="1"/>
  <c r="Z64" i="1"/>
  <c r="I63" i="2" s="1"/>
  <c r="V65" i="1"/>
  <c r="E64" i="2" s="1"/>
  <c r="W65" i="1"/>
  <c r="F64" i="2" s="1"/>
  <c r="X65" i="1"/>
  <c r="G64" i="2" s="1"/>
  <c r="Y65" i="1"/>
  <c r="H64" i="2" s="1"/>
  <c r="Z65" i="1"/>
  <c r="I64" i="2" s="1"/>
  <c r="V66" i="1"/>
  <c r="E65" i="2" s="1"/>
  <c r="W66" i="1"/>
  <c r="F65" i="2" s="1"/>
  <c r="X66" i="1"/>
  <c r="G65" i="2" s="1"/>
  <c r="Y66" i="1"/>
  <c r="H65" i="2" s="1"/>
  <c r="Z66" i="1"/>
  <c r="I65" i="2" s="1"/>
  <c r="V67" i="1"/>
  <c r="W67" i="1"/>
  <c r="X67" i="1"/>
  <c r="Y67" i="1"/>
  <c r="H66" i="2" s="1"/>
  <c r="Z67" i="1"/>
  <c r="V68" i="1"/>
  <c r="W68" i="1"/>
  <c r="X68" i="1"/>
  <c r="G67" i="2" s="1"/>
  <c r="Y68" i="1"/>
  <c r="H67" i="2" s="1"/>
  <c r="Z68" i="1"/>
  <c r="V69" i="1"/>
  <c r="W69" i="1"/>
  <c r="F68" i="2" s="1"/>
  <c r="X69" i="1"/>
  <c r="Y69" i="1"/>
  <c r="Z69" i="1"/>
  <c r="I68" i="2" s="1"/>
  <c r="V70" i="1"/>
  <c r="E69" i="2" s="1"/>
  <c r="W70" i="1"/>
  <c r="X70" i="1"/>
  <c r="Y70" i="1"/>
  <c r="Z70" i="1"/>
  <c r="I69" i="2" s="1"/>
  <c r="V71" i="1"/>
  <c r="E70" i="2" s="1"/>
  <c r="W71" i="1"/>
  <c r="X71" i="1"/>
  <c r="Y71" i="1"/>
  <c r="Z71" i="1"/>
  <c r="I70" i="2" s="1"/>
  <c r="V72" i="1"/>
  <c r="W72" i="1"/>
  <c r="F71" i="2" s="1"/>
  <c r="X72" i="1"/>
  <c r="G71" i="2" s="1"/>
  <c r="Y72" i="1"/>
  <c r="Z72" i="1"/>
  <c r="V73" i="1"/>
  <c r="W73" i="1"/>
  <c r="F72" i="2" s="1"/>
  <c r="X73" i="1"/>
  <c r="Y73" i="1"/>
  <c r="Z73" i="1"/>
  <c r="V74" i="1"/>
  <c r="E73" i="2" s="1"/>
  <c r="W74" i="1"/>
  <c r="F73" i="2" s="1"/>
  <c r="X74" i="1"/>
  <c r="Y74" i="1"/>
  <c r="Z74" i="1"/>
  <c r="I73" i="2" s="1"/>
  <c r="V75" i="1"/>
  <c r="E74" i="2" s="1"/>
  <c r="W75" i="1"/>
  <c r="X75" i="1"/>
  <c r="Y75" i="1"/>
  <c r="H74" i="2" s="1"/>
  <c r="Z75" i="1"/>
  <c r="I74" i="2" s="1"/>
  <c r="V76" i="1"/>
  <c r="W76" i="1"/>
  <c r="F75" i="2" s="1"/>
  <c r="X76" i="1"/>
  <c r="G75" i="2" s="1"/>
  <c r="Y76" i="1"/>
  <c r="Z76" i="1"/>
  <c r="V77" i="1"/>
  <c r="W77" i="1"/>
  <c r="F76" i="2" s="1"/>
  <c r="X77" i="1"/>
  <c r="Y77" i="1"/>
  <c r="Z77" i="1"/>
  <c r="V78" i="1"/>
  <c r="E77" i="2" s="1"/>
  <c r="W78" i="1"/>
  <c r="F77" i="2" s="1"/>
  <c r="X78" i="1"/>
  <c r="Y78" i="1"/>
  <c r="Z78" i="1"/>
  <c r="I77" i="2" s="1"/>
  <c r="V79" i="1"/>
  <c r="E78" i="2" s="1"/>
  <c r="W79" i="1"/>
  <c r="X79" i="1"/>
  <c r="Y79" i="1"/>
  <c r="H78" i="2" s="1"/>
  <c r="Z79" i="1"/>
  <c r="I78" i="2" s="1"/>
  <c r="V80" i="1"/>
  <c r="W80" i="1"/>
  <c r="F79" i="2" s="1"/>
  <c r="X80" i="1"/>
  <c r="G79" i="2" s="1"/>
  <c r="Y80" i="1"/>
  <c r="Z80" i="1"/>
  <c r="F81" i="1"/>
  <c r="V81" i="1"/>
  <c r="E80" i="2" s="1"/>
  <c r="G81" i="1"/>
  <c r="W81" i="1" s="1"/>
  <c r="X81" i="1"/>
  <c r="J81" i="1"/>
  <c r="Z81" i="1" s="1"/>
  <c r="I81" i="1"/>
  <c r="Y81" i="1" s="1"/>
  <c r="H80" i="2" s="1"/>
  <c r="F82" i="1"/>
  <c r="V82" i="1" s="1"/>
  <c r="E81" i="2" s="1"/>
  <c r="G82" i="1"/>
  <c r="W82" i="1"/>
  <c r="F81" i="2" s="1"/>
  <c r="X82" i="1"/>
  <c r="G81" i="2" s="1"/>
  <c r="J82" i="1"/>
  <c r="V83" i="1"/>
  <c r="E82" i="2" s="1"/>
  <c r="W83" i="1"/>
  <c r="F82" i="2" s="1"/>
  <c r="X83" i="1"/>
  <c r="G82" i="2" s="1"/>
  <c r="Y83" i="1"/>
  <c r="Z83" i="1"/>
  <c r="I82" i="2" s="1"/>
  <c r="V84" i="1"/>
  <c r="E83" i="2" s="1"/>
  <c r="W84" i="1"/>
  <c r="F83" i="2" s="1"/>
  <c r="X84" i="1"/>
  <c r="Y84" i="1"/>
  <c r="Z84" i="1"/>
  <c r="F85" i="1"/>
  <c r="V85" i="1" s="1"/>
  <c r="E84" i="2" s="1"/>
  <c r="G85" i="1"/>
  <c r="W85" i="1" s="1"/>
  <c r="X85" i="1"/>
  <c r="G84" i="2" s="1"/>
  <c r="J85" i="1"/>
  <c r="F86" i="1"/>
  <c r="V86" i="1" s="1"/>
  <c r="E85" i="2" s="1"/>
  <c r="G86" i="1"/>
  <c r="W86" i="1"/>
  <c r="F85" i="2" s="1"/>
  <c r="X86" i="1"/>
  <c r="G85" i="2" s="1"/>
  <c r="J86" i="1"/>
  <c r="V87" i="1"/>
  <c r="E86" i="2" s="1"/>
  <c r="W87" i="1"/>
  <c r="X87" i="1"/>
  <c r="G86" i="2" s="1"/>
  <c r="Y87" i="1"/>
  <c r="Z87" i="1"/>
  <c r="I86" i="2" s="1"/>
  <c r="V90" i="1"/>
  <c r="W90" i="1"/>
  <c r="F87" i="2" s="1"/>
  <c r="X90" i="1"/>
  <c r="Y90" i="1"/>
  <c r="Z90" i="1"/>
  <c r="V91" i="1"/>
  <c r="E88" i="2" s="1"/>
  <c r="W91" i="1"/>
  <c r="X91" i="1"/>
  <c r="Y91" i="1"/>
  <c r="H88" i="2" s="1"/>
  <c r="Z91" i="1"/>
  <c r="I88" i="2" s="1"/>
  <c r="V92" i="1"/>
  <c r="W92" i="1"/>
  <c r="F89" i="2" s="1"/>
  <c r="X92" i="1"/>
  <c r="G89" i="2" s="1"/>
  <c r="Y92" i="1"/>
  <c r="H89" i="2" s="1"/>
  <c r="Z92" i="1"/>
  <c r="V93" i="1"/>
  <c r="E90" i="2" s="1"/>
  <c r="W93" i="1"/>
  <c r="F90" i="2" s="1"/>
  <c r="X93" i="1"/>
  <c r="Y93" i="1"/>
  <c r="Z93" i="1"/>
  <c r="I90" i="2" s="1"/>
  <c r="V94" i="1"/>
  <c r="E91" i="2" s="1"/>
  <c r="W94" i="1"/>
  <c r="F91" i="2" s="1"/>
  <c r="X94" i="1"/>
  <c r="Y94" i="1"/>
  <c r="H91" i="2" s="1"/>
  <c r="Z94" i="1"/>
  <c r="I91" i="2" s="1"/>
  <c r="F4" i="2"/>
  <c r="H6" i="2"/>
  <c r="G7" i="2"/>
  <c r="D9" i="2"/>
  <c r="E9" i="2"/>
  <c r="F9" i="2"/>
  <c r="D10" i="2"/>
  <c r="H10" i="2"/>
  <c r="C11" i="2"/>
  <c r="F12" i="2"/>
  <c r="C13" i="2"/>
  <c r="E13" i="2"/>
  <c r="I13" i="2"/>
  <c r="D14" i="2"/>
  <c r="F16" i="2"/>
  <c r="C17" i="2"/>
  <c r="I17" i="2"/>
  <c r="G19" i="2"/>
  <c r="F20" i="2"/>
  <c r="C21" i="2"/>
  <c r="I21" i="2"/>
  <c r="C22" i="2"/>
  <c r="H22" i="2"/>
  <c r="F24" i="2"/>
  <c r="E25" i="2"/>
  <c r="I25" i="2"/>
  <c r="C26" i="2"/>
  <c r="D27" i="2"/>
  <c r="G27" i="2"/>
  <c r="I29" i="2"/>
  <c r="D30" i="2"/>
  <c r="H30" i="2"/>
  <c r="F32" i="2"/>
  <c r="I32" i="2"/>
  <c r="E33" i="2"/>
  <c r="H33" i="2"/>
  <c r="I33" i="2"/>
  <c r="H34" i="2"/>
  <c r="G35" i="2"/>
  <c r="F36" i="2"/>
  <c r="G36" i="2"/>
  <c r="I37" i="2"/>
  <c r="C38" i="2"/>
  <c r="H38" i="2"/>
  <c r="D39" i="2"/>
  <c r="F40" i="2"/>
  <c r="C41" i="2"/>
  <c r="I41" i="2"/>
  <c r="C42" i="2"/>
  <c r="F43" i="2"/>
  <c r="G43" i="2"/>
  <c r="F44" i="2"/>
  <c r="G44" i="2"/>
  <c r="I45" i="2"/>
  <c r="C46" i="2"/>
  <c r="H46" i="2"/>
  <c r="D47" i="2"/>
  <c r="C49" i="2"/>
  <c r="E49" i="2"/>
  <c r="H49" i="2"/>
  <c r="C50" i="2"/>
  <c r="H50" i="2"/>
  <c r="F51" i="2"/>
  <c r="H52" i="2"/>
  <c r="F53" i="2"/>
  <c r="F54" i="2"/>
  <c r="G54" i="2"/>
  <c r="C55" i="2"/>
  <c r="C56" i="2"/>
  <c r="E56" i="2"/>
  <c r="G56" i="2"/>
  <c r="E58" i="2"/>
  <c r="E59" i="2"/>
  <c r="C60" i="2"/>
  <c r="E60" i="2"/>
  <c r="G60" i="2"/>
  <c r="D61" i="2"/>
  <c r="E62" i="2"/>
  <c r="G62" i="2"/>
  <c r="C63" i="2"/>
  <c r="F63" i="2"/>
  <c r="D65" i="2"/>
  <c r="E66" i="2"/>
  <c r="F66" i="2"/>
  <c r="G66" i="2"/>
  <c r="I66" i="2"/>
  <c r="C67" i="2"/>
  <c r="E67" i="2"/>
  <c r="F67" i="2"/>
  <c r="I67" i="2"/>
  <c r="C68" i="2"/>
  <c r="D68" i="2"/>
  <c r="E68" i="2"/>
  <c r="G68" i="2"/>
  <c r="H68" i="2"/>
  <c r="D69" i="2"/>
  <c r="F69" i="2"/>
  <c r="G69" i="2"/>
  <c r="H69" i="2"/>
  <c r="C70" i="2"/>
  <c r="F70" i="2"/>
  <c r="G70" i="2"/>
  <c r="H70" i="2"/>
  <c r="C71" i="2"/>
  <c r="D71" i="2"/>
  <c r="E71" i="2"/>
  <c r="H71" i="2"/>
  <c r="I71" i="2"/>
  <c r="C72" i="2"/>
  <c r="D72" i="2"/>
  <c r="E72" i="2"/>
  <c r="G72" i="2"/>
  <c r="H72" i="2"/>
  <c r="I72" i="2"/>
  <c r="C73" i="2"/>
  <c r="D73" i="2"/>
  <c r="G73" i="2"/>
  <c r="H73" i="2"/>
  <c r="D74" i="2"/>
  <c r="F74" i="2"/>
  <c r="G74" i="2"/>
  <c r="C75" i="2"/>
  <c r="D75" i="2"/>
  <c r="E75" i="2"/>
  <c r="H75" i="2"/>
  <c r="I75" i="2"/>
  <c r="C76" i="2"/>
  <c r="D76" i="2"/>
  <c r="E76" i="2"/>
  <c r="G76" i="2"/>
  <c r="H76" i="2"/>
  <c r="I76" i="2"/>
  <c r="C77" i="2"/>
  <c r="D77" i="2"/>
  <c r="G77" i="2"/>
  <c r="H77" i="2"/>
  <c r="D78" i="2"/>
  <c r="F78" i="2"/>
  <c r="G78" i="2"/>
  <c r="C79" i="2"/>
  <c r="D79" i="2"/>
  <c r="E79" i="2"/>
  <c r="H79" i="2"/>
  <c r="I79" i="2"/>
  <c r="C80" i="2"/>
  <c r="D80" i="2"/>
  <c r="F80" i="2"/>
  <c r="G80" i="2"/>
  <c r="I80" i="2"/>
  <c r="D81" i="2"/>
  <c r="D82" i="2"/>
  <c r="H82" i="2"/>
  <c r="C83" i="2"/>
  <c r="D83" i="2"/>
  <c r="G83" i="2"/>
  <c r="H83" i="2"/>
  <c r="I83" i="2"/>
  <c r="C84" i="2"/>
  <c r="D84" i="2"/>
  <c r="F84" i="2"/>
  <c r="D85" i="2"/>
  <c r="D86" i="2"/>
  <c r="F86" i="2"/>
  <c r="H86" i="2"/>
  <c r="C87" i="2"/>
  <c r="E87" i="2"/>
  <c r="G87" i="2"/>
  <c r="H87" i="2"/>
  <c r="I87" i="2"/>
  <c r="C88" i="2"/>
  <c r="F88" i="2"/>
  <c r="G88" i="2"/>
  <c r="C89" i="2"/>
  <c r="D89" i="2"/>
  <c r="E89" i="2"/>
  <c r="I89" i="2"/>
  <c r="G90" i="2"/>
  <c r="H90" i="2"/>
  <c r="G91" i="2"/>
  <c r="C2" i="2"/>
  <c r="D2" i="2"/>
  <c r="E94" i="2" l="1"/>
  <c r="E96" i="2"/>
  <c r="I96" i="2"/>
  <c r="I94" i="2"/>
  <c r="D96" i="2"/>
  <c r="D94" i="2"/>
  <c r="AB86" i="1"/>
  <c r="C85" i="2"/>
  <c r="C81" i="2"/>
  <c r="AB3" i="1"/>
  <c r="B2" i="2"/>
  <c r="AB93" i="1"/>
  <c r="AB87" i="1"/>
  <c r="AB83" i="1"/>
  <c r="AB79" i="1"/>
  <c r="AB72" i="1"/>
  <c r="AB75" i="1"/>
  <c r="AB70" i="1"/>
  <c r="B69" i="2"/>
  <c r="AB100" i="1"/>
  <c r="B99" i="2"/>
  <c r="H95" i="2"/>
  <c r="AB84" i="1"/>
  <c r="AB80" i="1"/>
  <c r="AB76" i="1"/>
  <c r="H94" i="2"/>
  <c r="AB85" i="1"/>
  <c r="AB81" i="1"/>
  <c r="AB77" i="1"/>
  <c r="AB73" i="1"/>
  <c r="F94" i="2"/>
  <c r="F96" i="2"/>
  <c r="F95" i="2"/>
  <c r="F97" i="2"/>
  <c r="AB101" i="1"/>
  <c r="B100" i="2"/>
  <c r="AB102" i="1"/>
  <c r="B101" i="2"/>
  <c r="AB22" i="1"/>
  <c r="B21" i="2"/>
  <c r="AB14" i="1"/>
  <c r="B13" i="2"/>
  <c r="AB94" i="1"/>
  <c r="AB90" i="1"/>
  <c r="AB91" i="1"/>
  <c r="AB99" i="1"/>
  <c r="AB92" i="1"/>
  <c r="AB6" i="1"/>
  <c r="AB18" i="1"/>
  <c r="AB10" i="1"/>
  <c r="AB71" i="1"/>
  <c r="AB66" i="1"/>
  <c r="AB62" i="1"/>
  <c r="AB58" i="1"/>
  <c r="AB54" i="1"/>
  <c r="AB48" i="1"/>
  <c r="AB44" i="1"/>
  <c r="AB40" i="1"/>
  <c r="AB36" i="1"/>
  <c r="AB32" i="1"/>
  <c r="AB28" i="1"/>
  <c r="AB24" i="1"/>
  <c r="AB23" i="1"/>
  <c r="AB19" i="1"/>
  <c r="AB15" i="1"/>
  <c r="AB11" i="1"/>
  <c r="AB7" i="1"/>
  <c r="AB20" i="1"/>
  <c r="AB16" i="1"/>
  <c r="AB12" i="1"/>
  <c r="AB8" i="1"/>
  <c r="AB4" i="1"/>
  <c r="AB21" i="1"/>
  <c r="AB17" i="1"/>
  <c r="AB13" i="1"/>
  <c r="AB9" i="1"/>
  <c r="AB5" i="1"/>
  <c r="AB67" i="1"/>
  <c r="AB63" i="1"/>
  <c r="AB59" i="1"/>
  <c r="AB55" i="1"/>
  <c r="I85" i="1"/>
  <c r="Y85" i="1" s="1"/>
  <c r="H84" i="2" s="1"/>
  <c r="Z85" i="1"/>
  <c r="I84" i="2" s="1"/>
  <c r="C94" i="2"/>
  <c r="AB97" i="1"/>
  <c r="AB52" i="1"/>
  <c r="C90" i="2"/>
  <c r="C82" i="2"/>
  <c r="AB98" i="1"/>
  <c r="C95" i="2"/>
  <c r="AB45" i="1"/>
  <c r="AB37" i="1"/>
  <c r="AB25" i="1"/>
  <c r="I86" i="1"/>
  <c r="Y86" i="1" s="1"/>
  <c r="H85" i="2" s="1"/>
  <c r="Z86" i="1"/>
  <c r="I85" i="2" s="1"/>
  <c r="C92" i="2"/>
  <c r="AB95" i="1"/>
  <c r="AB68" i="1"/>
  <c r="AB64" i="1"/>
  <c r="AB60" i="1"/>
  <c r="AB56" i="1"/>
  <c r="C86" i="2"/>
  <c r="C78" i="2"/>
  <c r="C74" i="2"/>
  <c r="AB49" i="1"/>
  <c r="AB41" i="1"/>
  <c r="AB33" i="1"/>
  <c r="AB29" i="1"/>
  <c r="I82" i="1"/>
  <c r="Y82" i="1" s="1"/>
  <c r="H81" i="2" s="1"/>
  <c r="Z82" i="1"/>
  <c r="I81" i="2" s="1"/>
  <c r="C93" i="2"/>
  <c r="AB96" i="1"/>
  <c r="AB69" i="1"/>
  <c r="AB65" i="1"/>
  <c r="AB61" i="1"/>
  <c r="AB57" i="1"/>
  <c r="AB53" i="1"/>
  <c r="AB50" i="1"/>
  <c r="AB46" i="1"/>
  <c r="AB42" i="1"/>
  <c r="AB38" i="1"/>
  <c r="AB34" i="1"/>
  <c r="AB30" i="1"/>
  <c r="AB26" i="1"/>
  <c r="AB51" i="1"/>
  <c r="AB47" i="1"/>
  <c r="AB43" i="1"/>
  <c r="AB39" i="1"/>
  <c r="AB35" i="1"/>
  <c r="AB31" i="1"/>
  <c r="AB27" i="1"/>
</calcChain>
</file>

<file path=xl/sharedStrings.xml><?xml version="1.0" encoding="utf-8"?>
<sst xmlns="http://schemas.openxmlformats.org/spreadsheetml/2006/main" count="352" uniqueCount="191">
  <si>
    <t>atrazine.kg</t>
  </si>
  <si>
    <t>cellulase.kg</t>
  </si>
  <si>
    <t>h2so4.kg</t>
  </si>
  <si>
    <t>k2o.kg</t>
  </si>
  <si>
    <t>n.kg</t>
  </si>
  <si>
    <t>p2o5.kg</t>
  </si>
  <si>
    <t>yeast.kg</t>
  </si>
  <si>
    <t>zeolite.kg</t>
  </si>
  <si>
    <t>char.MJ</t>
  </si>
  <si>
    <t>coal.MJ</t>
  </si>
  <si>
    <t>diesel.MJ</t>
  </si>
  <si>
    <t>electricity.US.kWh</t>
  </si>
  <si>
    <t>electricity.NG.kWh</t>
  </si>
  <si>
    <t>electricity.Renewables.kWh</t>
  </si>
  <si>
    <t>electricity.WECC.kWh</t>
  </si>
  <si>
    <t>electricity.MRO.kWh</t>
  </si>
  <si>
    <t>electricity.SPP.kWh</t>
  </si>
  <si>
    <t>electricity.TRE.kWh</t>
  </si>
  <si>
    <t>electricity.SERC.kWh</t>
  </si>
  <si>
    <t>electricity.RFC.kWh</t>
  </si>
  <si>
    <t>electricity.NPCC.kWh</t>
  </si>
  <si>
    <t>electricity.FRCC.kWh</t>
  </si>
  <si>
    <t>gasoline.MJ</t>
  </si>
  <si>
    <t>naturalgas.MJ</t>
  </si>
  <si>
    <t>ligninpellets.MJ</t>
  </si>
  <si>
    <t>co2.emissions.kg</t>
  </si>
  <si>
    <t>ch4.emissions.kg</t>
  </si>
  <si>
    <t>n2o.emissions.kg</t>
  </si>
  <si>
    <t>nox.emissions.kg</t>
  </si>
  <si>
    <t>so2.emissions.kg</t>
  </si>
  <si>
    <t>co.emissions.kg</t>
  </si>
  <si>
    <t>pm10.emissions.kg</t>
  </si>
  <si>
    <t>pm2.5.emissions.kg</t>
  </si>
  <si>
    <t>cost.2013USD</t>
  </si>
  <si>
    <t>flatbedtruck.mt_km</t>
  </si>
  <si>
    <t>tankertruck.mt_km</t>
  </si>
  <si>
    <t>gaspipeline.mt_km</t>
  </si>
  <si>
    <t>liquidpipeline.mt_km</t>
  </si>
  <si>
    <t>rail.mt_km</t>
  </si>
  <si>
    <t>Data_sources</t>
  </si>
  <si>
    <t>eGRID2012</t>
  </si>
  <si>
    <t>h2.kg</t>
  </si>
  <si>
    <t>Spath &amp; Mann (2001)</t>
  </si>
  <si>
    <t>refgas.MJ</t>
  </si>
  <si>
    <t>Sheehan et al (1998) assume sufficiently similar to diesel</t>
  </si>
  <si>
    <t>GREET</t>
  </si>
  <si>
    <t>EPA GHG Inventory (2013) data from 2011 and EIA NG consumption data</t>
  </si>
  <si>
    <t>lime.kg</t>
  </si>
  <si>
    <t>caco3.kg</t>
  </si>
  <si>
    <t>rfo.MJ</t>
  </si>
  <si>
    <t>crudeoil.MJ</t>
  </si>
  <si>
    <t>electricity.NGCC.kWh</t>
  </si>
  <si>
    <t>electricity.Coal.kWh</t>
  </si>
  <si>
    <t>uranium.kg</t>
  </si>
  <si>
    <t>farmedmiscanthus.kg</t>
  </si>
  <si>
    <t>farmedstover.kg</t>
  </si>
  <si>
    <t>farmedstraw.kg</t>
  </si>
  <si>
    <t>farmequip.NA</t>
  </si>
  <si>
    <t>steel_domestic.kg</t>
  </si>
  <si>
    <t>steel_canadian.kg</t>
  </si>
  <si>
    <t>steel_chinese.kg</t>
  </si>
  <si>
    <t>concrete.cu.m</t>
  </si>
  <si>
    <t>cement.kg</t>
  </si>
  <si>
    <t>flyash.kg</t>
  </si>
  <si>
    <t>barge.mt_km</t>
  </si>
  <si>
    <t>marinetanker.mt_km</t>
  </si>
  <si>
    <t>silica.kg</t>
  </si>
  <si>
    <t>Combustion</t>
  </si>
  <si>
    <t>Non-combustion</t>
  </si>
  <si>
    <t>Total</t>
  </si>
  <si>
    <t>EPA 1993 report: http://www.epa.gov/ttn/chief/ap42/ch08/final/c08s10.pdf assuming 99.7% conversion of sulfur</t>
  </si>
  <si>
    <t>Assume equipment costs are 10% of total farming costs</t>
  </si>
  <si>
    <t>csl.kg</t>
  </si>
  <si>
    <t>dap.kg</t>
  </si>
  <si>
    <t>glucose.kg</t>
  </si>
  <si>
    <t>Source: NAS Hidden Costs of Energy report, cost from Western Gov. Asst. report</t>
  </si>
  <si>
    <t>Source: NAS Hidden Costs of Energy report, cost from WGA report</t>
  </si>
  <si>
    <t>Source: NAS Hidden Costs of Energy report, costs from WGA report</t>
  </si>
  <si>
    <t>Source: NAS Hidden Costs of Energy report, calculated cost by dividing barge cost by 4</t>
  </si>
  <si>
    <t>Assume all natural gas travels 4000 km based on Spath &amp; Mann (2001) GHG emissions from EPA GHG Inventory (2013) data from 2011 and EIA NG consumption data - made up cost numbers</t>
  </si>
  <si>
    <t>Assume all energy for pumping comes from electricity - made up cost numbers</t>
  </si>
  <si>
    <t>electricity.Lignin.kWh</t>
  </si>
  <si>
    <t>naoh.kg</t>
  </si>
  <si>
    <t>ammonia.kg</t>
  </si>
  <si>
    <t>Process emissions from EPA GHG Inventory (2013) data from 2011 - price data from Humbird et al (2011) - combustion emissions calculated based on 80% heat conversion efficiency + natural gas fuel using energy consumption from Lime Production: Industry Profile (EPA 2000)</t>
  </si>
  <si>
    <t>Process emissions from EPA document http://www.epa.gov/ttnchie1/ap42/ch08/final/c08s01.pdf - all emission factors taken from http://www.epa.gov/ghgreporting/documents/pdf/archived/tsd/TSD%20Ammonia%20_EPA%201-22-09.pdf</t>
  </si>
  <si>
    <t>GHG emissions validated by Wicke et al. (2008) http://www.sciencedirect.com/science/article/pii/S0961953408000883 which took their number from Pre Consultanets (GaBi)</t>
  </si>
  <si>
    <t>triethylaluminum.kg</t>
  </si>
  <si>
    <t>ethylene.MJ</t>
  </si>
  <si>
    <t>propene.MJ</t>
  </si>
  <si>
    <t>petrobutanol.MJ</t>
  </si>
  <si>
    <t>petrohexanol.MJ</t>
  </si>
  <si>
    <t>farmedbrazilcane.kg</t>
  </si>
  <si>
    <t>N2O emissions based on 1.5% emission rate from field, consistent with literature - CO2 based on complete combustion of diesel</t>
  </si>
  <si>
    <t>Assume 10% loss by energy in production (crude) emitted</t>
  </si>
  <si>
    <t>hcl.kg</t>
  </si>
  <si>
    <t>Based on natural gas combustion</t>
  </si>
  <si>
    <t>acetone.kg</t>
  </si>
  <si>
    <t>atrazine_brazil.kg</t>
  </si>
  <si>
    <t>glyphosate.kg</t>
  </si>
  <si>
    <t>insecticide.kg</t>
  </si>
  <si>
    <t>insecticide_brazil.kg</t>
  </si>
  <si>
    <t>alpha_amylase.kg</t>
  </si>
  <si>
    <t>gluco_amylase.kg</t>
  </si>
  <si>
    <t>caco3_brazil.kg</t>
  </si>
  <si>
    <t>corn_starch.kg</t>
  </si>
  <si>
    <t>molasses.kg</t>
  </si>
  <si>
    <t>k2o_brazil.kg</t>
  </si>
  <si>
    <t>ammonia_brazil.kg</t>
  </si>
  <si>
    <t>urea.kg</t>
  </si>
  <si>
    <t>urea_brazil.kg</t>
  </si>
  <si>
    <t>sbm.kg</t>
  </si>
  <si>
    <t>p.kg</t>
  </si>
  <si>
    <t>ddgs.kg</t>
  </si>
  <si>
    <t>corn_oil.kg</t>
  </si>
  <si>
    <t>glycerin.kg</t>
  </si>
  <si>
    <t>nacl.kg</t>
  </si>
  <si>
    <t>corn.bushel</t>
  </si>
  <si>
    <t>butadiene.kg</t>
  </si>
  <si>
    <t>corn_grain_ethanol.MJ</t>
  </si>
  <si>
    <t>sugarcane_ethanol.MJ</t>
  </si>
  <si>
    <t>corn_grain_ethanol_rolledup.MJ</t>
  </si>
  <si>
    <t>sugarcane_ethanol_rolledup.MJ</t>
  </si>
  <si>
    <t>Source: http://www.arb.ca.gov/fuels/lcfs/lu_tables_11282012.pdf</t>
  </si>
  <si>
    <t>corn_stover_ethanol_rolledup.MJ</t>
  </si>
  <si>
    <t>Source: Wang et al http://iopscience.iop.org/1748-9326/7/4/045905/pdf/1748-9326_7_4_045905.pdf</t>
  </si>
  <si>
    <t>butadiene_via_butane.kg</t>
  </si>
  <si>
    <t>butane.MJ</t>
  </si>
  <si>
    <t>Source: Wang et al http://iopscience.iop.org/1748-9326/7/4/045905/pdf/1748-9326_7_4_045905.pdf, using 21 gCO2e/MJ which is what they assume with the displacement method for allocating electricity production.  In their main results they inexplicably use energy-based allocation instead (even though they use displacement for corn stover)</t>
  </si>
  <si>
    <t>Total CO2e</t>
  </si>
  <si>
    <t>methanol.kg</t>
  </si>
  <si>
    <t>process.water.m3</t>
  </si>
  <si>
    <t>o2.kg</t>
  </si>
  <si>
    <t>ethylene_oxide.kg</t>
  </si>
  <si>
    <t>lpg.kg</t>
  </si>
  <si>
    <t>glyoxal.kg</t>
  </si>
  <si>
    <t>bromine.kg</t>
  </si>
  <si>
    <t>manganese.kg</t>
  </si>
  <si>
    <t>trimethylamine.kg</t>
  </si>
  <si>
    <t>manganese_sulfate.kg</t>
  </si>
  <si>
    <t>1-methylimidazole.kg</t>
  </si>
  <si>
    <t>1-bromoalkane.kg</t>
  </si>
  <si>
    <t>ammo.chloride.kg</t>
  </si>
  <si>
    <t>ethyl.acetate.kg</t>
  </si>
  <si>
    <t>etoh.ethylene.kg</t>
  </si>
  <si>
    <t>acetic.acid.kg</t>
  </si>
  <si>
    <t>Ecoinvent (no GHG emissions)</t>
  </si>
  <si>
    <t xml:space="preserve">GREET (Petroleum!H$257). LPG heating value 44000 btu/kg. </t>
  </si>
  <si>
    <t>Ecoinvent. Without water, in 98% solution state. Price data :http://www.icis.com/chemicals/acetic-acid/?tab=tbc-tab2</t>
  </si>
  <si>
    <t>Ecoinvent. Price data: http://www.leathermag.com/features/featurebasf-increase-price-for-glyoxal-worldwide/</t>
  </si>
  <si>
    <t>Ecoinvent (no GHG emissions). Price: http://www.infomine.com/investment/metal-prices/manganese/</t>
  </si>
  <si>
    <t>RSB. Price Data: http://www.guidechem.com/cas-75/75-50-3.html</t>
  </si>
  <si>
    <t>Price Data: http://www.alibaba.com/product-detail/High-Agriculture-Grade-Fertilizer-Manganese-Sulphate_60324438965.html?spm=a2700.7724857.29.3.tniXif&amp;s=p</t>
  </si>
  <si>
    <t>ammonium.sulfate.kg</t>
  </si>
  <si>
    <t>citric.acid.kg</t>
  </si>
  <si>
    <t>phosphoric.acid.kg</t>
  </si>
  <si>
    <t>GREET Data. Ecoenvent 0.57 kg/kg</t>
  </si>
  <si>
    <t>BLONK Report. Japanese Pig Farm LCA report used around 6kg/kg</t>
  </si>
  <si>
    <t>Price data: Alibaba</t>
  </si>
  <si>
    <t>Estimate</t>
  </si>
  <si>
    <t>estimate</t>
  </si>
  <si>
    <t>electricity.china.kWh</t>
  </si>
  <si>
    <t>Chinese Electricity Mix and GREET emission factors. Price Data: http://cleantechnica.com/2013/09/30/average-electricity-prices-around-world/ : Similar emissions are reported by World Resource Institute - http://pdf.wri.org/getting_every_ton_of_emissions_right_english_summary.pdf</t>
  </si>
  <si>
    <t>heavytruck.china.mt_km</t>
  </si>
  <si>
    <t>rail.china.mt_km</t>
  </si>
  <si>
    <t xml:space="preserve">Source: Taptich et al. Figure 1. http://onlinelibrary.wiley.com/doi/10.1111/jiec.12391/epdf. </t>
  </si>
  <si>
    <t>Source: Taptich et al. Figure 1. http://onlinelibrary.wiley.com/doi/10.1111/jiec.12391/epdf. Interestingly, Chinese emission factors are lower than US - strange!</t>
  </si>
  <si>
    <t>lysine.us.kg</t>
  </si>
  <si>
    <t>lysine.china.kg</t>
  </si>
  <si>
    <t>Sheehan et al (1998). Updated data is from GREET 2015</t>
  </si>
  <si>
    <t>Updated data is from GREET 2015</t>
  </si>
  <si>
    <t>cholinium.hydroxide.kg</t>
  </si>
  <si>
    <t>cholinium.lysinate.kg</t>
  </si>
  <si>
    <t>corn.stover.kg</t>
  </si>
  <si>
    <t>switchgrass.kg</t>
  </si>
  <si>
    <t>corn.stover.transportation.kg</t>
  </si>
  <si>
    <t>switchgrass.transportation.kg</t>
  </si>
  <si>
    <t>cs.ethanol.chly.production.kg</t>
  </si>
  <si>
    <t>sg.ethanol.chly.production.kg</t>
  </si>
  <si>
    <t>cs.ethanol.emimoac.production.kg</t>
  </si>
  <si>
    <t>sg.ethanol.emimoac.production.kg</t>
  </si>
  <si>
    <t>cs.ethanol.chly.distribution.kg</t>
  </si>
  <si>
    <t>sg.ethanol.chly.distribution.kg</t>
  </si>
  <si>
    <t>ethylene.glycol.kg</t>
  </si>
  <si>
    <t>methylamine.kg</t>
  </si>
  <si>
    <t>n_butanol.kg</t>
  </si>
  <si>
    <t>1_chloroethane.kg</t>
  </si>
  <si>
    <t>t_butanol.kg</t>
  </si>
  <si>
    <t>1_chlorobutane.kg</t>
  </si>
  <si>
    <t>formaldehyde.kg</t>
  </si>
  <si>
    <t>meim.kg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</si>
</sst>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NumberFormat="1"/>
    <xf numFmtId="11" fontId="0" fillId="0" borderId="0" xfId="0" applyNumberFormat="1" applyFill="1"/>
    <xf numFmtId="0" fontId="3" fillId="0" borderId="0" xfId="0" applyFont="1"/>
    <xf numFmtId="11" fontId="0" fillId="2" borderId="0" xfId="0" applyNumberFormat="1" applyFill="1"/>
    <xf numFmtId="0" fontId="0" fillId="3" borderId="0" xfId="0" applyFill="1"/>
    <xf numFmtId="0" fontId="3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3" fillId="0" borderId="0" xfId="0" applyFont="1" applyFill="1"/>
    <xf numFmtId="0" fontId="0" fillId="0" borderId="0" xfId="0" applyAlignment="1">
      <alignment horizontal="center"/>
    </xf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0"/>
  <sheetViews>
    <sheetView tabSelected="1"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G131" sqref="G131"/>
    </sheetView>
  </sheetViews>
  <sheetFormatPr defaultColWidth="11.19921875" defaultRowHeight="15.6" x14ac:dyDescent="0.3"/>
  <cols>
    <col min="1" max="1" width="30.296875" customWidth="1"/>
    <col min="2" max="2" width="19.69921875" style="3" customWidth="1"/>
    <col min="4" max="6" width="12.19921875" bestFit="1" customWidth="1"/>
    <col min="7" max="7" width="11.19921875" bestFit="1" customWidth="1"/>
    <col min="9" max="10" width="11.19921875" bestFit="1" customWidth="1"/>
    <col min="13" max="13" width="11.19921875" bestFit="1" customWidth="1"/>
    <col min="27" max="27" width="255.69921875" bestFit="1" customWidth="1"/>
  </cols>
  <sheetData>
    <row r="1" spans="1:28" x14ac:dyDescent="0.3">
      <c r="C1" s="15" t="s">
        <v>67</v>
      </c>
      <c r="D1" s="15"/>
      <c r="E1" s="15"/>
      <c r="F1" s="15"/>
      <c r="G1" s="15"/>
      <c r="H1" s="15"/>
      <c r="I1" s="15"/>
      <c r="J1" s="15"/>
      <c r="K1" s="15" t="s">
        <v>68</v>
      </c>
      <c r="L1" s="15"/>
      <c r="M1" s="15"/>
      <c r="N1" s="15"/>
      <c r="O1" s="15"/>
      <c r="P1" s="15"/>
      <c r="Q1" s="15"/>
      <c r="R1" s="15"/>
      <c r="S1" s="15" t="s">
        <v>69</v>
      </c>
      <c r="T1" s="15"/>
      <c r="U1" s="15"/>
      <c r="V1" s="15"/>
      <c r="W1" s="15"/>
      <c r="X1" s="15"/>
      <c r="Y1" s="15"/>
      <c r="Z1" s="15"/>
    </row>
    <row r="2" spans="1:28" x14ac:dyDescent="0.3">
      <c r="B2" s="3" t="s">
        <v>33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39</v>
      </c>
      <c r="AB2" t="s">
        <v>129</v>
      </c>
    </row>
    <row r="3" spans="1:28" s="2" customFormat="1" x14ac:dyDescent="0.3">
      <c r="A3" s="3" t="s">
        <v>0</v>
      </c>
      <c r="B3">
        <v>3</v>
      </c>
      <c r="C3" s="3">
        <v>8.6073110633530998</v>
      </c>
      <c r="D3" s="3">
        <v>3.8962370913307003E-5</v>
      </c>
      <c r="E3" s="3">
        <v>3.2351506716223996E-5</v>
      </c>
      <c r="F3" s="3">
        <v>2.84508082314982E-2</v>
      </c>
      <c r="G3" s="3">
        <v>2.2729070809386401E-4</v>
      </c>
      <c r="H3" s="3">
        <v>1.9999266241566499E-3</v>
      </c>
      <c r="I3" s="3">
        <v>8.6948380615181999E-4</v>
      </c>
      <c r="J3" s="3">
        <v>7.8043486251511997E-4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</v>
      </c>
      <c r="Q3" s="2">
        <v>0</v>
      </c>
      <c r="R3" s="2">
        <v>0</v>
      </c>
      <c r="S3" s="2">
        <f t="shared" ref="S3:T3" si="0">SUM(C3,K3)</f>
        <v>8.6073110633530998</v>
      </c>
      <c r="T3" s="2">
        <f t="shared" si="0"/>
        <v>3.8962370913307003E-5</v>
      </c>
      <c r="U3" s="2">
        <f t="shared" ref="U3:U66" si="1">SUM(E3,M3)</f>
        <v>3.2351506716223996E-5</v>
      </c>
      <c r="V3" s="2">
        <f t="shared" ref="V3:V66" si="2">SUM(F3,N3)</f>
        <v>2.84508082314982E-2</v>
      </c>
      <c r="W3" s="2">
        <f t="shared" ref="W3:W66" si="3">SUM(G3,O3)</f>
        <v>2.2729070809386401E-4</v>
      </c>
      <c r="X3" s="2">
        <f t="shared" ref="X3:X66" si="4">SUM(H3,P3)</f>
        <v>1.9999266241566499E-3</v>
      </c>
      <c r="Y3" s="2">
        <f t="shared" ref="Y3:Y66" si="5">SUM(I3,Q3)</f>
        <v>8.6948380615181999E-4</v>
      </c>
      <c r="Z3" s="2">
        <f t="shared" ref="Z3:Z66" si="6">SUM(J3,R3)</f>
        <v>7.8043486251511997E-4</v>
      </c>
      <c r="AB3" s="3">
        <f>S3+T3*23+U3*396</f>
        <v>8.6210183945437304</v>
      </c>
    </row>
    <row r="4" spans="1:28" s="2" customFormat="1" x14ac:dyDescent="0.3">
      <c r="A4" s="3" t="s">
        <v>98</v>
      </c>
      <c r="B4">
        <v>3</v>
      </c>
      <c r="C4" s="3">
        <v>8.6073110633530998</v>
      </c>
      <c r="D4" s="3">
        <v>0</v>
      </c>
      <c r="E4" s="3">
        <v>0</v>
      </c>
      <c r="F4" s="3"/>
      <c r="G4" s="3"/>
      <c r="H4" s="3"/>
      <c r="I4" s="3"/>
      <c r="J4" s="3"/>
      <c r="P4" s="3"/>
      <c r="S4" s="2">
        <f t="shared" ref="S4:S67" si="7">SUM(C4,K4)</f>
        <v>8.6073110633530998</v>
      </c>
      <c r="T4" s="2">
        <f t="shared" ref="T4:T67" si="8">SUM(D4,L4)</f>
        <v>0</v>
      </c>
      <c r="U4" s="2">
        <f t="shared" si="1"/>
        <v>0</v>
      </c>
      <c r="V4" s="2">
        <f t="shared" si="2"/>
        <v>0</v>
      </c>
      <c r="W4" s="2">
        <f t="shared" si="3"/>
        <v>0</v>
      </c>
      <c r="X4" s="2">
        <f t="shared" si="4"/>
        <v>0</v>
      </c>
      <c r="Y4" s="2">
        <f t="shared" si="5"/>
        <v>0</v>
      </c>
      <c r="Z4" s="2">
        <f t="shared" si="6"/>
        <v>0</v>
      </c>
      <c r="AB4" s="3">
        <f t="shared" ref="AB4:AB67" si="9">S4+T4*23+U4*396</f>
        <v>8.6073110633530998</v>
      </c>
    </row>
    <row r="5" spans="1:28" s="2" customFormat="1" x14ac:dyDescent="0.3">
      <c r="A5" s="8" t="s">
        <v>99</v>
      </c>
      <c r="B5">
        <v>1</v>
      </c>
      <c r="C5" s="3">
        <v>0</v>
      </c>
      <c r="D5" s="3">
        <v>0</v>
      </c>
      <c r="E5" s="3">
        <v>0</v>
      </c>
      <c r="F5" s="3"/>
      <c r="G5" s="3"/>
      <c r="H5" s="3"/>
      <c r="I5" s="3"/>
      <c r="J5" s="3"/>
      <c r="P5" s="3"/>
      <c r="S5" s="2">
        <f t="shared" si="7"/>
        <v>0</v>
      </c>
      <c r="T5" s="2">
        <f t="shared" si="8"/>
        <v>0</v>
      </c>
      <c r="U5" s="2">
        <f t="shared" si="1"/>
        <v>0</v>
      </c>
      <c r="V5" s="2">
        <f t="shared" si="2"/>
        <v>0</v>
      </c>
      <c r="W5" s="2">
        <f t="shared" si="3"/>
        <v>0</v>
      </c>
      <c r="X5" s="2">
        <f t="shared" si="4"/>
        <v>0</v>
      </c>
      <c r="Y5" s="2">
        <f t="shared" si="5"/>
        <v>0</v>
      </c>
      <c r="Z5" s="2">
        <f t="shared" si="6"/>
        <v>0</v>
      </c>
      <c r="AB5" s="3">
        <f t="shared" si="9"/>
        <v>0</v>
      </c>
    </row>
    <row r="6" spans="1:28" s="2" customFormat="1" x14ac:dyDescent="0.3">
      <c r="A6" s="9" t="s">
        <v>100</v>
      </c>
      <c r="B6">
        <v>3.5</v>
      </c>
      <c r="C6" s="3">
        <v>12.3106457614624</v>
      </c>
      <c r="D6" s="3">
        <v>0</v>
      </c>
      <c r="E6" s="3">
        <v>0</v>
      </c>
      <c r="F6" s="3"/>
      <c r="G6" s="3"/>
      <c r="H6" s="3"/>
      <c r="I6" s="3"/>
      <c r="J6" s="3"/>
      <c r="P6" s="3"/>
      <c r="S6" s="2">
        <f t="shared" si="7"/>
        <v>12.3106457614624</v>
      </c>
      <c r="T6" s="2">
        <f t="shared" si="8"/>
        <v>0</v>
      </c>
      <c r="U6" s="2">
        <f t="shared" si="1"/>
        <v>0</v>
      </c>
      <c r="V6" s="2">
        <f t="shared" si="2"/>
        <v>0</v>
      </c>
      <c r="W6" s="2">
        <f t="shared" si="3"/>
        <v>0</v>
      </c>
      <c r="X6" s="2">
        <f t="shared" si="4"/>
        <v>0</v>
      </c>
      <c r="Y6" s="2">
        <f t="shared" si="5"/>
        <v>0</v>
      </c>
      <c r="Z6" s="2">
        <f t="shared" si="6"/>
        <v>0</v>
      </c>
      <c r="AB6" s="3">
        <f t="shared" si="9"/>
        <v>12.3106457614624</v>
      </c>
    </row>
    <row r="7" spans="1:28" s="2" customFormat="1" x14ac:dyDescent="0.3">
      <c r="A7" s="9" t="s">
        <v>101</v>
      </c>
      <c r="B7">
        <v>3.5</v>
      </c>
      <c r="C7" s="3">
        <v>12.3106457614624</v>
      </c>
      <c r="D7" s="3">
        <v>0</v>
      </c>
      <c r="E7" s="3">
        <v>0</v>
      </c>
      <c r="F7" s="3"/>
      <c r="G7" s="3"/>
      <c r="H7" s="3"/>
      <c r="I7" s="3"/>
      <c r="J7" s="3"/>
      <c r="P7" s="3"/>
      <c r="S7" s="2">
        <f t="shared" si="7"/>
        <v>12.3106457614624</v>
      </c>
      <c r="T7" s="2">
        <f t="shared" si="8"/>
        <v>0</v>
      </c>
      <c r="U7" s="2">
        <f t="shared" si="1"/>
        <v>0</v>
      </c>
      <c r="V7" s="2">
        <f t="shared" si="2"/>
        <v>0</v>
      </c>
      <c r="W7" s="2">
        <f t="shared" si="3"/>
        <v>0</v>
      </c>
      <c r="X7" s="2">
        <f t="shared" si="4"/>
        <v>0</v>
      </c>
      <c r="Y7" s="2">
        <f t="shared" si="5"/>
        <v>0</v>
      </c>
      <c r="Z7" s="2">
        <f t="shared" si="6"/>
        <v>0</v>
      </c>
      <c r="AB7" s="3">
        <f t="shared" si="9"/>
        <v>12.3106457614624</v>
      </c>
    </row>
    <row r="8" spans="1:28" x14ac:dyDescent="0.3">
      <c r="A8" s="3" t="s">
        <v>1</v>
      </c>
      <c r="B8">
        <v>10</v>
      </c>
      <c r="C8" s="3">
        <v>0.1127980097552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P8" s="3">
        <v>0</v>
      </c>
      <c r="S8" s="2">
        <f t="shared" si="7"/>
        <v>0.1127980097552</v>
      </c>
      <c r="T8" s="2">
        <f t="shared" si="8"/>
        <v>0</v>
      </c>
      <c r="U8" s="2">
        <f t="shared" si="1"/>
        <v>0</v>
      </c>
      <c r="V8" s="2">
        <f t="shared" si="2"/>
        <v>0</v>
      </c>
      <c r="W8" s="2">
        <f t="shared" si="3"/>
        <v>0</v>
      </c>
      <c r="X8" s="2">
        <f t="shared" si="4"/>
        <v>0</v>
      </c>
      <c r="Y8" s="2">
        <f t="shared" si="5"/>
        <v>0</v>
      </c>
      <c r="Z8" s="2">
        <f t="shared" si="6"/>
        <v>0</v>
      </c>
      <c r="AB8" s="3">
        <f t="shared" si="9"/>
        <v>0.1127980097552</v>
      </c>
    </row>
    <row r="9" spans="1:28" x14ac:dyDescent="0.3">
      <c r="A9" s="3" t="s">
        <v>102</v>
      </c>
      <c r="B9">
        <v>4</v>
      </c>
      <c r="C9" s="3">
        <v>0.25131162795199996</v>
      </c>
      <c r="D9" s="3">
        <v>0</v>
      </c>
      <c r="E9" s="3">
        <v>0</v>
      </c>
      <c r="F9" s="3"/>
      <c r="G9" s="3"/>
      <c r="H9" s="3"/>
      <c r="I9" s="3"/>
      <c r="J9" s="3"/>
      <c r="P9" s="3"/>
      <c r="S9" s="2">
        <f t="shared" si="7"/>
        <v>0.25131162795199996</v>
      </c>
      <c r="T9" s="2">
        <f t="shared" si="8"/>
        <v>0</v>
      </c>
      <c r="U9" s="2">
        <f t="shared" si="1"/>
        <v>0</v>
      </c>
      <c r="V9" s="2">
        <f t="shared" si="2"/>
        <v>0</v>
      </c>
      <c r="W9" s="2">
        <f t="shared" si="3"/>
        <v>0</v>
      </c>
      <c r="X9" s="2">
        <f t="shared" si="4"/>
        <v>0</v>
      </c>
      <c r="Y9" s="2">
        <f t="shared" si="5"/>
        <v>0</v>
      </c>
      <c r="Z9" s="2">
        <f t="shared" si="6"/>
        <v>0</v>
      </c>
      <c r="AB9" s="3">
        <f t="shared" si="9"/>
        <v>0.25131162795199996</v>
      </c>
    </row>
    <row r="10" spans="1:28" x14ac:dyDescent="0.3">
      <c r="A10" s="3" t="s">
        <v>103</v>
      </c>
      <c r="B10">
        <v>4</v>
      </c>
      <c r="C10" s="3">
        <v>0.62827906987999993</v>
      </c>
      <c r="D10" s="3">
        <v>0</v>
      </c>
      <c r="E10" s="3">
        <v>0</v>
      </c>
      <c r="F10" s="3"/>
      <c r="G10" s="3"/>
      <c r="H10" s="3"/>
      <c r="I10" s="3"/>
      <c r="J10" s="3"/>
      <c r="P10" s="3"/>
      <c r="S10" s="2">
        <f t="shared" si="7"/>
        <v>0.62827906987999993</v>
      </c>
      <c r="T10" s="2">
        <f t="shared" si="8"/>
        <v>0</v>
      </c>
      <c r="U10" s="2">
        <f t="shared" si="1"/>
        <v>0</v>
      </c>
      <c r="V10" s="2">
        <f t="shared" si="2"/>
        <v>0</v>
      </c>
      <c r="W10" s="2">
        <f t="shared" si="3"/>
        <v>0</v>
      </c>
      <c r="X10" s="2">
        <f t="shared" si="4"/>
        <v>0</v>
      </c>
      <c r="Y10" s="2">
        <f t="shared" si="5"/>
        <v>0</v>
      </c>
      <c r="Z10" s="2">
        <f t="shared" si="6"/>
        <v>0</v>
      </c>
      <c r="AB10" s="3">
        <f t="shared" si="9"/>
        <v>0.62827906987999993</v>
      </c>
    </row>
    <row r="11" spans="1:28" x14ac:dyDescent="0.3">
      <c r="A11" s="3" t="s">
        <v>47</v>
      </c>
      <c r="B11">
        <v>0.19900000000000001</v>
      </c>
      <c r="C11" s="3">
        <v>0.41865482230999995</v>
      </c>
      <c r="D11" s="3">
        <v>0</v>
      </c>
      <c r="E11" s="3">
        <v>6.0189156719999996E-7</v>
      </c>
      <c r="F11" s="3">
        <v>2.3416349163100001E-3</v>
      </c>
      <c r="G11" s="3">
        <v>5.5602612526700003E-5</v>
      </c>
      <c r="H11" s="3">
        <v>5.9501966094999991E-5</v>
      </c>
      <c r="I11" s="3">
        <v>1.1665001422E-5</v>
      </c>
      <c r="J11" s="3">
        <v>1.1605413817000001E-5</v>
      </c>
      <c r="K11">
        <v>0.51900000000000002</v>
      </c>
      <c r="L11">
        <v>0</v>
      </c>
      <c r="M11">
        <v>0</v>
      </c>
      <c r="N11">
        <v>0</v>
      </c>
      <c r="O11">
        <v>0</v>
      </c>
      <c r="P11" s="3">
        <v>0</v>
      </c>
      <c r="S11" s="2">
        <f t="shared" si="7"/>
        <v>0.93765482230999997</v>
      </c>
      <c r="T11" s="2">
        <f t="shared" si="8"/>
        <v>0</v>
      </c>
      <c r="U11" s="2">
        <f t="shared" si="1"/>
        <v>6.0189156719999996E-7</v>
      </c>
      <c r="V11" s="2">
        <f t="shared" si="2"/>
        <v>2.3416349163100001E-3</v>
      </c>
      <c r="W11" s="2">
        <f t="shared" si="3"/>
        <v>5.5602612526700003E-5</v>
      </c>
      <c r="X11" s="2">
        <f t="shared" si="4"/>
        <v>5.9501966094999991E-5</v>
      </c>
      <c r="Y11" s="2">
        <f t="shared" si="5"/>
        <v>1.1665001422E-5</v>
      </c>
      <c r="Z11" s="2">
        <f t="shared" si="6"/>
        <v>1.1605413817000001E-5</v>
      </c>
      <c r="AA11" t="s">
        <v>84</v>
      </c>
      <c r="AB11" s="3">
        <f t="shared" si="9"/>
        <v>0.93789317137061112</v>
      </c>
    </row>
    <row r="12" spans="1:28" s="2" customFormat="1" x14ac:dyDescent="0.3">
      <c r="A12" s="3" t="s">
        <v>48</v>
      </c>
      <c r="B12">
        <v>0.03</v>
      </c>
      <c r="C12" s="3">
        <v>0.15927303498678</v>
      </c>
      <c r="D12" s="3">
        <v>0</v>
      </c>
      <c r="E12" s="3">
        <v>1.0636362005255999E-6</v>
      </c>
      <c r="F12" s="3">
        <v>6.4799303858133011E-4</v>
      </c>
      <c r="G12" s="3">
        <v>2.9008256674410003E-7</v>
      </c>
      <c r="H12" s="3">
        <v>4.2606414768644992E-5</v>
      </c>
      <c r="I12" s="3">
        <v>1.0505230563984001E-5</v>
      </c>
      <c r="J12" s="3">
        <v>1.0384329892989E-5</v>
      </c>
      <c r="P12" s="3">
        <v>0</v>
      </c>
      <c r="S12" s="2">
        <f t="shared" si="7"/>
        <v>0.15927303498678</v>
      </c>
      <c r="T12" s="2">
        <f t="shared" si="8"/>
        <v>0</v>
      </c>
      <c r="U12" s="2">
        <f t="shared" si="1"/>
        <v>1.0636362005255999E-6</v>
      </c>
      <c r="V12" s="2">
        <f t="shared" si="2"/>
        <v>6.4799303858133011E-4</v>
      </c>
      <c r="W12" s="2">
        <f t="shared" si="3"/>
        <v>2.9008256674410003E-7</v>
      </c>
      <c r="X12" s="2">
        <f t="shared" si="4"/>
        <v>4.2606414768644992E-5</v>
      </c>
      <c r="Y12" s="2">
        <f t="shared" si="5"/>
        <v>1.0505230563984001E-5</v>
      </c>
      <c r="Z12" s="2">
        <f t="shared" si="6"/>
        <v>1.0384329892989E-5</v>
      </c>
      <c r="AB12" s="3">
        <f t="shared" si="9"/>
        <v>0.15969423492218815</v>
      </c>
    </row>
    <row r="13" spans="1:28" s="2" customFormat="1" x14ac:dyDescent="0.3">
      <c r="A13" s="3" t="s">
        <v>104</v>
      </c>
      <c r="B13">
        <v>0.03</v>
      </c>
      <c r="C13" s="3">
        <v>6.4668922031999995E-3</v>
      </c>
      <c r="D13" s="3">
        <v>0</v>
      </c>
      <c r="E13" s="3">
        <v>0</v>
      </c>
      <c r="F13" s="3"/>
      <c r="G13" s="3"/>
      <c r="H13" s="3"/>
      <c r="I13" s="3"/>
      <c r="J13" s="3"/>
      <c r="P13" s="3"/>
      <c r="S13" s="2">
        <f t="shared" si="7"/>
        <v>6.4668922031999995E-3</v>
      </c>
      <c r="T13" s="2">
        <f t="shared" si="8"/>
        <v>0</v>
      </c>
      <c r="U13" s="2">
        <f t="shared" si="1"/>
        <v>0</v>
      </c>
      <c r="V13" s="2">
        <f t="shared" si="2"/>
        <v>0</v>
      </c>
      <c r="W13" s="2">
        <f t="shared" si="3"/>
        <v>0</v>
      </c>
      <c r="X13" s="2">
        <f t="shared" si="4"/>
        <v>0</v>
      </c>
      <c r="Y13" s="2">
        <f t="shared" si="5"/>
        <v>0</v>
      </c>
      <c r="Z13" s="2">
        <f t="shared" si="6"/>
        <v>0</v>
      </c>
      <c r="AB13" s="3">
        <f t="shared" si="9"/>
        <v>6.4668922031999995E-3</v>
      </c>
    </row>
    <row r="14" spans="1:28" s="2" customFormat="1" x14ac:dyDescent="0.3">
      <c r="A14" s="3" t="s">
        <v>2</v>
      </c>
      <c r="B14">
        <v>8.7999999999999995E-2</v>
      </c>
      <c r="C14" s="3">
        <v>0</v>
      </c>
      <c r="D14" s="3">
        <v>0</v>
      </c>
      <c r="E14" s="3">
        <v>4.5454538483999997E-8</v>
      </c>
      <c r="F14" s="3">
        <v>4.9586768779499995E-6</v>
      </c>
      <c r="G14" s="3">
        <v>1.2396690886500001E-8</v>
      </c>
      <c r="H14" s="3">
        <v>1.7355369334499998E-6</v>
      </c>
      <c r="I14" s="3">
        <v>1.5702478262999999E-7</v>
      </c>
      <c r="J14" s="3">
        <v>1.5702478262999999E-7</v>
      </c>
      <c r="K14" s="3">
        <v>0</v>
      </c>
      <c r="L14" s="3">
        <v>0</v>
      </c>
      <c r="M14" s="3">
        <v>0</v>
      </c>
      <c r="N14" s="3">
        <v>0</v>
      </c>
      <c r="O14" s="3">
        <v>2E-3</v>
      </c>
      <c r="P14" s="3">
        <v>0</v>
      </c>
      <c r="Q14" s="3">
        <v>0</v>
      </c>
      <c r="R14" s="3">
        <v>0</v>
      </c>
      <c r="S14" s="2">
        <f t="shared" si="7"/>
        <v>0</v>
      </c>
      <c r="T14" s="2">
        <f t="shared" si="8"/>
        <v>0</v>
      </c>
      <c r="U14" s="2">
        <f t="shared" si="1"/>
        <v>4.5454538483999997E-8</v>
      </c>
      <c r="V14" s="2">
        <f t="shared" si="2"/>
        <v>4.9586768779499995E-6</v>
      </c>
      <c r="W14" s="2">
        <f t="shared" si="3"/>
        <v>2.0000123966908865E-3</v>
      </c>
      <c r="X14" s="2">
        <f t="shared" si="4"/>
        <v>1.7355369334499998E-6</v>
      </c>
      <c r="Y14" s="2">
        <f t="shared" si="5"/>
        <v>1.5702478262999999E-7</v>
      </c>
      <c r="Z14" s="2">
        <f t="shared" si="6"/>
        <v>1.5702478262999999E-7</v>
      </c>
      <c r="AA14" s="2" t="s">
        <v>70</v>
      </c>
      <c r="AB14" s="3">
        <f t="shared" si="9"/>
        <v>1.7999997239663997E-5</v>
      </c>
    </row>
    <row r="15" spans="1:28" s="2" customFormat="1" x14ac:dyDescent="0.3">
      <c r="A15" s="3" t="s">
        <v>95</v>
      </c>
      <c r="B15">
        <v>1</v>
      </c>
      <c r="C15" s="3">
        <v>0.530189413883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">
        <f t="shared" si="7"/>
        <v>0.530189413883</v>
      </c>
      <c r="T15" s="2">
        <f t="shared" si="8"/>
        <v>0</v>
      </c>
      <c r="U15" s="2">
        <f t="shared" si="1"/>
        <v>0</v>
      </c>
      <c r="V15" s="2">
        <f t="shared" si="2"/>
        <v>0</v>
      </c>
      <c r="W15" s="2">
        <f t="shared" si="3"/>
        <v>0</v>
      </c>
      <c r="X15" s="2">
        <f t="shared" si="4"/>
        <v>0</v>
      </c>
      <c r="Y15" s="2">
        <f t="shared" si="5"/>
        <v>0</v>
      </c>
      <c r="Z15" s="2">
        <f t="shared" si="6"/>
        <v>0</v>
      </c>
      <c r="AA15" s="2" t="s">
        <v>96</v>
      </c>
      <c r="AB15" s="3">
        <f t="shared" si="9"/>
        <v>0.530189413883</v>
      </c>
    </row>
    <row r="16" spans="1:28" s="2" customFormat="1" x14ac:dyDescent="0.3">
      <c r="A16" s="3" t="s">
        <v>82</v>
      </c>
      <c r="B16" s="3">
        <v>0.25</v>
      </c>
      <c r="C16" s="3">
        <v>0.21375748809</v>
      </c>
      <c r="D16" s="5">
        <v>1.9514410000000001E-5</v>
      </c>
      <c r="E16" s="5">
        <v>1.4678849999999999E-5</v>
      </c>
      <c r="S16" s="2">
        <f t="shared" si="7"/>
        <v>0.21375748809</v>
      </c>
      <c r="T16" s="2">
        <f t="shared" si="8"/>
        <v>1.9514410000000001E-5</v>
      </c>
      <c r="U16" s="2">
        <f t="shared" si="1"/>
        <v>1.4678849999999999E-5</v>
      </c>
      <c r="V16" s="2">
        <f t="shared" si="2"/>
        <v>0</v>
      </c>
      <c r="W16" s="2">
        <f t="shared" si="3"/>
        <v>0</v>
      </c>
      <c r="X16" s="2">
        <f t="shared" si="4"/>
        <v>0</v>
      </c>
      <c r="Y16" s="2">
        <f t="shared" si="5"/>
        <v>0</v>
      </c>
      <c r="Z16" s="2">
        <f t="shared" si="6"/>
        <v>0</v>
      </c>
      <c r="AA16" s="2" t="s">
        <v>86</v>
      </c>
      <c r="AB16" s="3">
        <f t="shared" si="9"/>
        <v>0.22001914411999998</v>
      </c>
    </row>
    <row r="17" spans="1:28" s="2" customFormat="1" x14ac:dyDescent="0.3">
      <c r="A17" s="3" t="s">
        <v>72</v>
      </c>
      <c r="B17">
        <v>1</v>
      </c>
      <c r="C17" s="2">
        <v>0.11046022716959999</v>
      </c>
      <c r="D17" s="2">
        <v>0</v>
      </c>
      <c r="E17" s="2">
        <v>0</v>
      </c>
      <c r="S17" s="2">
        <f t="shared" si="7"/>
        <v>0.11046022716959999</v>
      </c>
      <c r="T17" s="2">
        <f t="shared" si="8"/>
        <v>0</v>
      </c>
      <c r="U17" s="2">
        <f t="shared" si="1"/>
        <v>0</v>
      </c>
      <c r="V17" s="2">
        <f t="shared" si="2"/>
        <v>0</v>
      </c>
      <c r="W17" s="2">
        <f t="shared" si="3"/>
        <v>0</v>
      </c>
      <c r="X17" s="2">
        <f t="shared" si="4"/>
        <v>0</v>
      </c>
      <c r="Y17" s="2">
        <f t="shared" si="5"/>
        <v>0</v>
      </c>
      <c r="Z17" s="2">
        <f t="shared" si="6"/>
        <v>0</v>
      </c>
      <c r="AB17" s="3">
        <f t="shared" si="9"/>
        <v>0.11046022716959999</v>
      </c>
    </row>
    <row r="18" spans="1:28" s="2" customFormat="1" x14ac:dyDescent="0.3">
      <c r="A18" s="3" t="s">
        <v>73</v>
      </c>
      <c r="B18">
        <v>0.98692139999999995</v>
      </c>
      <c r="C18" s="2">
        <v>0</v>
      </c>
      <c r="D18" s="2">
        <v>0</v>
      </c>
      <c r="E18" s="2">
        <v>0</v>
      </c>
      <c r="S18" s="2">
        <f t="shared" si="7"/>
        <v>0</v>
      </c>
      <c r="T18" s="2">
        <f t="shared" si="8"/>
        <v>0</v>
      </c>
      <c r="U18" s="2">
        <f t="shared" si="1"/>
        <v>0</v>
      </c>
      <c r="V18" s="2">
        <f t="shared" si="2"/>
        <v>0</v>
      </c>
      <c r="W18" s="2">
        <f t="shared" si="3"/>
        <v>0</v>
      </c>
      <c r="X18" s="2">
        <f t="shared" si="4"/>
        <v>0</v>
      </c>
      <c r="Y18" s="2">
        <f t="shared" si="5"/>
        <v>0</v>
      </c>
      <c r="Z18" s="2">
        <f t="shared" si="6"/>
        <v>0</v>
      </c>
      <c r="AB18" s="3">
        <f t="shared" si="9"/>
        <v>0</v>
      </c>
    </row>
    <row r="19" spans="1:28" s="2" customFormat="1" x14ac:dyDescent="0.3">
      <c r="A19" s="3" t="s">
        <v>74</v>
      </c>
      <c r="B19">
        <v>0.58038900000000004</v>
      </c>
      <c r="C19" s="2">
        <v>8.7666846959999992E-3</v>
      </c>
      <c r="D19" s="2">
        <v>0</v>
      </c>
      <c r="E19" s="2">
        <v>0</v>
      </c>
      <c r="S19" s="2">
        <f t="shared" si="7"/>
        <v>8.7666846959999992E-3</v>
      </c>
      <c r="T19" s="2">
        <f t="shared" si="8"/>
        <v>0</v>
      </c>
      <c r="U19" s="2">
        <f t="shared" si="1"/>
        <v>0</v>
      </c>
      <c r="V19" s="2">
        <f t="shared" si="2"/>
        <v>0</v>
      </c>
      <c r="W19" s="2">
        <f t="shared" si="3"/>
        <v>0</v>
      </c>
      <c r="X19" s="2">
        <f t="shared" si="4"/>
        <v>0</v>
      </c>
      <c r="Y19" s="2">
        <f t="shared" si="5"/>
        <v>0</v>
      </c>
      <c r="Z19" s="2">
        <f t="shared" si="6"/>
        <v>0</v>
      </c>
      <c r="AB19" s="3">
        <f t="shared" si="9"/>
        <v>8.7666846959999992E-3</v>
      </c>
    </row>
    <row r="20" spans="1:28" s="2" customFormat="1" x14ac:dyDescent="0.3">
      <c r="A20" s="3" t="s">
        <v>105</v>
      </c>
      <c r="B20">
        <v>0.5</v>
      </c>
      <c r="C20" s="2">
        <v>0.2022181936544</v>
      </c>
      <c r="D20" s="2">
        <v>0</v>
      </c>
      <c r="E20" s="2">
        <v>0</v>
      </c>
      <c r="S20" s="2">
        <f t="shared" si="7"/>
        <v>0.2022181936544</v>
      </c>
      <c r="T20" s="2">
        <f t="shared" si="8"/>
        <v>0</v>
      </c>
      <c r="U20" s="2">
        <f t="shared" si="1"/>
        <v>0</v>
      </c>
      <c r="V20" s="2">
        <f t="shared" si="2"/>
        <v>0</v>
      </c>
      <c r="W20" s="2">
        <f t="shared" si="3"/>
        <v>0</v>
      </c>
      <c r="X20" s="2">
        <f t="shared" si="4"/>
        <v>0</v>
      </c>
      <c r="Y20" s="2">
        <f t="shared" si="5"/>
        <v>0</v>
      </c>
      <c r="Z20" s="2">
        <f t="shared" si="6"/>
        <v>0</v>
      </c>
      <c r="AB20" s="3">
        <f t="shared" si="9"/>
        <v>0.2022181936544</v>
      </c>
    </row>
    <row r="21" spans="1:28" s="2" customFormat="1" x14ac:dyDescent="0.3">
      <c r="A21" s="3" t="s">
        <v>106</v>
      </c>
      <c r="B21">
        <v>0.16500000000000001</v>
      </c>
      <c r="C21" s="2">
        <v>0</v>
      </c>
      <c r="D21" s="2">
        <v>0</v>
      </c>
      <c r="E21" s="2">
        <v>0</v>
      </c>
      <c r="S21" s="2">
        <f t="shared" si="7"/>
        <v>0</v>
      </c>
      <c r="T21" s="2">
        <f t="shared" si="8"/>
        <v>0</v>
      </c>
      <c r="U21" s="2">
        <f t="shared" si="1"/>
        <v>0</v>
      </c>
      <c r="V21" s="2">
        <f t="shared" si="2"/>
        <v>0</v>
      </c>
      <c r="W21" s="2">
        <f t="shared" si="3"/>
        <v>0</v>
      </c>
      <c r="X21" s="2">
        <f t="shared" si="4"/>
        <v>0</v>
      </c>
      <c r="Y21" s="2">
        <f t="shared" si="5"/>
        <v>0</v>
      </c>
      <c r="Z21" s="2">
        <f t="shared" si="6"/>
        <v>0</v>
      </c>
      <c r="AB21" s="3">
        <f t="shared" si="9"/>
        <v>0</v>
      </c>
    </row>
    <row r="22" spans="1:28" x14ac:dyDescent="0.3">
      <c r="A22" s="3" t="s">
        <v>3</v>
      </c>
      <c r="B22">
        <v>1.058219</v>
      </c>
      <c r="C22" s="3">
        <v>0.30249964799999995</v>
      </c>
      <c r="D22" s="3">
        <v>0</v>
      </c>
      <c r="E22" s="3">
        <v>2.3450320799999999E-6</v>
      </c>
      <c r="F22" s="3">
        <v>1.163818239E-3</v>
      </c>
      <c r="G22" s="3">
        <v>6.3955413000000003E-7</v>
      </c>
      <c r="H22" s="3">
        <v>9.2942577000000004E-5</v>
      </c>
      <c r="I22" s="3">
        <v>1.9760523000000001E-5</v>
      </c>
      <c r="J22" s="3">
        <v>1.9554158999999998E-5</v>
      </c>
      <c r="K22" s="2"/>
      <c r="L22" s="2"/>
      <c r="M22" s="2"/>
      <c r="N22" s="2"/>
      <c r="O22" s="2"/>
      <c r="P22" s="3">
        <v>0</v>
      </c>
      <c r="Q22" s="2"/>
      <c r="R22" s="2"/>
      <c r="S22" s="2">
        <f t="shared" si="7"/>
        <v>0.30249964799999995</v>
      </c>
      <c r="T22" s="2">
        <f t="shared" si="8"/>
        <v>0</v>
      </c>
      <c r="U22" s="2">
        <f t="shared" si="1"/>
        <v>2.3450320799999999E-6</v>
      </c>
      <c r="V22" s="2">
        <f t="shared" si="2"/>
        <v>1.163818239E-3</v>
      </c>
      <c r="W22" s="2">
        <f t="shared" si="3"/>
        <v>6.3955413000000003E-7</v>
      </c>
      <c r="X22" s="2">
        <f t="shared" si="4"/>
        <v>9.2942577000000004E-5</v>
      </c>
      <c r="Y22" s="2">
        <f t="shared" si="5"/>
        <v>1.9760523000000001E-5</v>
      </c>
      <c r="Z22" s="2">
        <f t="shared" si="6"/>
        <v>1.9554158999999998E-5</v>
      </c>
      <c r="AA22" t="s">
        <v>45</v>
      </c>
      <c r="AB22" s="3">
        <f t="shared" si="9"/>
        <v>0.30342828070367994</v>
      </c>
    </row>
    <row r="23" spans="1:28" x14ac:dyDescent="0.3">
      <c r="A23" s="3" t="s">
        <v>107</v>
      </c>
      <c r="B23">
        <v>1.058219</v>
      </c>
      <c r="C23" s="3">
        <v>0.15927303498678</v>
      </c>
      <c r="D23" s="2">
        <v>0</v>
      </c>
      <c r="E23" s="2">
        <v>0</v>
      </c>
      <c r="F23" s="3"/>
      <c r="G23" s="3"/>
      <c r="H23" s="3"/>
      <c r="I23" s="3"/>
      <c r="J23" s="3"/>
      <c r="K23" s="2"/>
      <c r="L23" s="2"/>
      <c r="M23" s="2"/>
      <c r="N23" s="2"/>
      <c r="O23" s="2"/>
      <c r="P23" s="3"/>
      <c r="Q23" s="2"/>
      <c r="R23" s="2"/>
      <c r="S23" s="2">
        <f t="shared" si="7"/>
        <v>0.15927303498678</v>
      </c>
      <c r="T23" s="2">
        <f t="shared" si="8"/>
        <v>0</v>
      </c>
      <c r="U23" s="2">
        <f t="shared" si="1"/>
        <v>0</v>
      </c>
      <c r="V23" s="2">
        <f t="shared" si="2"/>
        <v>0</v>
      </c>
      <c r="W23" s="2">
        <f t="shared" si="3"/>
        <v>0</v>
      </c>
      <c r="X23" s="2">
        <f t="shared" si="4"/>
        <v>0</v>
      </c>
      <c r="Y23" s="2">
        <f t="shared" si="5"/>
        <v>0</v>
      </c>
      <c r="Z23" s="2">
        <f t="shared" si="6"/>
        <v>0</v>
      </c>
      <c r="AB23" s="3">
        <f t="shared" si="9"/>
        <v>0.15927303498678</v>
      </c>
    </row>
    <row r="24" spans="1:28" x14ac:dyDescent="0.3">
      <c r="A24" s="3" t="s">
        <v>83</v>
      </c>
      <c r="B24">
        <v>0.439</v>
      </c>
      <c r="C24" s="3">
        <v>1.9871151977599999</v>
      </c>
      <c r="D24" s="2">
        <v>0</v>
      </c>
      <c r="E24" s="2">
        <v>0</v>
      </c>
      <c r="F24" s="2"/>
      <c r="G24" s="2"/>
      <c r="H24" s="2"/>
      <c r="I24" s="2"/>
      <c r="J24" s="2"/>
      <c r="K24">
        <f>7.6/8.2</f>
        <v>0.92682926829268297</v>
      </c>
      <c r="L24" s="2"/>
      <c r="M24" s="2"/>
      <c r="N24" s="2"/>
      <c r="O24">
        <v>2.8799999999999999E-5</v>
      </c>
      <c r="P24" s="3">
        <v>7.9000000000000008E-3</v>
      </c>
      <c r="Q24" s="2"/>
      <c r="R24" s="2"/>
      <c r="S24" s="2">
        <f t="shared" si="7"/>
        <v>2.913944466052683</v>
      </c>
      <c r="T24" s="2">
        <f t="shared" si="8"/>
        <v>0</v>
      </c>
      <c r="U24" s="2">
        <f t="shared" si="1"/>
        <v>0</v>
      </c>
      <c r="V24" s="2">
        <f t="shared" si="2"/>
        <v>0</v>
      </c>
      <c r="W24" s="2">
        <f t="shared" si="3"/>
        <v>2.8799999999999999E-5</v>
      </c>
      <c r="X24" s="2">
        <f t="shared" si="4"/>
        <v>7.9000000000000008E-3</v>
      </c>
      <c r="Y24" s="2">
        <f t="shared" si="5"/>
        <v>0</v>
      </c>
      <c r="Z24" s="2">
        <f t="shared" si="6"/>
        <v>0</v>
      </c>
      <c r="AA24" t="s">
        <v>85</v>
      </c>
      <c r="AB24" s="3">
        <f t="shared" si="9"/>
        <v>2.913944466052683</v>
      </c>
    </row>
    <row r="25" spans="1:28" x14ac:dyDescent="0.3">
      <c r="A25" s="3" t="s">
        <v>108</v>
      </c>
      <c r="B25">
        <v>0.439</v>
      </c>
      <c r="C25" s="3">
        <v>1.8342241161551998</v>
      </c>
      <c r="D25" s="2">
        <v>0</v>
      </c>
      <c r="E25" s="2">
        <v>0</v>
      </c>
      <c r="F25" s="2"/>
      <c r="G25" s="2"/>
      <c r="H25" s="2"/>
      <c r="I25" s="2"/>
      <c r="J25" s="2"/>
      <c r="L25" s="2"/>
      <c r="M25" s="2"/>
      <c r="N25" s="2"/>
      <c r="P25" s="3"/>
      <c r="Q25" s="2"/>
      <c r="R25" s="2"/>
      <c r="S25" s="2">
        <f t="shared" si="7"/>
        <v>1.8342241161551998</v>
      </c>
      <c r="T25" s="2">
        <f t="shared" si="8"/>
        <v>0</v>
      </c>
      <c r="U25" s="2">
        <f t="shared" si="1"/>
        <v>0</v>
      </c>
      <c r="V25" s="2">
        <f t="shared" si="2"/>
        <v>0</v>
      </c>
      <c r="W25" s="2">
        <f t="shared" si="3"/>
        <v>0</v>
      </c>
      <c r="X25" s="2">
        <f t="shared" si="4"/>
        <v>0</v>
      </c>
      <c r="Y25" s="2">
        <f t="shared" si="5"/>
        <v>0</v>
      </c>
      <c r="Z25" s="2">
        <f t="shared" si="6"/>
        <v>0</v>
      </c>
      <c r="AB25" s="3">
        <f t="shared" si="9"/>
        <v>1.8342241161551998</v>
      </c>
    </row>
    <row r="26" spans="1:28" x14ac:dyDescent="0.3">
      <c r="A26" s="3" t="s">
        <v>4</v>
      </c>
      <c r="B26">
        <v>1.212542</v>
      </c>
      <c r="C26" s="3">
        <v>2.3362561639999999</v>
      </c>
      <c r="D26" s="3">
        <v>0</v>
      </c>
      <c r="E26" s="3">
        <v>0</v>
      </c>
      <c r="F26">
        <v>4.8499432999999995E-3</v>
      </c>
      <c r="G26">
        <v>1.04223636E-5</v>
      </c>
      <c r="H26">
        <v>1.461684821E-3</v>
      </c>
      <c r="I26">
        <v>1.4076125879999997E-4</v>
      </c>
      <c r="J26">
        <v>1.4060648579999999E-4</v>
      </c>
      <c r="K26">
        <v>0</v>
      </c>
      <c r="L26">
        <v>0</v>
      </c>
      <c r="M26">
        <v>1.4999999999999999E-2</v>
      </c>
      <c r="N26">
        <v>3.2785710000000001E-3</v>
      </c>
      <c r="O26" s="1">
        <v>2.9142859999999998E-6</v>
      </c>
      <c r="P26" s="5">
        <v>8.2571429999999996E-5</v>
      </c>
      <c r="Q26" s="1">
        <v>8.7428570000000003E-5</v>
      </c>
      <c r="R26" s="1">
        <v>8.7428570000000003E-5</v>
      </c>
      <c r="S26" s="2">
        <f t="shared" si="7"/>
        <v>2.3362561639999999</v>
      </c>
      <c r="T26" s="2">
        <f t="shared" si="8"/>
        <v>0</v>
      </c>
      <c r="U26" s="2">
        <f t="shared" si="1"/>
        <v>1.4999999999999999E-2</v>
      </c>
      <c r="V26" s="2">
        <f t="shared" si="2"/>
        <v>8.1285143000000004E-3</v>
      </c>
      <c r="W26" s="2">
        <f t="shared" si="3"/>
        <v>1.3336649600000001E-5</v>
      </c>
      <c r="X26" s="2">
        <f t="shared" si="4"/>
        <v>1.544256251E-3</v>
      </c>
      <c r="Y26" s="2">
        <f t="shared" si="5"/>
        <v>2.2818982879999999E-4</v>
      </c>
      <c r="Z26" s="2">
        <f t="shared" si="6"/>
        <v>2.280350558E-4</v>
      </c>
      <c r="AA26" t="s">
        <v>45</v>
      </c>
      <c r="AB26" s="3">
        <f t="shared" si="9"/>
        <v>8.2762561639999994</v>
      </c>
    </row>
    <row r="27" spans="1:28" x14ac:dyDescent="0.3">
      <c r="A27" s="9" t="s">
        <v>109</v>
      </c>
      <c r="B27">
        <v>0.27</v>
      </c>
      <c r="C27" s="3">
        <v>0.25931853330767995</v>
      </c>
      <c r="D27" s="2">
        <v>0</v>
      </c>
      <c r="E27" s="2">
        <v>0</v>
      </c>
      <c r="O27" s="1"/>
      <c r="P27" s="5"/>
      <c r="Q27" s="1"/>
      <c r="R27" s="1"/>
      <c r="S27" s="2">
        <f t="shared" si="7"/>
        <v>0.25931853330767995</v>
      </c>
      <c r="T27" s="2">
        <f t="shared" si="8"/>
        <v>0</v>
      </c>
      <c r="U27" s="2">
        <f t="shared" si="1"/>
        <v>0</v>
      </c>
      <c r="V27" s="2">
        <f t="shared" si="2"/>
        <v>0</v>
      </c>
      <c r="W27" s="2">
        <f t="shared" si="3"/>
        <v>0</v>
      </c>
      <c r="X27" s="2">
        <f t="shared" si="4"/>
        <v>0</v>
      </c>
      <c r="Y27" s="2">
        <f t="shared" si="5"/>
        <v>0</v>
      </c>
      <c r="Z27" s="2">
        <f t="shared" si="6"/>
        <v>0</v>
      </c>
      <c r="AB27" s="3">
        <f t="shared" si="9"/>
        <v>0.25931853330767995</v>
      </c>
    </row>
    <row r="28" spans="1:28" x14ac:dyDescent="0.3">
      <c r="A28" s="9" t="s">
        <v>110</v>
      </c>
      <c r="B28">
        <v>0.27</v>
      </c>
      <c r="C28" s="3">
        <v>0.23266781183183996</v>
      </c>
      <c r="D28" s="2">
        <v>0</v>
      </c>
      <c r="E28" s="2">
        <v>0</v>
      </c>
      <c r="O28" s="1"/>
      <c r="P28" s="5"/>
      <c r="Q28" s="1"/>
      <c r="R28" s="1"/>
      <c r="S28" s="2">
        <f t="shared" si="7"/>
        <v>0.23266781183183996</v>
      </c>
      <c r="T28" s="2">
        <f t="shared" si="8"/>
        <v>0</v>
      </c>
      <c r="U28" s="2">
        <f t="shared" si="1"/>
        <v>0</v>
      </c>
      <c r="V28" s="2">
        <f t="shared" si="2"/>
        <v>0</v>
      </c>
      <c r="W28" s="2">
        <f t="shared" si="3"/>
        <v>0</v>
      </c>
      <c r="X28" s="2">
        <f t="shared" si="4"/>
        <v>0</v>
      </c>
      <c r="Y28" s="2">
        <f t="shared" si="5"/>
        <v>0</v>
      </c>
      <c r="Z28" s="2">
        <f t="shared" si="6"/>
        <v>0</v>
      </c>
      <c r="AB28" s="3">
        <f t="shared" si="9"/>
        <v>0.23266781183183996</v>
      </c>
    </row>
    <row r="29" spans="1:28" x14ac:dyDescent="0.3">
      <c r="A29" s="10" t="s">
        <v>111</v>
      </c>
      <c r="B29">
        <v>0.39500000000000002</v>
      </c>
      <c r="C29" s="3">
        <v>0</v>
      </c>
      <c r="D29" s="2">
        <v>0</v>
      </c>
      <c r="E29" s="2">
        <v>0</v>
      </c>
      <c r="O29" s="1"/>
      <c r="P29" s="5"/>
      <c r="Q29" s="1"/>
      <c r="R29" s="1"/>
      <c r="S29" s="2">
        <f t="shared" si="7"/>
        <v>0</v>
      </c>
      <c r="T29" s="2">
        <f t="shared" si="8"/>
        <v>0</v>
      </c>
      <c r="U29" s="2">
        <f t="shared" si="1"/>
        <v>0</v>
      </c>
      <c r="V29" s="2">
        <f t="shared" si="2"/>
        <v>0</v>
      </c>
      <c r="W29" s="2">
        <f t="shared" si="3"/>
        <v>0</v>
      </c>
      <c r="X29" s="2">
        <f t="shared" si="4"/>
        <v>0</v>
      </c>
      <c r="Y29" s="2">
        <f t="shared" si="5"/>
        <v>0</v>
      </c>
      <c r="Z29" s="2">
        <f t="shared" si="6"/>
        <v>0</v>
      </c>
      <c r="AB29" s="3">
        <f t="shared" si="9"/>
        <v>0</v>
      </c>
    </row>
    <row r="30" spans="1:28" x14ac:dyDescent="0.3">
      <c r="A30" s="3" t="s">
        <v>5</v>
      </c>
      <c r="B30">
        <v>1.52119</v>
      </c>
      <c r="C30" s="3">
        <v>0.34645558199999998</v>
      </c>
      <c r="D30" s="3">
        <v>0</v>
      </c>
      <c r="E30" s="3">
        <v>1.3027956E-6</v>
      </c>
      <c r="F30" s="3">
        <v>1.6176175649999999E-3</v>
      </c>
      <c r="G30" s="3">
        <v>3.5530785000000001E-7</v>
      </c>
      <c r="H30" s="3">
        <v>5.5276210499999996E-5</v>
      </c>
      <c r="I30" s="3">
        <v>2.34472584E-5</v>
      </c>
      <c r="J30" s="3">
        <v>2.31119169E-5</v>
      </c>
      <c r="P30" s="3">
        <v>0</v>
      </c>
      <c r="S30" s="2">
        <f t="shared" si="7"/>
        <v>0.34645558199999998</v>
      </c>
      <c r="T30" s="2">
        <f t="shared" si="8"/>
        <v>0</v>
      </c>
      <c r="U30" s="2">
        <f t="shared" si="1"/>
        <v>1.3027956E-6</v>
      </c>
      <c r="V30" s="2">
        <f t="shared" si="2"/>
        <v>1.6176175649999999E-3</v>
      </c>
      <c r="W30" s="2">
        <f t="shared" si="3"/>
        <v>3.5530785000000001E-7</v>
      </c>
      <c r="X30" s="2">
        <f t="shared" si="4"/>
        <v>5.5276210499999996E-5</v>
      </c>
      <c r="Y30" s="2">
        <f t="shared" si="5"/>
        <v>2.34472584E-5</v>
      </c>
      <c r="Z30" s="2">
        <f t="shared" si="6"/>
        <v>2.31119169E-5</v>
      </c>
      <c r="AA30" t="s">
        <v>45</v>
      </c>
      <c r="AB30" s="3">
        <f t="shared" si="9"/>
        <v>0.3469714890576</v>
      </c>
    </row>
    <row r="31" spans="1:28" x14ac:dyDescent="0.3">
      <c r="A31" s="9" t="s">
        <v>112</v>
      </c>
      <c r="B31">
        <v>0.75</v>
      </c>
      <c r="C31" s="3">
        <v>1.1566179342256</v>
      </c>
      <c r="D31" s="2">
        <v>0</v>
      </c>
      <c r="E31" s="2">
        <v>0</v>
      </c>
      <c r="F31" s="3"/>
      <c r="G31" s="3"/>
      <c r="H31" s="3"/>
      <c r="I31" s="3"/>
      <c r="J31" s="3"/>
      <c r="P31" s="3"/>
      <c r="S31" s="2">
        <f t="shared" si="7"/>
        <v>1.1566179342256</v>
      </c>
      <c r="T31" s="2">
        <f t="shared" si="8"/>
        <v>0</v>
      </c>
      <c r="U31" s="2">
        <f t="shared" si="1"/>
        <v>0</v>
      </c>
      <c r="V31" s="2">
        <f t="shared" si="2"/>
        <v>0</v>
      </c>
      <c r="W31" s="2">
        <f t="shared" si="3"/>
        <v>0</v>
      </c>
      <c r="X31" s="2">
        <f t="shared" si="4"/>
        <v>0</v>
      </c>
      <c r="Y31" s="2">
        <f t="shared" si="5"/>
        <v>0</v>
      </c>
      <c r="Z31" s="2">
        <f t="shared" si="6"/>
        <v>0</v>
      </c>
      <c r="AB31" s="3">
        <f t="shared" si="9"/>
        <v>1.1566179342256</v>
      </c>
    </row>
    <row r="32" spans="1:28" x14ac:dyDescent="0.3">
      <c r="A32" s="3" t="s">
        <v>6</v>
      </c>
      <c r="B32">
        <v>2.2000000000000002</v>
      </c>
      <c r="C32" s="3">
        <v>0.81647056802079987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P32" s="3">
        <v>0</v>
      </c>
      <c r="S32" s="2">
        <f t="shared" si="7"/>
        <v>0.81647056802079987</v>
      </c>
      <c r="T32" s="2">
        <f t="shared" si="8"/>
        <v>0</v>
      </c>
      <c r="U32" s="2">
        <f t="shared" si="1"/>
        <v>0</v>
      </c>
      <c r="V32" s="2">
        <f t="shared" si="2"/>
        <v>0</v>
      </c>
      <c r="W32" s="2">
        <f t="shared" si="3"/>
        <v>0</v>
      </c>
      <c r="X32" s="2">
        <f t="shared" si="4"/>
        <v>0</v>
      </c>
      <c r="Y32" s="2">
        <f t="shared" si="5"/>
        <v>0</v>
      </c>
      <c r="Z32" s="2">
        <f t="shared" si="6"/>
        <v>0</v>
      </c>
      <c r="AB32" s="3">
        <f t="shared" si="9"/>
        <v>0.81647056802079987</v>
      </c>
    </row>
    <row r="33" spans="1:28" x14ac:dyDescent="0.3">
      <c r="A33" s="3" t="s">
        <v>113</v>
      </c>
      <c r="B33">
        <v>0.28999999999999998</v>
      </c>
      <c r="C33" s="3">
        <v>0</v>
      </c>
      <c r="D33" s="3">
        <v>0</v>
      </c>
      <c r="E33" s="3">
        <v>0</v>
      </c>
      <c r="F33" s="3"/>
      <c r="G33" s="3"/>
      <c r="H33" s="3"/>
      <c r="I33" s="3"/>
      <c r="J33" s="3"/>
      <c r="P33" s="3"/>
      <c r="S33" s="2">
        <f t="shared" si="7"/>
        <v>0</v>
      </c>
      <c r="T33" s="2">
        <f t="shared" si="8"/>
        <v>0</v>
      </c>
      <c r="U33" s="2">
        <f t="shared" si="1"/>
        <v>0</v>
      </c>
      <c r="V33" s="2">
        <f t="shared" si="2"/>
        <v>0</v>
      </c>
      <c r="W33" s="2">
        <f t="shared" si="3"/>
        <v>0</v>
      </c>
      <c r="X33" s="2">
        <f t="shared" si="4"/>
        <v>0</v>
      </c>
      <c r="Y33" s="2">
        <f t="shared" si="5"/>
        <v>0</v>
      </c>
      <c r="Z33" s="2">
        <f t="shared" si="6"/>
        <v>0</v>
      </c>
      <c r="AB33" s="3">
        <f t="shared" si="9"/>
        <v>0</v>
      </c>
    </row>
    <row r="34" spans="1:28" x14ac:dyDescent="0.3">
      <c r="A34" s="8" t="s">
        <v>114</v>
      </c>
      <c r="B34">
        <v>0.88</v>
      </c>
      <c r="C34" s="3">
        <v>0</v>
      </c>
      <c r="D34" s="3">
        <v>0</v>
      </c>
      <c r="E34" s="3">
        <v>0</v>
      </c>
      <c r="F34" s="3"/>
      <c r="G34" s="3"/>
      <c r="H34" s="3"/>
      <c r="I34" s="3"/>
      <c r="J34" s="3"/>
      <c r="P34" s="3"/>
      <c r="S34" s="2">
        <f t="shared" si="7"/>
        <v>0</v>
      </c>
      <c r="T34" s="2">
        <f t="shared" si="8"/>
        <v>0</v>
      </c>
      <c r="U34" s="2">
        <f t="shared" si="1"/>
        <v>0</v>
      </c>
      <c r="V34" s="2">
        <f t="shared" si="2"/>
        <v>0</v>
      </c>
      <c r="W34" s="2">
        <f t="shared" si="3"/>
        <v>0</v>
      </c>
      <c r="X34" s="2">
        <f t="shared" si="4"/>
        <v>0</v>
      </c>
      <c r="Y34" s="2">
        <f t="shared" si="5"/>
        <v>0</v>
      </c>
      <c r="Z34" s="2">
        <f t="shared" si="6"/>
        <v>0</v>
      </c>
      <c r="AB34" s="3">
        <f t="shared" si="9"/>
        <v>0</v>
      </c>
    </row>
    <row r="35" spans="1:28" x14ac:dyDescent="0.3">
      <c r="A35" s="8" t="s">
        <v>115</v>
      </c>
      <c r="B35">
        <v>0.5</v>
      </c>
      <c r="C35" s="3">
        <v>0</v>
      </c>
      <c r="D35" s="3">
        <v>0</v>
      </c>
      <c r="E35" s="3">
        <v>0</v>
      </c>
      <c r="F35" s="3"/>
      <c r="G35" s="3"/>
      <c r="H35" s="3"/>
      <c r="I35" s="3"/>
      <c r="J35" s="3"/>
      <c r="P35" s="3"/>
      <c r="S35" s="2">
        <f t="shared" si="7"/>
        <v>0</v>
      </c>
      <c r="T35" s="2">
        <f t="shared" si="8"/>
        <v>0</v>
      </c>
      <c r="U35" s="2">
        <f t="shared" si="1"/>
        <v>0</v>
      </c>
      <c r="V35" s="2">
        <f t="shared" si="2"/>
        <v>0</v>
      </c>
      <c r="W35" s="2">
        <f t="shared" si="3"/>
        <v>0</v>
      </c>
      <c r="X35" s="2">
        <f t="shared" si="4"/>
        <v>0</v>
      </c>
      <c r="Y35" s="2">
        <f t="shared" si="5"/>
        <v>0</v>
      </c>
      <c r="Z35" s="2">
        <f t="shared" si="6"/>
        <v>0</v>
      </c>
      <c r="AB35" s="3">
        <f t="shared" si="9"/>
        <v>0</v>
      </c>
    </row>
    <row r="36" spans="1:28" x14ac:dyDescent="0.3">
      <c r="A36" s="3" t="s">
        <v>116</v>
      </c>
      <c r="B36">
        <v>0.4</v>
      </c>
      <c r="C36" s="3">
        <v>4.8585374374899994E-2</v>
      </c>
      <c r="D36" s="3">
        <v>0</v>
      </c>
      <c r="E36" s="3">
        <v>0</v>
      </c>
      <c r="F36" s="3"/>
      <c r="G36" s="3"/>
      <c r="H36" s="3"/>
      <c r="I36" s="3"/>
      <c r="J36" s="3"/>
      <c r="P36" s="3"/>
      <c r="S36" s="2">
        <f t="shared" si="7"/>
        <v>4.8585374374899994E-2</v>
      </c>
      <c r="T36" s="2">
        <f t="shared" si="8"/>
        <v>0</v>
      </c>
      <c r="U36" s="2">
        <f t="shared" si="1"/>
        <v>0</v>
      </c>
      <c r="V36" s="2">
        <f t="shared" si="2"/>
        <v>0</v>
      </c>
      <c r="W36" s="2">
        <f t="shared" si="3"/>
        <v>0</v>
      </c>
      <c r="X36" s="2">
        <f t="shared" si="4"/>
        <v>0</v>
      </c>
      <c r="Y36" s="2">
        <f t="shared" si="5"/>
        <v>0</v>
      </c>
      <c r="Z36" s="2">
        <f t="shared" si="6"/>
        <v>0</v>
      </c>
      <c r="AB36" s="3">
        <f t="shared" si="9"/>
        <v>4.8585374374899994E-2</v>
      </c>
    </row>
    <row r="37" spans="1:28" s="2" customFormat="1" x14ac:dyDescent="0.3">
      <c r="A37" s="3" t="s">
        <v>7</v>
      </c>
      <c r="B37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P37" s="3">
        <v>0</v>
      </c>
      <c r="S37" s="2">
        <f t="shared" si="7"/>
        <v>0</v>
      </c>
      <c r="T37" s="2">
        <f t="shared" si="8"/>
        <v>0</v>
      </c>
      <c r="U37" s="2">
        <f t="shared" si="1"/>
        <v>0</v>
      </c>
      <c r="V37" s="2">
        <f t="shared" si="2"/>
        <v>0</v>
      </c>
      <c r="W37" s="2">
        <f t="shared" si="3"/>
        <v>0</v>
      </c>
      <c r="X37" s="2">
        <f t="shared" si="4"/>
        <v>0</v>
      </c>
      <c r="Y37" s="2">
        <f t="shared" si="5"/>
        <v>0</v>
      </c>
      <c r="Z37" s="2">
        <f t="shared" si="6"/>
        <v>0</v>
      </c>
      <c r="AB37" s="3">
        <f t="shared" si="9"/>
        <v>0</v>
      </c>
    </row>
    <row r="38" spans="1:28" s="2" customFormat="1" x14ac:dyDescent="0.3">
      <c r="A38" s="6" t="s">
        <v>87</v>
      </c>
      <c r="B38" s="3">
        <v>501.07526881720429</v>
      </c>
      <c r="C38" s="2">
        <v>4.83505275</v>
      </c>
      <c r="D38" s="3">
        <v>0</v>
      </c>
      <c r="E38" s="3">
        <v>0</v>
      </c>
      <c r="P38" s="3"/>
      <c r="S38" s="2">
        <f t="shared" si="7"/>
        <v>4.83505275</v>
      </c>
      <c r="T38" s="2">
        <f t="shared" si="8"/>
        <v>0</v>
      </c>
      <c r="U38" s="2">
        <f t="shared" si="1"/>
        <v>0</v>
      </c>
      <c r="V38" s="2">
        <f t="shared" si="2"/>
        <v>0</v>
      </c>
      <c r="W38" s="2">
        <f t="shared" si="3"/>
        <v>0</v>
      </c>
      <c r="X38" s="2">
        <f t="shared" si="4"/>
        <v>0</v>
      </c>
      <c r="Y38" s="2">
        <f t="shared" si="5"/>
        <v>0</v>
      </c>
      <c r="Z38" s="2">
        <f t="shared" si="6"/>
        <v>0</v>
      </c>
      <c r="AB38" s="3">
        <f t="shared" si="9"/>
        <v>4.83505275</v>
      </c>
    </row>
    <row r="39" spans="1:28" x14ac:dyDescent="0.3">
      <c r="A39" s="3" t="s">
        <v>8</v>
      </c>
      <c r="B39">
        <v>2.2995480000000002E-3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P39" s="3">
        <v>0</v>
      </c>
      <c r="S39" s="2">
        <f t="shared" si="7"/>
        <v>0</v>
      </c>
      <c r="T39" s="2">
        <f t="shared" si="8"/>
        <v>0</v>
      </c>
      <c r="U39" s="2">
        <f t="shared" si="1"/>
        <v>0</v>
      </c>
      <c r="V39" s="2">
        <f t="shared" si="2"/>
        <v>0</v>
      </c>
      <c r="W39" s="2">
        <f t="shared" si="3"/>
        <v>0</v>
      </c>
      <c r="X39" s="2">
        <f t="shared" si="4"/>
        <v>0</v>
      </c>
      <c r="Y39" s="2">
        <f t="shared" si="5"/>
        <v>0</v>
      </c>
      <c r="Z39" s="2">
        <f t="shared" si="6"/>
        <v>0</v>
      </c>
      <c r="AB39" s="3">
        <f t="shared" si="9"/>
        <v>0</v>
      </c>
    </row>
    <row r="40" spans="1:28" s="2" customFormat="1" x14ac:dyDescent="0.3">
      <c r="A40" s="3" t="s">
        <v>9</v>
      </c>
      <c r="B40">
        <v>2.2995480000000002E-3</v>
      </c>
      <c r="C40" s="3">
        <v>1.9278564667987662E-4</v>
      </c>
      <c r="D40" s="3">
        <v>2.0280180667443999E-10</v>
      </c>
      <c r="E40" s="3">
        <v>5.0529335555288002E-11</v>
      </c>
      <c r="F40" s="3">
        <v>1.0415883432758571E-6</v>
      </c>
      <c r="G40" s="3">
        <v>8.0489386808580415E-9</v>
      </c>
      <c r="H40" s="3">
        <v>5.149784878830231E-6</v>
      </c>
      <c r="I40" s="3">
        <v>2.224350801311466E-8</v>
      </c>
      <c r="J40" s="3">
        <v>2.1604330152763658E-8</v>
      </c>
      <c r="P40" s="3">
        <v>0</v>
      </c>
      <c r="S40" s="2">
        <f t="shared" si="7"/>
        <v>1.9278564667987662E-4</v>
      </c>
      <c r="T40" s="2">
        <f t="shared" si="8"/>
        <v>2.0280180667443999E-10</v>
      </c>
      <c r="U40" s="2">
        <f t="shared" si="1"/>
        <v>5.0529335555288002E-11</v>
      </c>
      <c r="V40" s="2">
        <f t="shared" si="2"/>
        <v>1.0415883432758571E-6</v>
      </c>
      <c r="W40" s="2">
        <f t="shared" si="3"/>
        <v>8.0489386808580415E-9</v>
      </c>
      <c r="X40" s="2">
        <f t="shared" si="4"/>
        <v>5.149784878830231E-6</v>
      </c>
      <c r="Y40" s="2">
        <f t="shared" si="5"/>
        <v>2.224350801311466E-8</v>
      </c>
      <c r="Z40" s="2">
        <f t="shared" si="6"/>
        <v>2.1604330152763658E-8</v>
      </c>
      <c r="AB40" s="3">
        <f t="shared" si="9"/>
        <v>1.9281032073831004E-4</v>
      </c>
    </row>
    <row r="41" spans="1:28" x14ac:dyDescent="0.3">
      <c r="A41" s="3" t="s">
        <v>10</v>
      </c>
      <c r="B41">
        <v>1.418206E-2</v>
      </c>
      <c r="C41" s="3">
        <v>8.0999999999999996E-3</v>
      </c>
      <c r="D41" s="5">
        <v>6.9156250000000004E-6</v>
      </c>
      <c r="E41" s="5">
        <v>1.6250000000000001E-7</v>
      </c>
      <c r="F41" s="5">
        <v>1.6817389999999999E-5</v>
      </c>
      <c r="G41" s="5">
        <v>5.702969E-5</v>
      </c>
      <c r="H41" s="5">
        <v>5.5859379999999999E-6</v>
      </c>
      <c r="I41" s="5">
        <v>1.8892859999999999E-7</v>
      </c>
      <c r="J41" s="5">
        <v>1.8892859999999999E-7</v>
      </c>
      <c r="P41" s="3">
        <v>0</v>
      </c>
      <c r="S41" s="2">
        <f>SUM(C41,K41)</f>
        <v>8.0999999999999996E-3</v>
      </c>
      <c r="T41" s="2">
        <f t="shared" si="8"/>
        <v>6.9156250000000004E-6</v>
      </c>
      <c r="U41" s="2">
        <f t="shared" si="1"/>
        <v>1.6250000000000001E-7</v>
      </c>
      <c r="V41" s="2">
        <f t="shared" si="2"/>
        <v>1.6817389999999999E-5</v>
      </c>
      <c r="W41" s="2">
        <f t="shared" si="3"/>
        <v>5.702969E-5</v>
      </c>
      <c r="X41" s="2">
        <f t="shared" si="4"/>
        <v>5.5859379999999999E-6</v>
      </c>
      <c r="Y41" s="2">
        <f t="shared" si="5"/>
        <v>1.8892859999999999E-7</v>
      </c>
      <c r="Z41" s="2">
        <f t="shared" si="6"/>
        <v>1.8892859999999999E-7</v>
      </c>
      <c r="AA41" t="s">
        <v>169</v>
      </c>
      <c r="AB41" s="3">
        <f t="shared" si="9"/>
        <v>8.3234093749999984E-3</v>
      </c>
    </row>
    <row r="42" spans="1:28" s="2" customFormat="1" x14ac:dyDescent="0.3">
      <c r="A42" s="3" t="s">
        <v>49</v>
      </c>
      <c r="B42">
        <v>1.1681179999999999E-2</v>
      </c>
      <c r="C42" s="3">
        <v>4.5999999999999999E-3</v>
      </c>
      <c r="D42" s="3">
        <v>0</v>
      </c>
      <c r="E42" s="3">
        <v>1.3631871243032E-8</v>
      </c>
      <c r="F42" s="3">
        <v>2.0654349559682997E-6</v>
      </c>
      <c r="G42" s="3">
        <v>3.7177826382270001E-9</v>
      </c>
      <c r="H42" s="3">
        <v>5.2048963213309991E-7</v>
      </c>
      <c r="I42" s="3">
        <v>8.3030493046199994E-8</v>
      </c>
      <c r="J42" s="3">
        <v>8.3030493046199994E-8</v>
      </c>
      <c r="P42" s="3">
        <v>0</v>
      </c>
      <c r="S42" s="2">
        <f>SUM(C42,K42)</f>
        <v>4.5999999999999999E-3</v>
      </c>
      <c r="T42" s="2">
        <f t="shared" si="8"/>
        <v>0</v>
      </c>
      <c r="U42" s="2">
        <f t="shared" si="1"/>
        <v>1.3631871243032E-8</v>
      </c>
      <c r="V42" s="2">
        <f t="shared" si="2"/>
        <v>2.0654349559682997E-6</v>
      </c>
      <c r="W42" s="2">
        <f t="shared" si="3"/>
        <v>3.7177826382270001E-9</v>
      </c>
      <c r="X42" s="2">
        <f t="shared" si="4"/>
        <v>5.2048963213309991E-7</v>
      </c>
      <c r="Y42" s="2">
        <f t="shared" si="5"/>
        <v>8.3030493046199994E-8</v>
      </c>
      <c r="Z42" s="2">
        <f t="shared" si="6"/>
        <v>8.3030493046199994E-8</v>
      </c>
      <c r="AA42" s="2" t="s">
        <v>170</v>
      </c>
      <c r="AB42" s="3">
        <f t="shared" si="9"/>
        <v>4.6053982210122408E-3</v>
      </c>
    </row>
    <row r="43" spans="1:28" s="2" customFormat="1" x14ac:dyDescent="0.3">
      <c r="A43" s="3" t="s">
        <v>43</v>
      </c>
      <c r="B43">
        <v>1.03714932E-2</v>
      </c>
      <c r="C43" s="3">
        <v>7.0583960000000001E-2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P43" s="3">
        <v>0</v>
      </c>
      <c r="S43" s="2">
        <f t="shared" si="7"/>
        <v>7.0583960000000001E-2</v>
      </c>
      <c r="T43" s="2">
        <f t="shared" si="8"/>
        <v>0</v>
      </c>
      <c r="U43" s="2">
        <f t="shared" si="1"/>
        <v>0</v>
      </c>
      <c r="V43" s="2">
        <f t="shared" si="2"/>
        <v>0</v>
      </c>
      <c r="W43" s="2">
        <f t="shared" si="3"/>
        <v>0</v>
      </c>
      <c r="X43" s="2">
        <f t="shared" si="4"/>
        <v>0</v>
      </c>
      <c r="Y43" s="2">
        <f t="shared" si="5"/>
        <v>0</v>
      </c>
      <c r="Z43" s="2">
        <f t="shared" si="6"/>
        <v>0</v>
      </c>
      <c r="AB43" s="3">
        <f t="shared" si="9"/>
        <v>7.0583960000000001E-2</v>
      </c>
    </row>
    <row r="44" spans="1:28" s="2" customFormat="1" x14ac:dyDescent="0.3">
      <c r="A44" s="3" t="s">
        <v>88</v>
      </c>
      <c r="B44" s="3">
        <v>1.0999999999999999E-2</v>
      </c>
      <c r="C44" s="2">
        <v>5.4818378280472813E-2</v>
      </c>
      <c r="D44" s="3">
        <v>0</v>
      </c>
      <c r="E44" s="3">
        <v>0</v>
      </c>
      <c r="P44" s="3"/>
      <c r="S44" s="2">
        <f t="shared" si="7"/>
        <v>5.4818378280472813E-2</v>
      </c>
      <c r="T44" s="2">
        <f t="shared" si="8"/>
        <v>0</v>
      </c>
      <c r="U44" s="2">
        <f t="shared" si="1"/>
        <v>0</v>
      </c>
      <c r="V44" s="2">
        <f t="shared" si="2"/>
        <v>0</v>
      </c>
      <c r="W44" s="2">
        <f t="shared" si="3"/>
        <v>0</v>
      </c>
      <c r="X44" s="2">
        <f t="shared" si="4"/>
        <v>0</v>
      </c>
      <c r="Y44" s="2">
        <f t="shared" si="5"/>
        <v>0</v>
      </c>
      <c r="Z44" s="2">
        <f t="shared" si="6"/>
        <v>0</v>
      </c>
      <c r="AA44" s="2" t="s">
        <v>94</v>
      </c>
      <c r="AB44" s="3">
        <f t="shared" si="9"/>
        <v>5.4818378280472813E-2</v>
      </c>
    </row>
    <row r="45" spans="1:28" s="2" customFormat="1" x14ac:dyDescent="0.3">
      <c r="A45" s="6" t="s">
        <v>89</v>
      </c>
      <c r="B45" s="3">
        <v>2.7900000000000001E-2</v>
      </c>
      <c r="C45" s="2">
        <v>7.0583960000000001E-2</v>
      </c>
      <c r="D45" s="3">
        <v>0</v>
      </c>
      <c r="E45" s="3">
        <v>0</v>
      </c>
      <c r="P45" s="3"/>
      <c r="S45" s="2">
        <f t="shared" si="7"/>
        <v>7.0583960000000001E-2</v>
      </c>
      <c r="T45" s="2">
        <f t="shared" si="8"/>
        <v>0</v>
      </c>
      <c r="U45" s="2">
        <f t="shared" si="1"/>
        <v>0</v>
      </c>
      <c r="V45" s="2">
        <f t="shared" si="2"/>
        <v>0</v>
      </c>
      <c r="W45" s="2">
        <f t="shared" si="3"/>
        <v>0</v>
      </c>
      <c r="X45" s="2">
        <f t="shared" si="4"/>
        <v>0</v>
      </c>
      <c r="Y45" s="2">
        <f t="shared" si="5"/>
        <v>0</v>
      </c>
      <c r="Z45" s="2">
        <f t="shared" si="6"/>
        <v>0</v>
      </c>
      <c r="AA45" s="2" t="s">
        <v>94</v>
      </c>
      <c r="AB45" s="3">
        <f t="shared" si="9"/>
        <v>7.0583960000000001E-2</v>
      </c>
    </row>
    <row r="46" spans="1:28" s="2" customFormat="1" x14ac:dyDescent="0.3">
      <c r="A46" s="6" t="s">
        <v>97</v>
      </c>
      <c r="B46" s="3">
        <v>1.3227739999999999</v>
      </c>
      <c r="C46" s="2">
        <v>2.8601796850736001</v>
      </c>
      <c r="D46" s="3">
        <v>0</v>
      </c>
      <c r="E46" s="3">
        <v>0</v>
      </c>
      <c r="P46" s="3"/>
      <c r="S46" s="2">
        <f t="shared" si="7"/>
        <v>2.8601796850736001</v>
      </c>
      <c r="T46" s="2">
        <f t="shared" si="8"/>
        <v>0</v>
      </c>
      <c r="U46" s="2">
        <f t="shared" si="1"/>
        <v>0</v>
      </c>
      <c r="V46" s="2">
        <f t="shared" si="2"/>
        <v>0</v>
      </c>
      <c r="W46" s="2">
        <f t="shared" si="3"/>
        <v>0</v>
      </c>
      <c r="X46" s="2">
        <f t="shared" si="4"/>
        <v>0</v>
      </c>
      <c r="Y46" s="2">
        <f t="shared" si="5"/>
        <v>0</v>
      </c>
      <c r="Z46" s="2">
        <f t="shared" si="6"/>
        <v>0</v>
      </c>
      <c r="AB46" s="3">
        <f t="shared" si="9"/>
        <v>2.8601796850736001</v>
      </c>
    </row>
    <row r="47" spans="1:28" s="2" customFormat="1" x14ac:dyDescent="0.3">
      <c r="A47" s="3" t="s">
        <v>50</v>
      </c>
      <c r="B47">
        <v>0.01</v>
      </c>
      <c r="C47" s="3">
        <v>6.1148019214752004E-3</v>
      </c>
      <c r="D47" s="3">
        <v>0</v>
      </c>
      <c r="E47" s="3">
        <v>1.4189476445135999E-8</v>
      </c>
      <c r="F47" s="3">
        <v>1.5479428700717997E-6</v>
      </c>
      <c r="G47" s="3">
        <v>3.8698567667460001E-9</v>
      </c>
      <c r="H47" s="3">
        <v>5.4178001269379988E-7</v>
      </c>
      <c r="I47" s="3">
        <v>4.9018195514519995E-8</v>
      </c>
      <c r="J47" s="3">
        <v>4.9018195514519995E-8</v>
      </c>
      <c r="P47" s="3">
        <v>0</v>
      </c>
      <c r="S47" s="2">
        <f t="shared" si="7"/>
        <v>6.1148019214752004E-3</v>
      </c>
      <c r="T47" s="2">
        <f t="shared" si="8"/>
        <v>0</v>
      </c>
      <c r="U47" s="2">
        <f t="shared" si="1"/>
        <v>1.4189476445135999E-8</v>
      </c>
      <c r="V47" s="2">
        <f t="shared" si="2"/>
        <v>1.5479428700717997E-6</v>
      </c>
      <c r="W47" s="2">
        <f t="shared" si="3"/>
        <v>3.8698567667460001E-9</v>
      </c>
      <c r="X47" s="2">
        <f t="shared" si="4"/>
        <v>5.4178001269379988E-7</v>
      </c>
      <c r="Y47" s="2">
        <f t="shared" si="5"/>
        <v>4.9018195514519995E-8</v>
      </c>
      <c r="Z47" s="2">
        <f t="shared" si="6"/>
        <v>4.9018195514519995E-8</v>
      </c>
      <c r="AB47" s="3">
        <f t="shared" si="9"/>
        <v>6.1204209541474743E-3</v>
      </c>
    </row>
    <row r="48" spans="1:28" s="2" customFormat="1" x14ac:dyDescent="0.3">
      <c r="A48" s="6" t="s">
        <v>90</v>
      </c>
      <c r="B48">
        <v>2.6448579999999999E-2</v>
      </c>
      <c r="C48" s="2">
        <v>7.1087806259296005E-2</v>
      </c>
      <c r="D48" s="3">
        <v>0</v>
      </c>
      <c r="E48" s="3">
        <v>0</v>
      </c>
      <c r="P48" s="3"/>
      <c r="S48" s="2">
        <f t="shared" si="7"/>
        <v>7.1087806259296005E-2</v>
      </c>
      <c r="T48" s="2">
        <f t="shared" si="8"/>
        <v>0</v>
      </c>
      <c r="U48" s="2">
        <f t="shared" si="1"/>
        <v>0</v>
      </c>
      <c r="V48" s="2">
        <f t="shared" si="2"/>
        <v>0</v>
      </c>
      <c r="W48" s="2">
        <f t="shared" si="3"/>
        <v>0</v>
      </c>
      <c r="X48" s="2">
        <f t="shared" si="4"/>
        <v>0</v>
      </c>
      <c r="Y48" s="2">
        <f t="shared" si="5"/>
        <v>0</v>
      </c>
      <c r="Z48" s="2">
        <f t="shared" si="6"/>
        <v>0</v>
      </c>
      <c r="AB48" s="3">
        <f t="shared" si="9"/>
        <v>7.1087806259296005E-2</v>
      </c>
    </row>
    <row r="49" spans="1:28" s="2" customFormat="1" x14ac:dyDescent="0.3">
      <c r="A49" s="6" t="s">
        <v>91</v>
      </c>
      <c r="B49">
        <v>10</v>
      </c>
      <c r="C49" s="2">
        <v>4.7440531688662198E-2</v>
      </c>
      <c r="D49" s="3">
        <v>0</v>
      </c>
      <c r="E49" s="3">
        <v>0</v>
      </c>
      <c r="P49" s="3"/>
      <c r="S49" s="2">
        <f t="shared" si="7"/>
        <v>4.7440531688662198E-2</v>
      </c>
      <c r="T49" s="2">
        <f t="shared" si="8"/>
        <v>0</v>
      </c>
      <c r="U49" s="2">
        <f t="shared" si="1"/>
        <v>0</v>
      </c>
      <c r="V49" s="2">
        <f t="shared" si="2"/>
        <v>0</v>
      </c>
      <c r="W49" s="2">
        <f t="shared" si="3"/>
        <v>0</v>
      </c>
      <c r="X49" s="2">
        <f t="shared" si="4"/>
        <v>0</v>
      </c>
      <c r="Y49" s="2">
        <f t="shared" si="5"/>
        <v>0</v>
      </c>
      <c r="Z49" s="2">
        <f t="shared" si="6"/>
        <v>0</v>
      </c>
      <c r="AB49" s="3">
        <f t="shared" si="9"/>
        <v>4.7440531688662198E-2</v>
      </c>
    </row>
    <row r="50" spans="1:28" x14ac:dyDescent="0.3">
      <c r="A50" s="3" t="s">
        <v>11</v>
      </c>
      <c r="B50">
        <v>0.104</v>
      </c>
      <c r="C50">
        <v>0.54390935738704271</v>
      </c>
      <c r="D50">
        <v>1.0899825E-5</v>
      </c>
      <c r="E50">
        <v>8.2009499999999998E-6</v>
      </c>
      <c r="F50">
        <v>5.0874920000000003E-4</v>
      </c>
      <c r="G50">
        <v>1.3975635000000001E-3</v>
      </c>
      <c r="H50" s="2">
        <v>0</v>
      </c>
      <c r="I50" s="2"/>
      <c r="J50" s="2"/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3">
        <v>0</v>
      </c>
      <c r="Q50" s="1">
        <v>0</v>
      </c>
      <c r="R50" s="1">
        <v>0</v>
      </c>
      <c r="S50" s="2">
        <f t="shared" si="7"/>
        <v>0.54390935738704271</v>
      </c>
      <c r="T50" s="2">
        <f t="shared" si="8"/>
        <v>1.0899825E-5</v>
      </c>
      <c r="U50" s="2">
        <f t="shared" si="1"/>
        <v>8.2009499999999998E-6</v>
      </c>
      <c r="V50" s="2">
        <f t="shared" si="2"/>
        <v>5.0874920000000003E-4</v>
      </c>
      <c r="W50" s="2">
        <f t="shared" si="3"/>
        <v>1.3975635000000001E-3</v>
      </c>
      <c r="X50" s="2">
        <f t="shared" si="4"/>
        <v>0</v>
      </c>
      <c r="Y50" s="2">
        <f t="shared" si="5"/>
        <v>0</v>
      </c>
      <c r="Z50" s="2">
        <f t="shared" si="6"/>
        <v>0</v>
      </c>
      <c r="AA50" t="s">
        <v>40</v>
      </c>
      <c r="AB50" s="3">
        <f t="shared" si="9"/>
        <v>0.54740762956204281</v>
      </c>
    </row>
    <row r="51" spans="1:28" s="2" customFormat="1" x14ac:dyDescent="0.3">
      <c r="A51" s="3" t="s">
        <v>12</v>
      </c>
      <c r="B51">
        <v>0.104</v>
      </c>
      <c r="C51" s="3">
        <v>0.41330101564751998</v>
      </c>
      <c r="D51" s="5">
        <v>8.3529689999999997E-6</v>
      </c>
      <c r="E51" s="5">
        <v>9.0620940000000001E-7</v>
      </c>
      <c r="F51" s="3">
        <v>2.127877E-4</v>
      </c>
      <c r="G51" s="5">
        <v>5.7220930000000002E-5</v>
      </c>
      <c r="H51" s="2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3">
        <v>0</v>
      </c>
      <c r="Q51" s="1">
        <v>0</v>
      </c>
      <c r="R51" s="1">
        <v>0</v>
      </c>
      <c r="S51" s="2">
        <f t="shared" si="7"/>
        <v>0.41330101564751998</v>
      </c>
      <c r="T51" s="2">
        <f t="shared" si="8"/>
        <v>8.3529689999999997E-6</v>
      </c>
      <c r="U51" s="2">
        <f t="shared" si="1"/>
        <v>9.0620940000000001E-7</v>
      </c>
      <c r="V51" s="2">
        <f t="shared" si="2"/>
        <v>2.127877E-4</v>
      </c>
      <c r="W51" s="2">
        <f t="shared" si="3"/>
        <v>5.7220930000000002E-5</v>
      </c>
      <c r="X51" s="2">
        <f t="shared" si="4"/>
        <v>0</v>
      </c>
      <c r="Y51" s="2">
        <f t="shared" si="5"/>
        <v>0</v>
      </c>
      <c r="Z51" s="2">
        <f t="shared" si="6"/>
        <v>0</v>
      </c>
      <c r="AA51" s="2" t="s">
        <v>40</v>
      </c>
      <c r="AB51" s="3">
        <f t="shared" si="9"/>
        <v>0.41385199285691998</v>
      </c>
    </row>
    <row r="52" spans="1:28" s="2" customFormat="1" x14ac:dyDescent="0.3">
      <c r="A52" s="3" t="s">
        <v>51</v>
      </c>
      <c r="B52">
        <v>0.104</v>
      </c>
      <c r="C52" s="3">
        <v>0.36182361600000001</v>
      </c>
      <c r="D52" s="3">
        <f t="shared" ref="D52:G52" si="10">D51*0.8</f>
        <v>6.6823752000000004E-6</v>
      </c>
      <c r="E52" s="3">
        <f t="shared" si="10"/>
        <v>7.2496752000000007E-7</v>
      </c>
      <c r="F52" s="3">
        <f t="shared" si="10"/>
        <v>1.7023016000000001E-4</v>
      </c>
      <c r="G52" s="3">
        <f t="shared" si="10"/>
        <v>4.5776744000000005E-5</v>
      </c>
      <c r="H52" s="2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3">
        <v>0</v>
      </c>
      <c r="Q52" s="1">
        <v>0</v>
      </c>
      <c r="R52" s="1">
        <v>0</v>
      </c>
      <c r="S52" s="2">
        <f t="shared" si="7"/>
        <v>0.36182361600000001</v>
      </c>
      <c r="T52" s="2">
        <f t="shared" si="8"/>
        <v>6.6823752000000004E-6</v>
      </c>
      <c r="U52" s="2">
        <f t="shared" si="1"/>
        <v>7.2496752000000007E-7</v>
      </c>
      <c r="V52" s="2">
        <f t="shared" si="2"/>
        <v>1.7023016000000001E-4</v>
      </c>
      <c r="W52" s="2">
        <f t="shared" si="3"/>
        <v>4.5776744000000005E-5</v>
      </c>
      <c r="X52" s="2">
        <f t="shared" si="4"/>
        <v>0</v>
      </c>
      <c r="Y52" s="2">
        <f t="shared" si="5"/>
        <v>0</v>
      </c>
      <c r="Z52" s="2">
        <f t="shared" si="6"/>
        <v>0</v>
      </c>
      <c r="AB52" s="3">
        <f t="shared" si="9"/>
        <v>0.36226439776752001</v>
      </c>
    </row>
    <row r="53" spans="1:28" s="2" customFormat="1" x14ac:dyDescent="0.3">
      <c r="A53" s="3" t="s">
        <v>52</v>
      </c>
      <c r="B53">
        <v>0.104</v>
      </c>
      <c r="C53" s="3">
        <v>0.97591288617740002</v>
      </c>
      <c r="D53" s="5">
        <v>1.105164E-5</v>
      </c>
      <c r="E53" s="5">
        <v>1.6145539999999999E-5</v>
      </c>
      <c r="F53" s="3">
        <v>9.476892E-4</v>
      </c>
      <c r="G53" s="3">
        <v>2.9334460000000001E-3</v>
      </c>
      <c r="H53" s="2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3">
        <v>0</v>
      </c>
      <c r="Q53" s="1">
        <v>0</v>
      </c>
      <c r="R53" s="1">
        <v>0</v>
      </c>
      <c r="S53" s="2">
        <f t="shared" si="7"/>
        <v>0.97591288617740002</v>
      </c>
      <c r="T53" s="2">
        <f t="shared" si="8"/>
        <v>1.105164E-5</v>
      </c>
      <c r="U53" s="2">
        <f t="shared" si="1"/>
        <v>1.6145539999999999E-5</v>
      </c>
      <c r="V53" s="2">
        <f t="shared" si="2"/>
        <v>9.476892E-4</v>
      </c>
      <c r="W53" s="2">
        <f t="shared" si="3"/>
        <v>2.9334460000000001E-3</v>
      </c>
      <c r="X53" s="2">
        <f t="shared" si="4"/>
        <v>0</v>
      </c>
      <c r="Y53" s="2">
        <f t="shared" si="5"/>
        <v>0</v>
      </c>
      <c r="Z53" s="2">
        <f t="shared" si="6"/>
        <v>0</v>
      </c>
      <c r="AB53" s="3">
        <f t="shared" si="9"/>
        <v>0.98256070773740001</v>
      </c>
    </row>
    <row r="54" spans="1:28" s="2" customFormat="1" x14ac:dyDescent="0.3">
      <c r="A54" s="3" t="s">
        <v>81</v>
      </c>
      <c r="B54">
        <v>5.6000000000000001E-2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/>
      <c r="R54" s="1"/>
      <c r="S54" s="2">
        <f t="shared" si="7"/>
        <v>0</v>
      </c>
      <c r="T54" s="2">
        <f t="shared" si="8"/>
        <v>0</v>
      </c>
      <c r="U54" s="2">
        <f t="shared" si="1"/>
        <v>0</v>
      </c>
      <c r="V54" s="2">
        <f t="shared" si="2"/>
        <v>0</v>
      </c>
      <c r="W54" s="2">
        <f t="shared" si="3"/>
        <v>0</v>
      </c>
      <c r="X54" s="2">
        <f t="shared" si="4"/>
        <v>0</v>
      </c>
      <c r="Y54" s="2">
        <f t="shared" si="5"/>
        <v>0</v>
      </c>
      <c r="Z54" s="2">
        <f t="shared" si="6"/>
        <v>0</v>
      </c>
      <c r="AB54" s="3">
        <f t="shared" si="9"/>
        <v>0</v>
      </c>
    </row>
    <row r="55" spans="1:28" x14ac:dyDescent="0.3">
      <c r="A55" s="3" t="s">
        <v>13</v>
      </c>
      <c r="B55">
        <v>0.104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3">
        <v>0</v>
      </c>
      <c r="Q55" s="1">
        <v>0</v>
      </c>
      <c r="R55" s="1">
        <v>0</v>
      </c>
      <c r="S55" s="2">
        <f t="shared" si="7"/>
        <v>0</v>
      </c>
      <c r="T55" s="2">
        <f t="shared" si="8"/>
        <v>0</v>
      </c>
      <c r="U55" s="2">
        <f t="shared" si="1"/>
        <v>0</v>
      </c>
      <c r="V55" s="2">
        <f t="shared" si="2"/>
        <v>0</v>
      </c>
      <c r="W55" s="2">
        <f t="shared" si="3"/>
        <v>0</v>
      </c>
      <c r="X55" s="2">
        <f t="shared" si="4"/>
        <v>0</v>
      </c>
      <c r="Y55" s="2">
        <f t="shared" si="5"/>
        <v>0</v>
      </c>
      <c r="Z55" s="2">
        <f t="shared" si="6"/>
        <v>0</v>
      </c>
      <c r="AA55" t="s">
        <v>40</v>
      </c>
      <c r="AB55" s="3">
        <f t="shared" si="9"/>
        <v>0</v>
      </c>
    </row>
    <row r="56" spans="1:28" x14ac:dyDescent="0.3">
      <c r="A56" s="3" t="s">
        <v>14</v>
      </c>
      <c r="B56">
        <v>0.104</v>
      </c>
      <c r="C56">
        <v>0.4268569548808786</v>
      </c>
      <c r="D56">
        <v>9.4528649999999998E-6</v>
      </c>
      <c r="E56">
        <v>5.7560872E-6</v>
      </c>
      <c r="F56">
        <v>5.0580085000000001E-4</v>
      </c>
      <c r="G56">
        <v>3.4500235999999999E-4</v>
      </c>
      <c r="H56" s="2">
        <v>0</v>
      </c>
      <c r="I56" s="2"/>
      <c r="J56" s="2"/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3">
        <v>0</v>
      </c>
      <c r="Q56" s="1">
        <v>0</v>
      </c>
      <c r="R56" s="1">
        <v>0</v>
      </c>
      <c r="S56" s="2">
        <f t="shared" si="7"/>
        <v>0.4268569548808786</v>
      </c>
      <c r="T56" s="2">
        <f t="shared" si="8"/>
        <v>9.4528649999999998E-6</v>
      </c>
      <c r="U56" s="2">
        <f t="shared" si="1"/>
        <v>5.7560872E-6</v>
      </c>
      <c r="V56" s="2">
        <f t="shared" si="2"/>
        <v>5.0580085000000001E-4</v>
      </c>
      <c r="W56" s="2">
        <f t="shared" si="3"/>
        <v>3.4500235999999999E-4</v>
      </c>
      <c r="X56" s="2">
        <f t="shared" si="4"/>
        <v>0</v>
      </c>
      <c r="Y56" s="2">
        <f t="shared" si="5"/>
        <v>0</v>
      </c>
      <c r="Z56" s="2">
        <f t="shared" si="6"/>
        <v>0</v>
      </c>
      <c r="AA56" t="s">
        <v>40</v>
      </c>
      <c r="AB56" s="3">
        <f t="shared" si="9"/>
        <v>0.42935378130707863</v>
      </c>
    </row>
    <row r="57" spans="1:28" x14ac:dyDescent="0.3">
      <c r="A57" s="3" t="s">
        <v>15</v>
      </c>
      <c r="B57">
        <v>0.104</v>
      </c>
      <c r="C57">
        <v>0.72255832948738197</v>
      </c>
      <c r="D57">
        <v>1.2768625E-5</v>
      </c>
      <c r="E57">
        <v>1.2559972999999999E-5</v>
      </c>
      <c r="F57">
        <v>1.0003073000000001E-3</v>
      </c>
      <c r="G57">
        <v>1.9518987000000001E-3</v>
      </c>
      <c r="H57" s="2">
        <v>0</v>
      </c>
      <c r="I57" s="2"/>
      <c r="J57" s="2"/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3">
        <v>0</v>
      </c>
      <c r="Q57" s="1">
        <v>0</v>
      </c>
      <c r="R57" s="1">
        <v>0</v>
      </c>
      <c r="S57" s="2">
        <f t="shared" si="7"/>
        <v>0.72255832948738197</v>
      </c>
      <c r="T57" s="2">
        <f t="shared" si="8"/>
        <v>1.2768625E-5</v>
      </c>
      <c r="U57" s="2">
        <f t="shared" si="1"/>
        <v>1.2559972999999999E-5</v>
      </c>
      <c r="V57" s="2">
        <f t="shared" si="2"/>
        <v>1.0003073000000001E-3</v>
      </c>
      <c r="W57" s="2">
        <f t="shared" si="3"/>
        <v>1.9518987000000001E-3</v>
      </c>
      <c r="X57" s="2">
        <f t="shared" si="4"/>
        <v>0</v>
      </c>
      <c r="Y57" s="2">
        <f t="shared" si="5"/>
        <v>0</v>
      </c>
      <c r="Z57" s="2">
        <f t="shared" si="6"/>
        <v>0</v>
      </c>
      <c r="AA57" t="s">
        <v>40</v>
      </c>
      <c r="AB57" s="3">
        <f t="shared" si="9"/>
        <v>0.727825757170382</v>
      </c>
    </row>
    <row r="58" spans="1:28" x14ac:dyDescent="0.3">
      <c r="A58" s="3" t="s">
        <v>16</v>
      </c>
      <c r="B58">
        <v>0.104</v>
      </c>
      <c r="C58">
        <v>0.76076587973510523</v>
      </c>
      <c r="D58">
        <v>1.0223971999999999E-5</v>
      </c>
      <c r="E58">
        <v>1.0904361E-5</v>
      </c>
      <c r="F58">
        <v>8.8264539E-4</v>
      </c>
      <c r="G58">
        <v>1.4067713999999999E-3</v>
      </c>
      <c r="H58" s="2">
        <v>0</v>
      </c>
      <c r="I58" s="2"/>
      <c r="J58" s="2"/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3">
        <v>0</v>
      </c>
      <c r="Q58" s="1">
        <v>0</v>
      </c>
      <c r="R58" s="1">
        <v>0</v>
      </c>
      <c r="S58" s="2">
        <f t="shared" si="7"/>
        <v>0.76076587973510523</v>
      </c>
      <c r="T58" s="2">
        <f t="shared" si="8"/>
        <v>1.0223971999999999E-5</v>
      </c>
      <c r="U58" s="2">
        <f t="shared" si="1"/>
        <v>1.0904361E-5</v>
      </c>
      <c r="V58" s="2">
        <f t="shared" si="2"/>
        <v>8.8264539E-4</v>
      </c>
      <c r="W58" s="2">
        <f t="shared" si="3"/>
        <v>1.4067713999999999E-3</v>
      </c>
      <c r="X58" s="2">
        <f t="shared" si="4"/>
        <v>0</v>
      </c>
      <c r="Y58" s="2">
        <f t="shared" si="5"/>
        <v>0</v>
      </c>
      <c r="Z58" s="2">
        <f t="shared" si="6"/>
        <v>0</v>
      </c>
      <c r="AA58" t="s">
        <v>40</v>
      </c>
      <c r="AB58" s="3">
        <f t="shared" si="9"/>
        <v>0.76531915804710526</v>
      </c>
    </row>
    <row r="59" spans="1:28" x14ac:dyDescent="0.3">
      <c r="A59" s="3" t="s">
        <v>17</v>
      </c>
      <c r="B59">
        <v>0.104</v>
      </c>
      <c r="C59">
        <v>0.52318801088386724</v>
      </c>
      <c r="D59">
        <v>7.5749925999999997E-6</v>
      </c>
      <c r="E59">
        <v>5.94206E-6</v>
      </c>
      <c r="F59">
        <v>3.2681329999999996E-4</v>
      </c>
      <c r="G59">
        <v>1.0170901999999999E-3</v>
      </c>
      <c r="H59" s="2">
        <v>0</v>
      </c>
      <c r="I59" s="2"/>
      <c r="J59" s="2"/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3">
        <v>0</v>
      </c>
      <c r="Q59" s="1">
        <v>0</v>
      </c>
      <c r="R59" s="1">
        <v>0</v>
      </c>
      <c r="S59" s="2">
        <f t="shared" si="7"/>
        <v>0.52318801088386724</v>
      </c>
      <c r="T59" s="2">
        <f t="shared" si="8"/>
        <v>7.5749925999999997E-6</v>
      </c>
      <c r="U59" s="2">
        <f t="shared" si="1"/>
        <v>5.94206E-6</v>
      </c>
      <c r="V59" s="2">
        <f t="shared" si="2"/>
        <v>3.2681329999999996E-4</v>
      </c>
      <c r="W59" s="2">
        <f t="shared" si="3"/>
        <v>1.0170901999999999E-3</v>
      </c>
      <c r="X59" s="2">
        <f t="shared" si="4"/>
        <v>0</v>
      </c>
      <c r="Y59" s="2">
        <f t="shared" si="5"/>
        <v>0</v>
      </c>
      <c r="Z59" s="2">
        <f t="shared" si="6"/>
        <v>0</v>
      </c>
      <c r="AA59" t="s">
        <v>40</v>
      </c>
      <c r="AB59" s="3">
        <f t="shared" si="9"/>
        <v>0.52571529147366725</v>
      </c>
    </row>
    <row r="60" spans="1:28" x14ac:dyDescent="0.3">
      <c r="A60" s="3" t="s">
        <v>18</v>
      </c>
      <c r="B60">
        <v>0.104</v>
      </c>
      <c r="C60">
        <v>0.5671741380382459</v>
      </c>
      <c r="D60">
        <v>9.1716376999999995E-6</v>
      </c>
      <c r="E60">
        <v>8.8178356999999992E-6</v>
      </c>
      <c r="F60">
        <v>4.2619538999999999E-4</v>
      </c>
      <c r="G60">
        <v>1.4905952E-3</v>
      </c>
      <c r="H60" s="2">
        <v>0</v>
      </c>
      <c r="I60" s="2"/>
      <c r="J60" s="2"/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3">
        <v>0</v>
      </c>
      <c r="Q60" s="1">
        <v>0</v>
      </c>
      <c r="R60" s="1">
        <v>0</v>
      </c>
      <c r="S60" s="2">
        <f t="shared" si="7"/>
        <v>0.5671741380382459</v>
      </c>
      <c r="T60" s="2">
        <f t="shared" si="8"/>
        <v>9.1716376999999995E-6</v>
      </c>
      <c r="U60" s="2">
        <f t="shared" si="1"/>
        <v>8.8178356999999992E-6</v>
      </c>
      <c r="V60" s="2">
        <f t="shared" si="2"/>
        <v>4.2619538999999999E-4</v>
      </c>
      <c r="W60" s="2">
        <f t="shared" si="3"/>
        <v>1.4905952E-3</v>
      </c>
      <c r="X60" s="2">
        <f t="shared" si="4"/>
        <v>0</v>
      </c>
      <c r="Y60" s="2">
        <f t="shared" si="5"/>
        <v>0</v>
      </c>
      <c r="Z60" s="2">
        <f t="shared" si="6"/>
        <v>0</v>
      </c>
      <c r="AA60" t="s">
        <v>40</v>
      </c>
      <c r="AB60" s="3">
        <f t="shared" si="9"/>
        <v>0.5708769486425459</v>
      </c>
    </row>
    <row r="61" spans="1:28" x14ac:dyDescent="0.3">
      <c r="A61" s="3" t="s">
        <v>19</v>
      </c>
      <c r="B61">
        <v>0.104</v>
      </c>
      <c r="C61">
        <v>0.61740947259342438</v>
      </c>
      <c r="D61">
        <v>9.9382088000000006E-6</v>
      </c>
      <c r="E61">
        <v>1.0196756E-5</v>
      </c>
      <c r="F61">
        <v>5.5102400999999996E-4</v>
      </c>
      <c r="G61">
        <v>2.5195242000000001E-3</v>
      </c>
      <c r="H61" s="2">
        <v>0</v>
      </c>
      <c r="I61" s="2"/>
      <c r="J61" s="2"/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3">
        <v>0</v>
      </c>
      <c r="Q61" s="1">
        <v>0</v>
      </c>
      <c r="R61" s="1">
        <v>0</v>
      </c>
      <c r="S61" s="2">
        <f t="shared" si="7"/>
        <v>0.61740947259342438</v>
      </c>
      <c r="T61" s="2">
        <f t="shared" si="8"/>
        <v>9.9382088000000006E-6</v>
      </c>
      <c r="U61" s="2">
        <f t="shared" si="1"/>
        <v>1.0196756E-5</v>
      </c>
      <c r="V61" s="2">
        <f t="shared" si="2"/>
        <v>5.5102400999999996E-4</v>
      </c>
      <c r="W61" s="2">
        <f t="shared" si="3"/>
        <v>2.5195242000000001E-3</v>
      </c>
      <c r="X61" s="2">
        <f t="shared" si="4"/>
        <v>0</v>
      </c>
      <c r="Y61" s="2">
        <f t="shared" si="5"/>
        <v>0</v>
      </c>
      <c r="Z61" s="2">
        <f t="shared" si="6"/>
        <v>0</v>
      </c>
      <c r="AA61" t="s">
        <v>40</v>
      </c>
      <c r="AB61" s="3">
        <f t="shared" si="9"/>
        <v>0.62167596677182435</v>
      </c>
    </row>
    <row r="62" spans="1:28" x14ac:dyDescent="0.3">
      <c r="A62" s="3" t="s">
        <v>20</v>
      </c>
      <c r="B62">
        <v>0.104</v>
      </c>
      <c r="C62">
        <v>0.26817960790985423</v>
      </c>
      <c r="D62">
        <v>2.1817793000000001E-5</v>
      </c>
      <c r="E62">
        <v>4.3862382000000001E-6</v>
      </c>
      <c r="F62">
        <v>2.1060293999999999E-4</v>
      </c>
      <c r="G62">
        <v>4.7663486000000001E-4</v>
      </c>
      <c r="H62" s="2">
        <v>0</v>
      </c>
      <c r="I62" s="2"/>
      <c r="J62" s="2"/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3">
        <v>0</v>
      </c>
      <c r="Q62" s="1">
        <v>0</v>
      </c>
      <c r="R62" s="1">
        <v>0</v>
      </c>
      <c r="S62" s="2">
        <f t="shared" si="7"/>
        <v>0.26817960790985423</v>
      </c>
      <c r="T62" s="2">
        <f t="shared" si="8"/>
        <v>2.1817793000000001E-5</v>
      </c>
      <c r="U62" s="2">
        <f t="shared" si="1"/>
        <v>4.3862382000000001E-6</v>
      </c>
      <c r="V62" s="2">
        <f t="shared" si="2"/>
        <v>2.1060293999999999E-4</v>
      </c>
      <c r="W62" s="2">
        <f t="shared" si="3"/>
        <v>4.7663486000000001E-4</v>
      </c>
      <c r="X62" s="2">
        <f t="shared" si="4"/>
        <v>0</v>
      </c>
      <c r="Y62" s="2">
        <f t="shared" si="5"/>
        <v>0</v>
      </c>
      <c r="Z62" s="2">
        <f t="shared" si="6"/>
        <v>0</v>
      </c>
      <c r="AA62" t="s">
        <v>40</v>
      </c>
      <c r="AB62" s="3">
        <f t="shared" si="9"/>
        <v>0.27041836747605424</v>
      </c>
    </row>
    <row r="63" spans="1:28" x14ac:dyDescent="0.3">
      <c r="A63" s="3" t="s">
        <v>21</v>
      </c>
      <c r="B63">
        <v>0.104</v>
      </c>
      <c r="C63">
        <v>0.48659594027091724</v>
      </c>
      <c r="D63">
        <v>1.7800000000000002E-5</v>
      </c>
      <c r="E63">
        <v>6.1371048000000005E-6</v>
      </c>
      <c r="F63">
        <v>4.4542770999999996E-4</v>
      </c>
      <c r="G63">
        <v>8.5892250999999994E-4</v>
      </c>
      <c r="H63" s="2">
        <v>0</v>
      </c>
      <c r="I63" s="2"/>
      <c r="J63" s="2"/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3">
        <v>0</v>
      </c>
      <c r="Q63" s="1">
        <v>0</v>
      </c>
      <c r="R63" s="1">
        <v>0</v>
      </c>
      <c r="S63" s="2">
        <f t="shared" si="7"/>
        <v>0.48659594027091724</v>
      </c>
      <c r="T63" s="2">
        <f t="shared" si="8"/>
        <v>1.7800000000000002E-5</v>
      </c>
      <c r="U63" s="2">
        <f t="shared" si="1"/>
        <v>6.1371048000000005E-6</v>
      </c>
      <c r="V63" s="2">
        <f t="shared" si="2"/>
        <v>4.4542770999999996E-4</v>
      </c>
      <c r="W63" s="2">
        <f t="shared" si="3"/>
        <v>8.5892250999999994E-4</v>
      </c>
      <c r="X63" s="2">
        <f t="shared" si="4"/>
        <v>0</v>
      </c>
      <c r="Y63" s="2">
        <f t="shared" si="5"/>
        <v>0</v>
      </c>
      <c r="Z63" s="2">
        <f t="shared" si="6"/>
        <v>0</v>
      </c>
      <c r="AA63" t="s">
        <v>40</v>
      </c>
      <c r="AB63" s="3">
        <f t="shared" si="9"/>
        <v>0.48943563377171723</v>
      </c>
    </row>
    <row r="64" spans="1:28" x14ac:dyDescent="0.3">
      <c r="A64" s="3" t="s">
        <v>22</v>
      </c>
      <c r="B64">
        <v>2.692949E-2</v>
      </c>
      <c r="C64">
        <v>7.47800233097691E-2</v>
      </c>
      <c r="D64" s="1">
        <v>6.9156250000000004E-6</v>
      </c>
      <c r="E64" s="1">
        <v>1.6250000000000001E-7</v>
      </c>
      <c r="F64" s="1">
        <v>1.6817389999999999E-5</v>
      </c>
      <c r="G64" s="1">
        <v>5.702969E-5</v>
      </c>
      <c r="H64" s="1">
        <v>5.5859379999999999E-6</v>
      </c>
      <c r="I64" s="1">
        <v>1.8892859999999999E-7</v>
      </c>
      <c r="J64" s="1">
        <v>1.8892859999999999E-7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3">
        <v>0</v>
      </c>
      <c r="Q64" s="1">
        <v>0</v>
      </c>
      <c r="R64" s="1">
        <v>0</v>
      </c>
      <c r="S64" s="2">
        <f t="shared" si="7"/>
        <v>7.47800233097691E-2</v>
      </c>
      <c r="T64" s="2">
        <f t="shared" si="8"/>
        <v>6.9156250000000004E-6</v>
      </c>
      <c r="U64" s="2">
        <f t="shared" si="1"/>
        <v>1.6250000000000001E-7</v>
      </c>
      <c r="V64" s="2">
        <f t="shared" si="2"/>
        <v>1.6817389999999999E-5</v>
      </c>
      <c r="W64" s="2">
        <f t="shared" si="3"/>
        <v>5.702969E-5</v>
      </c>
      <c r="X64" s="2">
        <f t="shared" si="4"/>
        <v>5.5859379999999999E-6</v>
      </c>
      <c r="Y64" s="2">
        <f t="shared" si="5"/>
        <v>1.8892859999999999E-7</v>
      </c>
      <c r="Z64" s="2">
        <f t="shared" si="6"/>
        <v>1.8892859999999999E-7</v>
      </c>
      <c r="AA64" t="s">
        <v>44</v>
      </c>
      <c r="AB64" s="3">
        <f t="shared" si="9"/>
        <v>7.5003432684769111E-2</v>
      </c>
    </row>
    <row r="65" spans="1:28" x14ac:dyDescent="0.3">
      <c r="A65" s="3" t="s">
        <v>41</v>
      </c>
      <c r="B65">
        <v>3.7</v>
      </c>
      <c r="C65">
        <v>7.1878321702879999</v>
      </c>
      <c r="D65">
        <v>0</v>
      </c>
      <c r="E65">
        <v>4.0000000000000003E-5</v>
      </c>
      <c r="F65">
        <v>1.23E-2</v>
      </c>
      <c r="G65">
        <v>9.4999999999999998E-3</v>
      </c>
      <c r="H65">
        <v>6.0000000000000001E-3</v>
      </c>
      <c r="I65">
        <v>0</v>
      </c>
      <c r="J65">
        <v>2E-3</v>
      </c>
      <c r="K65" s="4">
        <v>0</v>
      </c>
      <c r="L65" s="4">
        <v>5.9799999999999999E-2</v>
      </c>
      <c r="M65" s="4">
        <v>0</v>
      </c>
      <c r="N65" s="4">
        <v>0</v>
      </c>
      <c r="O65" s="4">
        <v>0</v>
      </c>
      <c r="P65" s="3">
        <v>0</v>
      </c>
      <c r="Q65" s="1">
        <v>0</v>
      </c>
      <c r="R65" s="1">
        <v>0</v>
      </c>
      <c r="S65" s="2">
        <f t="shared" si="7"/>
        <v>7.1878321702879999</v>
      </c>
      <c r="T65" s="2">
        <f t="shared" si="8"/>
        <v>5.9799999999999999E-2</v>
      </c>
      <c r="U65" s="2">
        <f t="shared" si="1"/>
        <v>4.0000000000000003E-5</v>
      </c>
      <c r="V65" s="2">
        <f t="shared" si="2"/>
        <v>1.23E-2</v>
      </c>
      <c r="W65" s="2">
        <f t="shared" si="3"/>
        <v>9.4999999999999998E-3</v>
      </c>
      <c r="X65" s="2">
        <f t="shared" si="4"/>
        <v>6.0000000000000001E-3</v>
      </c>
      <c r="Y65" s="2">
        <f t="shared" si="5"/>
        <v>0</v>
      </c>
      <c r="Z65" s="2">
        <f t="shared" si="6"/>
        <v>2E-3</v>
      </c>
      <c r="AA65" t="s">
        <v>42</v>
      </c>
      <c r="AB65" s="3">
        <f t="shared" si="9"/>
        <v>8.5790721702880006</v>
      </c>
    </row>
    <row r="66" spans="1:28" x14ac:dyDescent="0.3">
      <c r="A66" s="3" t="s">
        <v>23</v>
      </c>
      <c r="B66" s="3">
        <v>2E-3</v>
      </c>
      <c r="C66" s="1">
        <v>1.0050656000000001E-3</v>
      </c>
      <c r="D66">
        <v>0</v>
      </c>
      <c r="E66">
        <v>1.7370608000000001E-8</v>
      </c>
      <c r="F66">
        <v>1.8949754E-6</v>
      </c>
      <c r="G66">
        <v>4.7374380000000003E-9</v>
      </c>
      <c r="H66">
        <v>6.632414E-7</v>
      </c>
      <c r="I66">
        <v>6.0007559999999996E-8</v>
      </c>
      <c r="J66">
        <v>6.0007559999999996E-8</v>
      </c>
      <c r="K66" s="4">
        <v>0</v>
      </c>
      <c r="L66" s="4">
        <v>1.2410419755589329E-4</v>
      </c>
      <c r="M66" s="4">
        <v>0</v>
      </c>
      <c r="N66" s="4">
        <v>0</v>
      </c>
      <c r="O66" s="4">
        <v>0</v>
      </c>
      <c r="P66" s="3">
        <v>0</v>
      </c>
      <c r="S66" s="2">
        <f t="shared" si="7"/>
        <v>1.0050656000000001E-3</v>
      </c>
      <c r="T66" s="2">
        <f t="shared" si="8"/>
        <v>1.2410419755589329E-4</v>
      </c>
      <c r="U66" s="2">
        <f t="shared" si="1"/>
        <v>1.7370608000000001E-8</v>
      </c>
      <c r="V66" s="2">
        <f t="shared" si="2"/>
        <v>1.8949754E-6</v>
      </c>
      <c r="W66" s="2">
        <f t="shared" si="3"/>
        <v>4.7374380000000003E-9</v>
      </c>
      <c r="X66" s="2">
        <f t="shared" si="4"/>
        <v>6.632414E-7</v>
      </c>
      <c r="Y66" s="2">
        <f t="shared" si="5"/>
        <v>6.0007559999999996E-8</v>
      </c>
      <c r="Z66" s="2">
        <f t="shared" si="6"/>
        <v>6.0007559999999996E-8</v>
      </c>
      <c r="AA66" t="s">
        <v>46</v>
      </c>
      <c r="AB66" s="3">
        <f t="shared" si="9"/>
        <v>3.8663409045535456E-3</v>
      </c>
    </row>
    <row r="67" spans="1:28" s="2" customFormat="1" x14ac:dyDescent="0.3">
      <c r="A67" s="3" t="s">
        <v>53</v>
      </c>
      <c r="B67">
        <v>130</v>
      </c>
      <c r="C67" s="5">
        <v>70.505351840000003</v>
      </c>
      <c r="D67" s="5">
        <v>0</v>
      </c>
      <c r="E67" s="3">
        <v>1.2185481512000001E-3</v>
      </c>
      <c r="F67" s="3">
        <v>0.13293252430999999</v>
      </c>
      <c r="G67" s="3">
        <v>3.3233127569999999E-4</v>
      </c>
      <c r="H67" s="3">
        <v>4.6526384209999994E-2</v>
      </c>
      <c r="I67" s="3">
        <v>4.2095303339999999E-3</v>
      </c>
      <c r="J67" s="3">
        <v>4.2095303339999999E-3</v>
      </c>
      <c r="P67" s="3">
        <v>0</v>
      </c>
      <c r="S67" s="2">
        <f t="shared" si="7"/>
        <v>70.505351840000003</v>
      </c>
      <c r="T67" s="2">
        <f t="shared" si="8"/>
        <v>0</v>
      </c>
      <c r="U67" s="2">
        <f t="shared" ref="U67:U95" si="11">SUM(E67,M67)</f>
        <v>1.2185481512000001E-3</v>
      </c>
      <c r="V67" s="2">
        <f t="shared" ref="V67:V95" si="12">SUM(F67,N67)</f>
        <v>0.13293252430999999</v>
      </c>
      <c r="W67" s="2">
        <f t="shared" ref="W67:W95" si="13">SUM(G67,O67)</f>
        <v>3.3233127569999999E-4</v>
      </c>
      <c r="X67" s="2">
        <f t="shared" ref="X67:X95" si="14">SUM(H67,P67)</f>
        <v>4.6526384209999994E-2</v>
      </c>
      <c r="Y67" s="2">
        <f t="shared" ref="Y67:Y95" si="15">SUM(I67,Q67)</f>
        <v>4.2095303339999999E-3</v>
      </c>
      <c r="Z67" s="2">
        <f t="shared" ref="Z67:Z95" si="16">SUM(J67,R67)</f>
        <v>4.2095303339999999E-3</v>
      </c>
      <c r="AB67" s="3">
        <f t="shared" si="9"/>
        <v>70.987896907875196</v>
      </c>
    </row>
    <row r="68" spans="1:28" s="2" customFormat="1" x14ac:dyDescent="0.3">
      <c r="A68" s="3" t="s">
        <v>54</v>
      </c>
      <c r="B68">
        <v>6.6138680000000005E-2</v>
      </c>
      <c r="C68" s="5">
        <v>1.3485691159620108E-2</v>
      </c>
      <c r="D68" s="5">
        <v>0</v>
      </c>
      <c r="E68" s="3">
        <v>0</v>
      </c>
      <c r="F68" s="3">
        <v>7.3404088637827943E-5</v>
      </c>
      <c r="G68" s="3">
        <v>0</v>
      </c>
      <c r="H68" s="3">
        <v>2.7526540514948703E-7</v>
      </c>
      <c r="I68" s="3">
        <v>9.4257531949522769E-7</v>
      </c>
      <c r="J68" s="3">
        <v>9.2589247947691664E-7</v>
      </c>
      <c r="P68" s="3">
        <v>0</v>
      </c>
      <c r="S68" s="2">
        <f t="shared" ref="S68:S120" si="17">SUM(C68,K68)</f>
        <v>1.3485691159620108E-2</v>
      </c>
      <c r="T68" s="2">
        <f t="shared" ref="T68:T120" si="18">SUM(D68,L68)</f>
        <v>0</v>
      </c>
      <c r="U68" s="2">
        <f t="shared" si="11"/>
        <v>0</v>
      </c>
      <c r="V68" s="2">
        <f t="shared" si="12"/>
        <v>7.3404088637827943E-5</v>
      </c>
      <c r="W68" s="2">
        <f t="shared" si="13"/>
        <v>0</v>
      </c>
      <c r="X68" s="2">
        <f t="shared" si="14"/>
        <v>2.7526540514948703E-7</v>
      </c>
      <c r="Y68" s="2">
        <f t="shared" si="15"/>
        <v>9.4257531949522769E-7</v>
      </c>
      <c r="Z68" s="2">
        <f t="shared" si="16"/>
        <v>9.2589247947691664E-7</v>
      </c>
      <c r="AB68" s="3">
        <f t="shared" ref="AB68:AB102" si="19">S68+T68*23+U68*396</f>
        <v>1.3485691159620108E-2</v>
      </c>
    </row>
    <row r="69" spans="1:28" s="2" customFormat="1" x14ac:dyDescent="0.3">
      <c r="A69" s="3" t="s">
        <v>55</v>
      </c>
      <c r="B69">
        <v>6.6138680000000005E-2</v>
      </c>
      <c r="C69" s="5">
        <v>1.6681579199999998E-2</v>
      </c>
      <c r="D69" s="5">
        <v>0</v>
      </c>
      <c r="E69" s="3">
        <v>0</v>
      </c>
      <c r="F69" s="3">
        <v>9.0799656000000004E-5</v>
      </c>
      <c r="G69" s="3">
        <v>0</v>
      </c>
      <c r="H69" s="3">
        <v>3.404988E-7</v>
      </c>
      <c r="I69" s="3">
        <v>1.1659502400000001E-6</v>
      </c>
      <c r="J69" s="3">
        <v>1.1453138399999999E-6</v>
      </c>
      <c r="P69" s="3">
        <v>0</v>
      </c>
      <c r="S69" s="2">
        <f t="shared" si="17"/>
        <v>1.6681579199999998E-2</v>
      </c>
      <c r="T69" s="2">
        <f t="shared" si="18"/>
        <v>0</v>
      </c>
      <c r="U69" s="2">
        <f t="shared" si="11"/>
        <v>0</v>
      </c>
      <c r="V69" s="2">
        <f t="shared" si="12"/>
        <v>9.0799656000000004E-5</v>
      </c>
      <c r="W69" s="2">
        <f t="shared" si="13"/>
        <v>0</v>
      </c>
      <c r="X69" s="2">
        <f t="shared" si="14"/>
        <v>3.404988E-7</v>
      </c>
      <c r="Y69" s="2">
        <f t="shared" si="15"/>
        <v>1.1659502400000001E-6</v>
      </c>
      <c r="Z69" s="2">
        <f t="shared" si="16"/>
        <v>1.1453138399999999E-6</v>
      </c>
      <c r="AB69" s="3">
        <f t="shared" si="19"/>
        <v>1.6681579199999998E-2</v>
      </c>
    </row>
    <row r="70" spans="1:28" s="2" customFormat="1" x14ac:dyDescent="0.3">
      <c r="A70" s="3" t="s">
        <v>56</v>
      </c>
      <c r="B70">
        <v>6.6138680000000005E-2</v>
      </c>
      <c r="C70" s="5">
        <v>1.6681579199999998E-2</v>
      </c>
      <c r="D70" s="5">
        <v>0</v>
      </c>
      <c r="E70" s="3">
        <v>0</v>
      </c>
      <c r="F70" s="3">
        <v>9.0799656000000004E-5</v>
      </c>
      <c r="G70" s="3">
        <v>0</v>
      </c>
      <c r="H70" s="3">
        <v>3.404988E-7</v>
      </c>
      <c r="I70" s="3">
        <v>1.1659502400000001E-6</v>
      </c>
      <c r="J70" s="3">
        <v>1.1453138399999999E-6</v>
      </c>
      <c r="P70" s="3">
        <v>0</v>
      </c>
      <c r="S70" s="2">
        <f t="shared" si="17"/>
        <v>1.6681579199999998E-2</v>
      </c>
      <c r="T70" s="2">
        <f t="shared" si="18"/>
        <v>0</v>
      </c>
      <c r="U70" s="2">
        <f t="shared" si="11"/>
        <v>0</v>
      </c>
      <c r="V70" s="2">
        <f t="shared" si="12"/>
        <v>9.0799656000000004E-5</v>
      </c>
      <c r="W70" s="2">
        <f t="shared" si="13"/>
        <v>0</v>
      </c>
      <c r="X70" s="2">
        <f t="shared" si="14"/>
        <v>3.404988E-7</v>
      </c>
      <c r="Y70" s="2">
        <f t="shared" si="15"/>
        <v>1.1659502400000001E-6</v>
      </c>
      <c r="Z70" s="2">
        <f t="shared" si="16"/>
        <v>1.1453138399999999E-6</v>
      </c>
      <c r="AB70" s="3">
        <f t="shared" si="19"/>
        <v>1.6681579199999998E-2</v>
      </c>
    </row>
    <row r="71" spans="1:28" s="2" customFormat="1" x14ac:dyDescent="0.3">
      <c r="A71" s="3" t="s">
        <v>92</v>
      </c>
      <c r="B71">
        <v>3.0037979999999999E-2</v>
      </c>
      <c r="C71" s="5">
        <v>7.9932566999999996E-3</v>
      </c>
      <c r="D71" s="7">
        <v>0</v>
      </c>
      <c r="E71" s="2">
        <v>0</v>
      </c>
      <c r="M71" s="3">
        <f>0.000777*0.015*(14*2 + 16)/14</f>
        <v>3.663E-5</v>
      </c>
      <c r="P71" s="3"/>
      <c r="S71" s="2">
        <f t="shared" si="17"/>
        <v>7.9932566999999996E-3</v>
      </c>
      <c r="T71" s="2">
        <f t="shared" si="18"/>
        <v>0</v>
      </c>
      <c r="U71" s="2">
        <f t="shared" si="11"/>
        <v>3.663E-5</v>
      </c>
      <c r="V71" s="2">
        <f t="shared" si="12"/>
        <v>0</v>
      </c>
      <c r="W71" s="2">
        <f t="shared" si="13"/>
        <v>0</v>
      </c>
      <c r="X71" s="2">
        <f t="shared" si="14"/>
        <v>0</v>
      </c>
      <c r="Y71" s="2">
        <f t="shared" si="15"/>
        <v>0</v>
      </c>
      <c r="Z71" s="2">
        <f t="shared" si="16"/>
        <v>0</v>
      </c>
      <c r="AA71" s="2" t="s">
        <v>93</v>
      </c>
      <c r="AB71" s="3">
        <f t="shared" si="19"/>
        <v>2.2498736700000001E-2</v>
      </c>
    </row>
    <row r="72" spans="1:28" s="2" customFormat="1" x14ac:dyDescent="0.3">
      <c r="A72" s="3" t="s">
        <v>57</v>
      </c>
      <c r="B72">
        <v>6.6E-3</v>
      </c>
      <c r="C72" s="3">
        <v>2.5889217725683116E-4</v>
      </c>
      <c r="D72" s="3">
        <v>0</v>
      </c>
      <c r="E72" s="3">
        <v>3.5262334240000003E-9</v>
      </c>
      <c r="F72" s="3">
        <v>6.8330998580722271E-7</v>
      </c>
      <c r="G72" s="3">
        <v>9.6169991400000009E-10</v>
      </c>
      <c r="H72" s="3">
        <v>1.3575786691952709E-7</v>
      </c>
      <c r="I72" s="3">
        <v>1.601621546771396E-8</v>
      </c>
      <c r="J72" s="3">
        <v>1.5948344641075955E-8</v>
      </c>
      <c r="P72" s="3">
        <v>0</v>
      </c>
      <c r="S72" s="2">
        <f t="shared" si="17"/>
        <v>2.5889217725683116E-4</v>
      </c>
      <c r="T72" s="2">
        <f t="shared" si="18"/>
        <v>0</v>
      </c>
      <c r="U72" s="2">
        <f t="shared" si="11"/>
        <v>3.5262334240000003E-9</v>
      </c>
      <c r="V72" s="2">
        <f t="shared" si="12"/>
        <v>6.8330998580722271E-7</v>
      </c>
      <c r="W72" s="2">
        <f t="shared" si="13"/>
        <v>9.6169991400000009E-10</v>
      </c>
      <c r="X72" s="2">
        <f t="shared" si="14"/>
        <v>1.3575786691952709E-7</v>
      </c>
      <c r="Y72" s="2">
        <f t="shared" si="15"/>
        <v>1.601621546771396E-8</v>
      </c>
      <c r="Z72" s="2">
        <f t="shared" si="16"/>
        <v>1.5948344641075955E-8</v>
      </c>
      <c r="AA72" s="2" t="s">
        <v>71</v>
      </c>
      <c r="AB72" s="3">
        <f t="shared" si="19"/>
        <v>2.6028856569273518E-4</v>
      </c>
    </row>
    <row r="73" spans="1:28" s="2" customFormat="1" x14ac:dyDescent="0.3">
      <c r="A73" s="3" t="s">
        <v>58</v>
      </c>
      <c r="B73">
        <v>3.3069999999999999</v>
      </c>
      <c r="C73" s="3">
        <v>0.40141977750000002</v>
      </c>
      <c r="D73" s="3">
        <v>0</v>
      </c>
      <c r="E73" s="3">
        <v>5.8738710951999994E-6</v>
      </c>
      <c r="F73" s="3">
        <v>1.06848250991E-3</v>
      </c>
      <c r="G73" s="3">
        <v>1.3376201119700001E-5</v>
      </c>
      <c r="H73" s="3">
        <v>2.3182266406999996E-4</v>
      </c>
      <c r="I73" s="3">
        <v>2.1612384243999997E-5</v>
      </c>
      <c r="J73" s="3">
        <v>2.1612384243999997E-5</v>
      </c>
      <c r="P73" s="3">
        <v>0</v>
      </c>
      <c r="S73" s="2">
        <f t="shared" si="17"/>
        <v>0.40141977750000002</v>
      </c>
      <c r="T73" s="2">
        <f t="shared" si="18"/>
        <v>0</v>
      </c>
      <c r="U73" s="2">
        <f t="shared" si="11"/>
        <v>5.8738710951999994E-6</v>
      </c>
      <c r="V73" s="2">
        <f t="shared" si="12"/>
        <v>1.06848250991E-3</v>
      </c>
      <c r="W73" s="2">
        <f t="shared" si="13"/>
        <v>1.3376201119700001E-5</v>
      </c>
      <c r="X73" s="2">
        <f t="shared" si="14"/>
        <v>2.3182266406999996E-4</v>
      </c>
      <c r="Y73" s="2">
        <f t="shared" si="15"/>
        <v>2.1612384243999997E-5</v>
      </c>
      <c r="Z73" s="2">
        <f t="shared" si="16"/>
        <v>2.1612384243999997E-5</v>
      </c>
      <c r="AB73" s="3">
        <f t="shared" si="19"/>
        <v>0.40374583045369922</v>
      </c>
    </row>
    <row r="74" spans="1:28" s="2" customFormat="1" x14ac:dyDescent="0.3">
      <c r="A74" s="3" t="s">
        <v>59</v>
      </c>
      <c r="B74">
        <v>3.3069999999999999</v>
      </c>
      <c r="C74" s="3">
        <v>0.40141977750000002</v>
      </c>
      <c r="D74" s="3">
        <v>0</v>
      </c>
      <c r="E74" s="3">
        <v>5.8738710951999994E-6</v>
      </c>
      <c r="F74" s="3">
        <v>1.06848250991E-3</v>
      </c>
      <c r="G74" s="3">
        <v>1.3376201119700001E-5</v>
      </c>
      <c r="H74" s="3">
        <v>2.3182266406999996E-4</v>
      </c>
      <c r="I74" s="3">
        <v>2.1612384243999997E-5</v>
      </c>
      <c r="J74" s="3">
        <v>2.1612384243999997E-5</v>
      </c>
      <c r="P74" s="3">
        <v>0</v>
      </c>
      <c r="S74" s="2">
        <f t="shared" si="17"/>
        <v>0.40141977750000002</v>
      </c>
      <c r="T74" s="2">
        <f t="shared" si="18"/>
        <v>0</v>
      </c>
      <c r="U74" s="2">
        <f t="shared" si="11"/>
        <v>5.8738710951999994E-6</v>
      </c>
      <c r="V74" s="2">
        <f t="shared" si="12"/>
        <v>1.06848250991E-3</v>
      </c>
      <c r="W74" s="2">
        <f t="shared" si="13"/>
        <v>1.3376201119700001E-5</v>
      </c>
      <c r="X74" s="2">
        <f t="shared" si="14"/>
        <v>2.3182266406999996E-4</v>
      </c>
      <c r="Y74" s="2">
        <f t="shared" si="15"/>
        <v>2.1612384243999997E-5</v>
      </c>
      <c r="Z74" s="2">
        <f t="shared" si="16"/>
        <v>2.1612384243999997E-5</v>
      </c>
      <c r="AB74" s="3">
        <f t="shared" si="19"/>
        <v>0.40374583045369922</v>
      </c>
    </row>
    <row r="75" spans="1:28" s="2" customFormat="1" x14ac:dyDescent="0.3">
      <c r="A75" s="3" t="s">
        <v>60</v>
      </c>
      <c r="B75">
        <v>3.3069999999999999</v>
      </c>
      <c r="C75" s="3">
        <v>0.40141977750000002</v>
      </c>
      <c r="D75" s="3">
        <v>0</v>
      </c>
      <c r="E75" s="3">
        <v>5.8738710951999994E-6</v>
      </c>
      <c r="F75" s="3">
        <v>1.06848250991E-3</v>
      </c>
      <c r="G75" s="3">
        <v>1.3376201119700001E-5</v>
      </c>
      <c r="H75" s="3">
        <v>2.3182266406999996E-4</v>
      </c>
      <c r="I75" s="3">
        <v>2.1612384243999997E-5</v>
      </c>
      <c r="J75" s="3">
        <v>2.1612384243999997E-5</v>
      </c>
      <c r="P75" s="3">
        <v>0</v>
      </c>
      <c r="S75" s="2">
        <f t="shared" si="17"/>
        <v>0.40141977750000002</v>
      </c>
      <c r="T75" s="2">
        <f t="shared" si="18"/>
        <v>0</v>
      </c>
      <c r="U75" s="2">
        <f t="shared" si="11"/>
        <v>5.8738710951999994E-6</v>
      </c>
      <c r="V75" s="2">
        <f t="shared" si="12"/>
        <v>1.06848250991E-3</v>
      </c>
      <c r="W75" s="2">
        <f t="shared" si="13"/>
        <v>1.3376201119700001E-5</v>
      </c>
      <c r="X75" s="2">
        <f t="shared" si="14"/>
        <v>2.3182266406999996E-4</v>
      </c>
      <c r="Y75" s="2">
        <f t="shared" si="15"/>
        <v>2.1612384243999997E-5</v>
      </c>
      <c r="Z75" s="2">
        <f t="shared" si="16"/>
        <v>2.1612384243999997E-5</v>
      </c>
      <c r="AB75" s="3">
        <f t="shared" si="19"/>
        <v>0.40374583045369922</v>
      </c>
    </row>
    <row r="76" spans="1:28" s="2" customFormat="1" x14ac:dyDescent="0.3">
      <c r="A76" s="3" t="s">
        <v>61</v>
      </c>
      <c r="B76">
        <v>400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P76" s="3">
        <v>0</v>
      </c>
      <c r="S76" s="2">
        <f t="shared" si="17"/>
        <v>0</v>
      </c>
      <c r="T76" s="2">
        <f t="shared" si="18"/>
        <v>0</v>
      </c>
      <c r="U76" s="2">
        <f t="shared" si="11"/>
        <v>0</v>
      </c>
      <c r="V76" s="2">
        <f t="shared" si="12"/>
        <v>0</v>
      </c>
      <c r="W76" s="2">
        <f t="shared" si="13"/>
        <v>0</v>
      </c>
      <c r="X76" s="2">
        <f t="shared" si="14"/>
        <v>0</v>
      </c>
      <c r="Y76" s="2">
        <f t="shared" si="15"/>
        <v>0</v>
      </c>
      <c r="Z76" s="2">
        <f t="shared" si="16"/>
        <v>0</v>
      </c>
      <c r="AB76" s="3">
        <f t="shared" si="19"/>
        <v>0</v>
      </c>
    </row>
    <row r="77" spans="1:28" s="2" customFormat="1" x14ac:dyDescent="0.3">
      <c r="A77" s="3" t="s">
        <v>62</v>
      </c>
      <c r="B77">
        <v>1.2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P77" s="3">
        <v>0</v>
      </c>
      <c r="S77" s="2">
        <f t="shared" si="17"/>
        <v>0</v>
      </c>
      <c r="T77" s="2">
        <f t="shared" si="18"/>
        <v>0</v>
      </c>
      <c r="U77" s="2">
        <f t="shared" si="11"/>
        <v>0</v>
      </c>
      <c r="V77" s="2">
        <f t="shared" si="12"/>
        <v>0</v>
      </c>
      <c r="W77" s="2">
        <f t="shared" si="13"/>
        <v>0</v>
      </c>
      <c r="X77" s="2">
        <f t="shared" si="14"/>
        <v>0</v>
      </c>
      <c r="Y77" s="2">
        <f t="shared" si="15"/>
        <v>0</v>
      </c>
      <c r="Z77" s="2">
        <f t="shared" si="16"/>
        <v>0</v>
      </c>
      <c r="AB77" s="3">
        <f t="shared" si="19"/>
        <v>0</v>
      </c>
    </row>
    <row r="78" spans="1:28" s="2" customFormat="1" x14ac:dyDescent="0.3">
      <c r="A78" s="3" t="s">
        <v>63</v>
      </c>
      <c r="B78">
        <v>9.5000000000000001E-2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P78" s="3">
        <v>0</v>
      </c>
      <c r="S78" s="2">
        <f t="shared" si="17"/>
        <v>0</v>
      </c>
      <c r="T78" s="2">
        <f t="shared" si="18"/>
        <v>0</v>
      </c>
      <c r="U78" s="2">
        <f t="shared" si="11"/>
        <v>0</v>
      </c>
      <c r="V78" s="2">
        <f t="shared" si="12"/>
        <v>0</v>
      </c>
      <c r="W78" s="2">
        <f t="shared" si="13"/>
        <v>0</v>
      </c>
      <c r="X78" s="2">
        <f t="shared" si="14"/>
        <v>0</v>
      </c>
      <c r="Y78" s="2">
        <f t="shared" si="15"/>
        <v>0</v>
      </c>
      <c r="Z78" s="2">
        <f t="shared" si="16"/>
        <v>0</v>
      </c>
      <c r="AB78" s="3">
        <f t="shared" si="19"/>
        <v>0</v>
      </c>
    </row>
    <row r="79" spans="1:28" s="2" customFormat="1" x14ac:dyDescent="0.3">
      <c r="A79" s="3" t="s">
        <v>66</v>
      </c>
      <c r="B79">
        <v>0.1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P79" s="3">
        <v>0</v>
      </c>
      <c r="S79" s="2">
        <f t="shared" si="17"/>
        <v>0</v>
      </c>
      <c r="T79" s="2">
        <f t="shared" si="18"/>
        <v>0</v>
      </c>
      <c r="U79" s="2">
        <f t="shared" si="11"/>
        <v>0</v>
      </c>
      <c r="V79" s="2">
        <f t="shared" si="12"/>
        <v>0</v>
      </c>
      <c r="W79" s="2">
        <f t="shared" si="13"/>
        <v>0</v>
      </c>
      <c r="X79" s="2">
        <f t="shared" si="14"/>
        <v>0</v>
      </c>
      <c r="Y79" s="2">
        <f t="shared" si="15"/>
        <v>0</v>
      </c>
      <c r="Z79" s="2">
        <f t="shared" si="16"/>
        <v>0</v>
      </c>
      <c r="AB79" s="3">
        <f t="shared" si="19"/>
        <v>0</v>
      </c>
    </row>
    <row r="80" spans="1:28" x14ac:dyDescent="0.3">
      <c r="A80" s="3" t="s">
        <v>24</v>
      </c>
      <c r="B80">
        <v>2.2995480000000002E-3</v>
      </c>
      <c r="C80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3">
        <v>0</v>
      </c>
      <c r="S80" s="2">
        <f t="shared" si="17"/>
        <v>0</v>
      </c>
      <c r="T80" s="2">
        <f t="shared" si="18"/>
        <v>0</v>
      </c>
      <c r="U80" s="2">
        <f t="shared" si="11"/>
        <v>0</v>
      </c>
      <c r="V80" s="2">
        <f t="shared" si="12"/>
        <v>0</v>
      </c>
      <c r="W80" s="2">
        <f t="shared" si="13"/>
        <v>0</v>
      </c>
      <c r="X80" s="2">
        <f t="shared" si="14"/>
        <v>0</v>
      </c>
      <c r="Y80" s="2">
        <f t="shared" si="15"/>
        <v>0</v>
      </c>
      <c r="Z80" s="2">
        <f t="shared" si="16"/>
        <v>0</v>
      </c>
      <c r="AB80" s="3">
        <f t="shared" si="19"/>
        <v>0</v>
      </c>
    </row>
    <row r="81" spans="1:28" s="2" customFormat="1" x14ac:dyDescent="0.3">
      <c r="A81" s="3" t="s">
        <v>34</v>
      </c>
      <c r="B81">
        <v>0.05</v>
      </c>
      <c r="C81" s="3">
        <v>0.1237217124</v>
      </c>
      <c r="D81" s="3">
        <v>0</v>
      </c>
      <c r="E81" s="3">
        <v>0</v>
      </c>
      <c r="F81" s="3">
        <f>0.0002054795*C81</f>
        <v>2.54222756030958E-5</v>
      </c>
      <c r="G81" s="3">
        <f>0.00002283105*C81</f>
        <v>2.82469660189002E-6</v>
      </c>
      <c r="H81" s="3">
        <v>0</v>
      </c>
      <c r="I81" s="3">
        <f>J81</f>
        <v>2.82469660189002E-6</v>
      </c>
      <c r="J81" s="3">
        <f>0.00002283105*C81</f>
        <v>2.82469660189002E-6</v>
      </c>
      <c r="K81">
        <v>0</v>
      </c>
      <c r="L81">
        <v>0</v>
      </c>
      <c r="M81">
        <v>0</v>
      </c>
      <c r="N81">
        <v>0</v>
      </c>
      <c r="O81">
        <v>0</v>
      </c>
      <c r="P81" s="3">
        <v>0</v>
      </c>
      <c r="S81" s="2">
        <f t="shared" si="17"/>
        <v>0.1237217124</v>
      </c>
      <c r="T81" s="2">
        <f t="shared" si="18"/>
        <v>0</v>
      </c>
      <c r="U81" s="2">
        <f t="shared" si="11"/>
        <v>0</v>
      </c>
      <c r="V81" s="2">
        <f t="shared" si="12"/>
        <v>2.54222756030958E-5</v>
      </c>
      <c r="W81" s="2">
        <f t="shared" si="13"/>
        <v>2.82469660189002E-6</v>
      </c>
      <c r="X81" s="2">
        <f t="shared" si="14"/>
        <v>0</v>
      </c>
      <c r="Y81" s="2">
        <f t="shared" si="15"/>
        <v>2.82469660189002E-6</v>
      </c>
      <c r="Z81" s="2">
        <f t="shared" si="16"/>
        <v>2.82469660189002E-6</v>
      </c>
      <c r="AA81" s="2" t="s">
        <v>77</v>
      </c>
      <c r="AB81" s="3">
        <f t="shared" si="19"/>
        <v>0.1237217124</v>
      </c>
    </row>
    <row r="82" spans="1:28" s="2" customFormat="1" x14ac:dyDescent="0.3">
      <c r="A82" s="3" t="s">
        <v>35</v>
      </c>
      <c r="B82">
        <v>3.2877339999999998E-2</v>
      </c>
      <c r="C82" s="3">
        <v>8.458950786000001E-2</v>
      </c>
      <c r="D82" s="3">
        <v>0</v>
      </c>
      <c r="E82" s="3">
        <v>0</v>
      </c>
      <c r="F82" s="3">
        <f>0.0002054795*C82</f>
        <v>1.7381409780318874E-5</v>
      </c>
      <c r="G82" s="3">
        <f>0.00002283105*C82</f>
        <v>1.9312672834270533E-6</v>
      </c>
      <c r="H82" s="3">
        <v>0</v>
      </c>
      <c r="I82" s="3">
        <f>J82</f>
        <v>1.9312672834270533E-6</v>
      </c>
      <c r="J82" s="3">
        <f>0.00002283105*C82</f>
        <v>1.9312672834270533E-6</v>
      </c>
      <c r="K82">
        <v>0</v>
      </c>
      <c r="L82">
        <v>0</v>
      </c>
      <c r="M82">
        <v>0</v>
      </c>
      <c r="N82">
        <v>0</v>
      </c>
      <c r="O82">
        <v>0</v>
      </c>
      <c r="P82" s="3">
        <v>0</v>
      </c>
      <c r="S82" s="2">
        <f t="shared" si="17"/>
        <v>8.458950786000001E-2</v>
      </c>
      <c r="T82" s="2">
        <f t="shared" si="18"/>
        <v>0</v>
      </c>
      <c r="U82" s="2">
        <f t="shared" si="11"/>
        <v>0</v>
      </c>
      <c r="V82" s="2">
        <f t="shared" si="12"/>
        <v>1.7381409780318874E-5</v>
      </c>
      <c r="W82" s="2">
        <f t="shared" si="13"/>
        <v>1.9312672834270533E-6</v>
      </c>
      <c r="X82" s="2">
        <f t="shared" si="14"/>
        <v>0</v>
      </c>
      <c r="Y82" s="2">
        <f t="shared" si="15"/>
        <v>1.9312672834270533E-6</v>
      </c>
      <c r="Z82" s="2">
        <f t="shared" si="16"/>
        <v>1.9312672834270533E-6</v>
      </c>
      <c r="AA82" s="2" t="s">
        <v>77</v>
      </c>
      <c r="AB82" s="3">
        <f t="shared" si="19"/>
        <v>8.458950786000001E-2</v>
      </c>
    </row>
    <row r="83" spans="1:28" x14ac:dyDescent="0.3">
      <c r="A83" s="3" t="s">
        <v>36</v>
      </c>
      <c r="B83">
        <v>1E-3</v>
      </c>
      <c r="C83" s="5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1.592862335380522E-3</v>
      </c>
      <c r="M83">
        <v>0</v>
      </c>
      <c r="N83">
        <v>0</v>
      </c>
      <c r="O83">
        <v>0</v>
      </c>
      <c r="P83" s="3">
        <v>0</v>
      </c>
      <c r="S83" s="2">
        <f t="shared" si="17"/>
        <v>0</v>
      </c>
      <c r="T83" s="2">
        <f t="shared" si="18"/>
        <v>1.592862335380522E-3</v>
      </c>
      <c r="U83" s="2">
        <f t="shared" si="11"/>
        <v>0</v>
      </c>
      <c r="V83" s="2">
        <f t="shared" si="12"/>
        <v>0</v>
      </c>
      <c r="W83" s="2">
        <f t="shared" si="13"/>
        <v>0</v>
      </c>
      <c r="X83" s="2">
        <f t="shared" si="14"/>
        <v>0</v>
      </c>
      <c r="Y83" s="2">
        <f t="shared" si="15"/>
        <v>0</v>
      </c>
      <c r="Z83" s="2">
        <f t="shared" si="16"/>
        <v>0</v>
      </c>
      <c r="AA83" t="s">
        <v>79</v>
      </c>
      <c r="AB83" s="3">
        <f t="shared" si="19"/>
        <v>3.6635833713752008E-2</v>
      </c>
    </row>
    <row r="84" spans="1:28" x14ac:dyDescent="0.3">
      <c r="A84" s="3" t="s">
        <v>37</v>
      </c>
      <c r="B84">
        <v>3.0000000000000001E-3</v>
      </c>
      <c r="C84" s="3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3">
        <v>0</v>
      </c>
      <c r="S84" s="2">
        <f t="shared" si="17"/>
        <v>0</v>
      </c>
      <c r="T84" s="2">
        <f t="shared" si="18"/>
        <v>0</v>
      </c>
      <c r="U84" s="2">
        <f t="shared" si="11"/>
        <v>0</v>
      </c>
      <c r="V84" s="2">
        <f t="shared" si="12"/>
        <v>0</v>
      </c>
      <c r="W84" s="2">
        <f t="shared" si="13"/>
        <v>0</v>
      </c>
      <c r="X84" s="2">
        <f t="shared" si="14"/>
        <v>0</v>
      </c>
      <c r="Y84" s="2">
        <f t="shared" si="15"/>
        <v>0</v>
      </c>
      <c r="Z84" s="2">
        <f t="shared" si="16"/>
        <v>0</v>
      </c>
      <c r="AA84" t="s">
        <v>80</v>
      </c>
      <c r="AB84" s="3">
        <f t="shared" si="19"/>
        <v>0</v>
      </c>
    </row>
    <row r="85" spans="1:28" s="2" customFormat="1" x14ac:dyDescent="0.3">
      <c r="A85" s="3" t="s">
        <v>38</v>
      </c>
      <c r="B85">
        <v>1.5753719999999999E-2</v>
      </c>
      <c r="C85" s="3">
        <v>1.862776344E-2</v>
      </c>
      <c r="D85">
        <v>0</v>
      </c>
      <c r="E85">
        <v>0</v>
      </c>
      <c r="F85" s="3">
        <f>0.0002054795*C85</f>
        <v>3.8276235177694804E-6</v>
      </c>
      <c r="G85" s="3">
        <f>0.00002283105*C85</f>
        <v>4.2529139848681197E-7</v>
      </c>
      <c r="H85" s="3">
        <v>0</v>
      </c>
      <c r="I85" s="3">
        <f>J85</f>
        <v>4.2529139848681197E-7</v>
      </c>
      <c r="J85" s="3">
        <f>0.00002283105*C85</f>
        <v>4.2529139848681197E-7</v>
      </c>
      <c r="K85">
        <v>0</v>
      </c>
      <c r="L85">
        <v>0</v>
      </c>
      <c r="M85">
        <v>0</v>
      </c>
      <c r="N85">
        <v>0</v>
      </c>
      <c r="O85">
        <v>0</v>
      </c>
      <c r="P85" s="3">
        <v>0</v>
      </c>
      <c r="S85" s="2">
        <f t="shared" si="17"/>
        <v>1.862776344E-2</v>
      </c>
      <c r="T85" s="2">
        <f t="shared" si="18"/>
        <v>0</v>
      </c>
      <c r="U85" s="2">
        <f t="shared" si="11"/>
        <v>0</v>
      </c>
      <c r="V85" s="2">
        <f t="shared" si="12"/>
        <v>3.8276235177694804E-6</v>
      </c>
      <c r="W85" s="2">
        <f t="shared" si="13"/>
        <v>4.2529139848681197E-7</v>
      </c>
      <c r="X85" s="2">
        <f t="shared" si="14"/>
        <v>0</v>
      </c>
      <c r="Y85" s="2">
        <f t="shared" si="15"/>
        <v>4.2529139848681197E-7</v>
      </c>
      <c r="Z85" s="2">
        <f t="shared" si="16"/>
        <v>4.2529139848681197E-7</v>
      </c>
      <c r="AA85" s="2" t="s">
        <v>76</v>
      </c>
      <c r="AB85" s="3">
        <f t="shared" si="19"/>
        <v>1.862776344E-2</v>
      </c>
    </row>
    <row r="86" spans="1:28" s="2" customFormat="1" x14ac:dyDescent="0.3">
      <c r="A86" s="3" t="s">
        <v>64</v>
      </c>
      <c r="B86">
        <v>2.9452610000000001E-2</v>
      </c>
      <c r="C86" s="3">
        <v>2.2242105599999999E-2</v>
      </c>
      <c r="D86">
        <v>0</v>
      </c>
      <c r="E86">
        <v>0</v>
      </c>
      <c r="F86" s="3">
        <f>0.0002054795*C86</f>
        <v>4.5702967376351998E-6</v>
      </c>
      <c r="G86" s="3">
        <f>0.00002283105*C86</f>
        <v>5.0781062505887994E-7</v>
      </c>
      <c r="H86" s="3">
        <v>0</v>
      </c>
      <c r="I86" s="3">
        <f>J86</f>
        <v>5.0781062505887994E-7</v>
      </c>
      <c r="J86" s="3">
        <f>0.00002283105*C86</f>
        <v>5.0781062505887994E-7</v>
      </c>
      <c r="K86">
        <v>0</v>
      </c>
      <c r="L86">
        <v>0</v>
      </c>
      <c r="M86">
        <v>0</v>
      </c>
      <c r="N86">
        <v>0</v>
      </c>
      <c r="O86">
        <v>0</v>
      </c>
      <c r="P86" s="3">
        <v>0</v>
      </c>
      <c r="S86" s="2">
        <f t="shared" si="17"/>
        <v>2.2242105599999999E-2</v>
      </c>
      <c r="T86" s="2">
        <f t="shared" si="18"/>
        <v>0</v>
      </c>
      <c r="U86" s="2">
        <f t="shared" si="11"/>
        <v>0</v>
      </c>
      <c r="V86" s="2">
        <f t="shared" si="12"/>
        <v>4.5702967376351998E-6</v>
      </c>
      <c r="W86" s="2">
        <f t="shared" si="13"/>
        <v>5.0781062505887994E-7</v>
      </c>
      <c r="X86" s="2">
        <f t="shared" si="14"/>
        <v>0</v>
      </c>
      <c r="Y86" s="2">
        <f t="shared" si="15"/>
        <v>5.0781062505887994E-7</v>
      </c>
      <c r="Z86" s="2">
        <f t="shared" si="16"/>
        <v>5.0781062505887994E-7</v>
      </c>
      <c r="AA86" s="2" t="s">
        <v>75</v>
      </c>
      <c r="AB86" s="3">
        <f t="shared" si="19"/>
        <v>2.2242105599999999E-2</v>
      </c>
    </row>
    <row r="87" spans="1:28" s="2" customFormat="1" x14ac:dyDescent="0.3">
      <c r="A87" s="3" t="s">
        <v>65</v>
      </c>
      <c r="B87">
        <v>2.9452610000000001E-2</v>
      </c>
      <c r="C87" s="3">
        <v>6.9124290000000012E-3</v>
      </c>
      <c r="D87" s="3">
        <v>8.0193430000000007E-8</v>
      </c>
      <c r="E87" s="3">
        <v>0</v>
      </c>
      <c r="F87" s="3">
        <v>1.346104E-5</v>
      </c>
      <c r="G87" s="3">
        <v>4.4965600000000001E-7</v>
      </c>
      <c r="H87" s="3">
        <v>1.4320260000000001E-6</v>
      </c>
      <c r="I87" s="3">
        <v>1.073756E-6</v>
      </c>
      <c r="J87" s="3">
        <v>8.9907149999999995E-7</v>
      </c>
      <c r="P87" s="3">
        <v>0</v>
      </c>
      <c r="S87" s="2">
        <f t="shared" si="17"/>
        <v>6.9124290000000012E-3</v>
      </c>
      <c r="T87" s="2">
        <f t="shared" si="18"/>
        <v>8.0193430000000007E-8</v>
      </c>
      <c r="U87" s="2">
        <f t="shared" si="11"/>
        <v>0</v>
      </c>
      <c r="V87" s="2">
        <f t="shared" si="12"/>
        <v>1.346104E-5</v>
      </c>
      <c r="W87" s="2">
        <f t="shared" si="13"/>
        <v>4.4965600000000001E-7</v>
      </c>
      <c r="X87" s="2">
        <f t="shared" si="14"/>
        <v>1.4320260000000001E-6</v>
      </c>
      <c r="Y87" s="2">
        <f t="shared" si="15"/>
        <v>1.073756E-6</v>
      </c>
      <c r="Z87" s="2">
        <f t="shared" si="16"/>
        <v>8.9907149999999995E-7</v>
      </c>
      <c r="AA87" s="2" t="s">
        <v>78</v>
      </c>
      <c r="AB87" s="3">
        <f t="shared" si="19"/>
        <v>6.914273448890001E-3</v>
      </c>
    </row>
    <row r="88" spans="1:28" s="2" customFormat="1" x14ac:dyDescent="0.3">
      <c r="A88" s="3" t="s">
        <v>163</v>
      </c>
      <c r="B88">
        <v>0.05</v>
      </c>
      <c r="C88" s="3">
        <v>0.11</v>
      </c>
      <c r="D88" s="3">
        <v>0</v>
      </c>
      <c r="E88" s="3">
        <v>0</v>
      </c>
      <c r="F88" s="3">
        <f>0.0002054795*C88</f>
        <v>2.2602745000000003E-5</v>
      </c>
      <c r="G88" s="3">
        <f>0.00002283105*C88</f>
        <v>2.5114154999999997E-6</v>
      </c>
      <c r="H88" s="3"/>
      <c r="I88" s="3"/>
      <c r="J88" s="3"/>
      <c r="P88" s="3"/>
      <c r="T88" s="2">
        <f t="shared" si="18"/>
        <v>0</v>
      </c>
      <c r="AA88" s="2" t="s">
        <v>166</v>
      </c>
      <c r="AB88" s="3"/>
    </row>
    <row r="89" spans="1:28" s="2" customFormat="1" x14ac:dyDescent="0.3">
      <c r="A89" s="3" t="s">
        <v>164</v>
      </c>
      <c r="B89">
        <v>1.5753719999999999E-2</v>
      </c>
      <c r="C89" s="3">
        <v>1.6E-2</v>
      </c>
      <c r="D89" s="3">
        <v>0</v>
      </c>
      <c r="E89" s="3">
        <v>0</v>
      </c>
      <c r="F89" s="3">
        <f>0.0002054795*C89</f>
        <v>3.2876720000000004E-6</v>
      </c>
      <c r="G89" s="3">
        <f>0.00002283105*C89</f>
        <v>3.6529680000000001E-7</v>
      </c>
      <c r="H89" s="3"/>
      <c r="I89" s="3"/>
      <c r="J89" s="3"/>
      <c r="P89" s="3"/>
      <c r="AA89" s="2" t="s">
        <v>165</v>
      </c>
      <c r="AB89" s="3"/>
    </row>
    <row r="90" spans="1:28" x14ac:dyDescent="0.3">
      <c r="A90" s="3" t="s">
        <v>117</v>
      </c>
      <c r="B90">
        <v>4</v>
      </c>
      <c r="C90">
        <v>0.6704132757121799</v>
      </c>
      <c r="D90" s="3">
        <v>0</v>
      </c>
      <c r="E90" s="3">
        <v>0</v>
      </c>
      <c r="S90" s="2">
        <f t="shared" si="17"/>
        <v>0.6704132757121799</v>
      </c>
      <c r="T90" s="2">
        <f t="shared" si="18"/>
        <v>0</v>
      </c>
      <c r="U90" s="2">
        <f t="shared" si="11"/>
        <v>0</v>
      </c>
      <c r="V90" s="2">
        <f t="shared" si="12"/>
        <v>0</v>
      </c>
      <c r="W90" s="2">
        <f t="shared" si="13"/>
        <v>0</v>
      </c>
      <c r="X90" s="2">
        <f t="shared" si="14"/>
        <v>0</v>
      </c>
      <c r="Y90" s="2">
        <f t="shared" si="15"/>
        <v>0</v>
      </c>
      <c r="Z90" s="2">
        <f t="shared" si="16"/>
        <v>0</v>
      </c>
      <c r="AB90" s="3">
        <f t="shared" si="19"/>
        <v>0.6704132757121799</v>
      </c>
    </row>
    <row r="91" spans="1:28" x14ac:dyDescent="0.3">
      <c r="A91" s="8" t="s">
        <v>118</v>
      </c>
      <c r="B91">
        <v>2</v>
      </c>
      <c r="C91">
        <v>2.0102487175624582</v>
      </c>
      <c r="D91" s="3">
        <v>0</v>
      </c>
      <c r="E91" s="3">
        <v>0</v>
      </c>
      <c r="S91" s="2">
        <f t="shared" si="17"/>
        <v>2.0102487175624582</v>
      </c>
      <c r="T91" s="2">
        <f t="shared" si="18"/>
        <v>0</v>
      </c>
      <c r="U91" s="2">
        <f t="shared" si="11"/>
        <v>0</v>
      </c>
      <c r="V91" s="2">
        <f t="shared" si="12"/>
        <v>0</v>
      </c>
      <c r="W91" s="2">
        <f t="shared" si="13"/>
        <v>0</v>
      </c>
      <c r="X91" s="2">
        <f t="shared" si="14"/>
        <v>0</v>
      </c>
      <c r="Y91" s="2">
        <f t="shared" si="15"/>
        <v>0</v>
      </c>
      <c r="Z91" s="2">
        <f t="shared" si="16"/>
        <v>0</v>
      </c>
      <c r="AB91" s="3">
        <f t="shared" si="19"/>
        <v>2.0102487175624582</v>
      </c>
    </row>
    <row r="92" spans="1:28" x14ac:dyDescent="0.3">
      <c r="A92" s="3" t="s">
        <v>119</v>
      </c>
      <c r="B92">
        <v>4.5157610000000001E-2</v>
      </c>
      <c r="C92">
        <v>1.5174613788472898E-2</v>
      </c>
      <c r="D92" s="3">
        <v>0</v>
      </c>
      <c r="E92" s="3">
        <v>0</v>
      </c>
      <c r="S92" s="2">
        <f t="shared" si="17"/>
        <v>1.5174613788472898E-2</v>
      </c>
      <c r="T92" s="2">
        <f t="shared" si="18"/>
        <v>0</v>
      </c>
      <c r="U92" s="2">
        <f t="shared" si="11"/>
        <v>0</v>
      </c>
      <c r="V92" s="2">
        <f t="shared" si="12"/>
        <v>0</v>
      </c>
      <c r="W92" s="2">
        <f t="shared" si="13"/>
        <v>0</v>
      </c>
      <c r="X92" s="2">
        <f t="shared" si="14"/>
        <v>0</v>
      </c>
      <c r="Y92" s="2">
        <f t="shared" si="15"/>
        <v>0</v>
      </c>
      <c r="Z92" s="2">
        <f t="shared" si="16"/>
        <v>0</v>
      </c>
      <c r="AB92" s="3">
        <f t="shared" si="19"/>
        <v>1.5174613788472898E-2</v>
      </c>
    </row>
    <row r="93" spans="1:28" x14ac:dyDescent="0.3">
      <c r="A93" s="8" t="s">
        <v>120</v>
      </c>
      <c r="B93">
        <v>4.5157610000000001E-2</v>
      </c>
      <c r="C93" s="11">
        <v>0</v>
      </c>
      <c r="D93" s="3">
        <v>0</v>
      </c>
      <c r="E93" s="3">
        <v>0</v>
      </c>
      <c r="S93" s="2">
        <f t="shared" si="17"/>
        <v>0</v>
      </c>
      <c r="T93" s="2">
        <f t="shared" si="18"/>
        <v>0</v>
      </c>
      <c r="U93" s="2">
        <f t="shared" si="11"/>
        <v>0</v>
      </c>
      <c r="V93" s="2">
        <f t="shared" si="12"/>
        <v>0</v>
      </c>
      <c r="W93" s="2">
        <f t="shared" si="13"/>
        <v>0</v>
      </c>
      <c r="X93" s="2">
        <f t="shared" si="14"/>
        <v>0</v>
      </c>
      <c r="Y93" s="2">
        <f t="shared" si="15"/>
        <v>0</v>
      </c>
      <c r="Z93" s="2">
        <f t="shared" si="16"/>
        <v>0</v>
      </c>
      <c r="AB93" s="3">
        <f t="shared" si="19"/>
        <v>0</v>
      </c>
    </row>
    <row r="94" spans="1:28" x14ac:dyDescent="0.3">
      <c r="A94" s="3" t="s">
        <v>121</v>
      </c>
      <c r="B94">
        <v>4.5157610000000001E-2</v>
      </c>
      <c r="C94">
        <v>0</v>
      </c>
      <c r="D94" s="3">
        <v>0</v>
      </c>
      <c r="E94" s="3">
        <v>0</v>
      </c>
      <c r="F94" s="11"/>
      <c r="G94" s="11"/>
      <c r="H94" s="11"/>
      <c r="I94" s="11"/>
      <c r="J94" s="11"/>
      <c r="K94" s="3">
        <v>6.0999999999999999E-2</v>
      </c>
      <c r="L94" s="11"/>
      <c r="M94" s="11"/>
      <c r="N94" s="11"/>
      <c r="O94" s="11"/>
      <c r="P94" s="11"/>
      <c r="Q94" s="11"/>
      <c r="R94" s="11"/>
      <c r="S94" s="2">
        <f t="shared" si="17"/>
        <v>6.0999999999999999E-2</v>
      </c>
      <c r="T94" s="2">
        <f t="shared" si="18"/>
        <v>0</v>
      </c>
      <c r="U94" s="2">
        <f t="shared" si="11"/>
        <v>0</v>
      </c>
      <c r="V94" s="2">
        <f t="shared" si="12"/>
        <v>0</v>
      </c>
      <c r="W94" s="2">
        <f t="shared" si="13"/>
        <v>0</v>
      </c>
      <c r="X94" s="2">
        <f t="shared" si="14"/>
        <v>0</v>
      </c>
      <c r="Y94" s="2">
        <f t="shared" si="15"/>
        <v>0</v>
      </c>
      <c r="Z94" s="2">
        <f t="shared" si="16"/>
        <v>0</v>
      </c>
      <c r="AA94" t="s">
        <v>123</v>
      </c>
      <c r="AB94" s="3">
        <f t="shared" si="19"/>
        <v>6.0999999999999999E-2</v>
      </c>
    </row>
    <row r="95" spans="1:28" x14ac:dyDescent="0.3">
      <c r="A95" s="8" t="s">
        <v>122</v>
      </c>
      <c r="B95">
        <v>4.5157610000000001E-2</v>
      </c>
      <c r="C95">
        <v>0</v>
      </c>
      <c r="D95" s="3">
        <v>0</v>
      </c>
      <c r="E95" s="3">
        <v>0</v>
      </c>
      <c r="F95" s="11"/>
      <c r="G95" s="11"/>
      <c r="H95" s="11"/>
      <c r="I95" s="11"/>
      <c r="J95" s="11"/>
      <c r="K95" s="2">
        <v>2.1000000000000001E-2</v>
      </c>
      <c r="L95" s="11"/>
      <c r="M95" s="11"/>
      <c r="N95" s="11"/>
      <c r="O95" s="11"/>
      <c r="P95" s="11"/>
      <c r="Q95" s="11"/>
      <c r="R95" s="11"/>
      <c r="S95" s="2">
        <f t="shared" si="17"/>
        <v>2.1000000000000001E-2</v>
      </c>
      <c r="T95" s="2">
        <f t="shared" si="18"/>
        <v>0</v>
      </c>
      <c r="U95" s="2">
        <f t="shared" si="11"/>
        <v>0</v>
      </c>
      <c r="V95" s="2">
        <f t="shared" si="12"/>
        <v>0</v>
      </c>
      <c r="W95" s="2">
        <f t="shared" si="13"/>
        <v>0</v>
      </c>
      <c r="X95" s="2">
        <f t="shared" si="14"/>
        <v>0</v>
      </c>
      <c r="Y95" s="2">
        <f t="shared" si="15"/>
        <v>0</v>
      </c>
      <c r="Z95" s="2">
        <f t="shared" si="16"/>
        <v>0</v>
      </c>
      <c r="AA95" t="s">
        <v>128</v>
      </c>
      <c r="AB95" s="3">
        <f t="shared" si="19"/>
        <v>2.1000000000000001E-2</v>
      </c>
    </row>
    <row r="96" spans="1:28" x14ac:dyDescent="0.3">
      <c r="A96" s="3" t="s">
        <v>124</v>
      </c>
      <c r="B96">
        <v>4.5157610000000001E-2</v>
      </c>
      <c r="C96">
        <v>0</v>
      </c>
      <c r="D96" s="3">
        <v>0</v>
      </c>
      <c r="E96" s="3">
        <v>0</v>
      </c>
      <c r="K96">
        <v>2.3E-2</v>
      </c>
      <c r="S96" s="2">
        <f t="shared" si="17"/>
        <v>2.3E-2</v>
      </c>
      <c r="T96" s="2">
        <f t="shared" si="18"/>
        <v>0</v>
      </c>
      <c r="U96" s="2">
        <f t="shared" ref="U96" si="20">SUM(E96,M96)</f>
        <v>0</v>
      </c>
      <c r="V96" s="2">
        <f t="shared" ref="V96" si="21">SUM(F96,N96)</f>
        <v>0</v>
      </c>
      <c r="W96" s="2">
        <f t="shared" ref="W96:W97" si="22">SUM(G96,O96)</f>
        <v>0</v>
      </c>
      <c r="X96" s="2">
        <f t="shared" ref="X96:X97" si="23">SUM(H96,P96)</f>
        <v>0</v>
      </c>
      <c r="Y96" s="2">
        <f t="shared" ref="Y96:Y97" si="24">SUM(I96,Q96)</f>
        <v>0</v>
      </c>
      <c r="Z96" s="2">
        <f t="shared" ref="Z96:Z97" si="25">SUM(J96,R96)</f>
        <v>0</v>
      </c>
      <c r="AA96" t="s">
        <v>125</v>
      </c>
      <c r="AB96" s="3">
        <f t="shared" si="19"/>
        <v>2.3E-2</v>
      </c>
    </row>
    <row r="97" spans="1:28" x14ac:dyDescent="0.3">
      <c r="A97" s="12" t="s">
        <v>126</v>
      </c>
      <c r="B97" s="3">
        <v>4.5</v>
      </c>
      <c r="C97">
        <v>4.289972994535999</v>
      </c>
      <c r="D97" s="3">
        <v>0</v>
      </c>
      <c r="E97" s="3">
        <v>0</v>
      </c>
      <c r="S97" s="2">
        <f t="shared" si="17"/>
        <v>4.289972994535999</v>
      </c>
      <c r="T97" s="2">
        <f t="shared" si="18"/>
        <v>0</v>
      </c>
      <c r="U97" s="2">
        <f t="shared" ref="U97:U120" si="26">SUM(E97,M97)</f>
        <v>0</v>
      </c>
      <c r="V97" s="2">
        <f t="shared" ref="V97" si="27">SUM(F97,N97)</f>
        <v>0</v>
      </c>
      <c r="W97" s="2">
        <f t="shared" si="22"/>
        <v>0</v>
      </c>
      <c r="X97" s="2">
        <f t="shared" si="23"/>
        <v>0</v>
      </c>
      <c r="Y97" s="2">
        <f t="shared" si="24"/>
        <v>0</v>
      </c>
      <c r="Z97" s="2">
        <f t="shared" si="25"/>
        <v>0</v>
      </c>
      <c r="AB97" s="3">
        <f t="shared" si="19"/>
        <v>4.289972994535999</v>
      </c>
    </row>
    <row r="98" spans="1:28" x14ac:dyDescent="0.3">
      <c r="A98" s="3" t="s">
        <v>127</v>
      </c>
      <c r="B98" s="3">
        <v>3.0920779999999998E-2</v>
      </c>
      <c r="C98">
        <v>5.0253279999999997E-2</v>
      </c>
      <c r="D98" s="3">
        <v>0</v>
      </c>
      <c r="E98" s="3">
        <v>0</v>
      </c>
      <c r="S98" s="2">
        <f t="shared" si="17"/>
        <v>5.0253279999999997E-2</v>
      </c>
      <c r="T98" s="2">
        <f t="shared" si="18"/>
        <v>0</v>
      </c>
      <c r="U98" s="2">
        <f t="shared" si="26"/>
        <v>0</v>
      </c>
      <c r="V98" s="2">
        <f t="shared" ref="V98:V102" si="28">SUM(F98,N98)</f>
        <v>0</v>
      </c>
      <c r="W98" s="2">
        <f t="shared" ref="W98:W102" si="29">SUM(G98,O98)</f>
        <v>0</v>
      </c>
      <c r="X98" s="2">
        <f t="shared" ref="X98:X102" si="30">SUM(H98,P98)</f>
        <v>0</v>
      </c>
      <c r="Y98" s="2">
        <f t="shared" ref="Y98:Y102" si="31">SUM(I98,Q98)</f>
        <v>0</v>
      </c>
      <c r="Z98" s="2">
        <f t="shared" ref="Z98:Z102" si="32">SUM(J98,R98)</f>
        <v>0</v>
      </c>
      <c r="AB98" s="3">
        <f t="shared" si="19"/>
        <v>5.0253279999999997E-2</v>
      </c>
    </row>
    <row r="99" spans="1:28" x14ac:dyDescent="0.3">
      <c r="A99" s="13" t="s">
        <v>131</v>
      </c>
      <c r="B99" s="3">
        <v>2.0000000000000001E-4</v>
      </c>
      <c r="C99">
        <v>0</v>
      </c>
      <c r="D99" s="3">
        <v>0</v>
      </c>
      <c r="E99" s="3">
        <v>0</v>
      </c>
      <c r="S99" s="2">
        <f t="shared" si="17"/>
        <v>0</v>
      </c>
      <c r="T99" s="2">
        <f t="shared" si="18"/>
        <v>0</v>
      </c>
      <c r="U99" s="2">
        <f t="shared" si="26"/>
        <v>0</v>
      </c>
      <c r="V99" s="2">
        <f t="shared" si="28"/>
        <v>0</v>
      </c>
      <c r="W99" s="2">
        <f t="shared" si="29"/>
        <v>0</v>
      </c>
      <c r="X99" s="2">
        <f t="shared" si="30"/>
        <v>0</v>
      </c>
      <c r="Y99" s="2">
        <f t="shared" si="31"/>
        <v>0</v>
      </c>
      <c r="Z99" s="2">
        <f t="shared" si="32"/>
        <v>0</v>
      </c>
      <c r="AB99" s="3">
        <f t="shared" si="19"/>
        <v>0</v>
      </c>
    </row>
    <row r="100" spans="1:28" x14ac:dyDescent="0.3">
      <c r="A100" s="3" t="s">
        <v>132</v>
      </c>
      <c r="B100" s="3">
        <v>1.0000000000000001E-5</v>
      </c>
      <c r="C100">
        <v>0</v>
      </c>
      <c r="D100" s="3">
        <v>0</v>
      </c>
      <c r="E100" s="3">
        <v>0</v>
      </c>
      <c r="S100" s="2">
        <f t="shared" si="17"/>
        <v>0</v>
      </c>
      <c r="T100" s="2">
        <f t="shared" si="18"/>
        <v>0</v>
      </c>
      <c r="U100" s="2">
        <f t="shared" si="26"/>
        <v>0</v>
      </c>
      <c r="V100" s="2">
        <f t="shared" si="28"/>
        <v>0</v>
      </c>
      <c r="W100" s="2">
        <f t="shared" si="29"/>
        <v>0</v>
      </c>
      <c r="X100" s="2">
        <f t="shared" si="30"/>
        <v>0</v>
      </c>
      <c r="Y100" s="2">
        <f t="shared" si="31"/>
        <v>0</v>
      </c>
      <c r="Z100" s="2">
        <f t="shared" si="32"/>
        <v>0</v>
      </c>
      <c r="AB100" s="3">
        <f t="shared" si="19"/>
        <v>0</v>
      </c>
    </row>
    <row r="101" spans="1:28" x14ac:dyDescent="0.3">
      <c r="A101" s="8" t="s">
        <v>130</v>
      </c>
      <c r="B101" s="3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S101" s="2">
        <f t="shared" si="17"/>
        <v>0</v>
      </c>
      <c r="T101" s="2">
        <f t="shared" si="18"/>
        <v>0</v>
      </c>
      <c r="U101" s="2">
        <f t="shared" si="26"/>
        <v>0</v>
      </c>
      <c r="V101" s="2">
        <f t="shared" si="28"/>
        <v>0</v>
      </c>
      <c r="W101" s="2">
        <f t="shared" si="29"/>
        <v>0</v>
      </c>
      <c r="X101" s="2">
        <f t="shared" si="30"/>
        <v>0</v>
      </c>
      <c r="Y101" s="2">
        <f t="shared" si="31"/>
        <v>0</v>
      </c>
      <c r="Z101" s="2">
        <f t="shared" si="32"/>
        <v>0</v>
      </c>
      <c r="AB101" s="3">
        <f t="shared" si="19"/>
        <v>0</v>
      </c>
    </row>
    <row r="102" spans="1:28" x14ac:dyDescent="0.3">
      <c r="A102" s="3" t="s">
        <v>133</v>
      </c>
      <c r="B102" s="3">
        <v>0.5</v>
      </c>
      <c r="C102">
        <v>0</v>
      </c>
      <c r="D102" s="1">
        <v>3.0500000000000002E-3</v>
      </c>
      <c r="E102">
        <v>0</v>
      </c>
      <c r="F102" s="1">
        <v>1.3999999999999999E-6</v>
      </c>
      <c r="G102" s="1">
        <v>2.9999999999999999E-7</v>
      </c>
      <c r="H102" s="1">
        <v>2.9999999999999999E-7</v>
      </c>
      <c r="I102" s="1">
        <v>0</v>
      </c>
      <c r="J102" s="1">
        <v>0</v>
      </c>
      <c r="S102" s="2">
        <f t="shared" si="17"/>
        <v>0</v>
      </c>
      <c r="T102" s="2">
        <f t="shared" si="18"/>
        <v>3.0500000000000002E-3</v>
      </c>
      <c r="U102" s="2">
        <f t="shared" si="26"/>
        <v>0</v>
      </c>
      <c r="V102" s="2">
        <f t="shared" si="28"/>
        <v>1.3999999999999999E-6</v>
      </c>
      <c r="W102" s="2">
        <f t="shared" si="29"/>
        <v>2.9999999999999999E-7</v>
      </c>
      <c r="X102" s="2">
        <f t="shared" si="30"/>
        <v>2.9999999999999999E-7</v>
      </c>
      <c r="Y102" s="2">
        <f t="shared" si="31"/>
        <v>0</v>
      </c>
      <c r="Z102" s="2">
        <f t="shared" si="32"/>
        <v>0</v>
      </c>
      <c r="AB102" s="3">
        <f t="shared" si="19"/>
        <v>7.0150000000000004E-2</v>
      </c>
    </row>
    <row r="103" spans="1:28" x14ac:dyDescent="0.3">
      <c r="A103" s="3" t="s">
        <v>134</v>
      </c>
      <c r="B103" s="3">
        <v>1</v>
      </c>
      <c r="C103">
        <v>0</v>
      </c>
      <c r="D103">
        <v>1E-3</v>
      </c>
      <c r="E103">
        <v>0</v>
      </c>
      <c r="S103" s="2">
        <f t="shared" si="17"/>
        <v>0</v>
      </c>
      <c r="T103" s="2">
        <f t="shared" si="18"/>
        <v>1E-3</v>
      </c>
      <c r="U103" s="2">
        <f t="shared" si="26"/>
        <v>0</v>
      </c>
      <c r="AA103" t="s">
        <v>147</v>
      </c>
    </row>
    <row r="104" spans="1:28" x14ac:dyDescent="0.3">
      <c r="A104" s="3" t="s">
        <v>135</v>
      </c>
      <c r="B104" s="3">
        <v>6.6000000000000003E-2</v>
      </c>
      <c r="C104">
        <v>0</v>
      </c>
      <c r="D104">
        <v>0</v>
      </c>
      <c r="E104">
        <v>0</v>
      </c>
      <c r="S104" s="2">
        <f t="shared" si="17"/>
        <v>0</v>
      </c>
      <c r="T104" s="2">
        <f t="shared" si="18"/>
        <v>0</v>
      </c>
      <c r="U104" s="2">
        <f t="shared" si="26"/>
        <v>0</v>
      </c>
      <c r="AA104" t="s">
        <v>149</v>
      </c>
    </row>
    <row r="105" spans="1:28" x14ac:dyDescent="0.3">
      <c r="A105" s="3" t="s">
        <v>136</v>
      </c>
      <c r="B105" s="3">
        <v>1</v>
      </c>
      <c r="C105">
        <v>0</v>
      </c>
      <c r="D105">
        <v>0</v>
      </c>
      <c r="E105">
        <v>0</v>
      </c>
      <c r="S105" s="2">
        <f t="shared" si="17"/>
        <v>0</v>
      </c>
      <c r="T105" s="2">
        <f t="shared" si="18"/>
        <v>0</v>
      </c>
      <c r="U105" s="2">
        <f t="shared" si="26"/>
        <v>0</v>
      </c>
      <c r="AA105" t="s">
        <v>146</v>
      </c>
    </row>
    <row r="106" spans="1:28" x14ac:dyDescent="0.3">
      <c r="A106" s="3" t="s">
        <v>137</v>
      </c>
      <c r="B106" s="3">
        <v>1.63</v>
      </c>
      <c r="C106">
        <v>0</v>
      </c>
      <c r="D106">
        <v>0</v>
      </c>
      <c r="E106">
        <v>0</v>
      </c>
      <c r="S106" s="2">
        <f t="shared" si="17"/>
        <v>0</v>
      </c>
      <c r="T106" s="2">
        <f t="shared" si="18"/>
        <v>0</v>
      </c>
      <c r="U106" s="2">
        <f t="shared" si="26"/>
        <v>0</v>
      </c>
      <c r="AA106" t="s">
        <v>150</v>
      </c>
    </row>
    <row r="107" spans="1:28" x14ac:dyDescent="0.3">
      <c r="A107" s="3" t="s">
        <v>138</v>
      </c>
      <c r="B107" s="3">
        <v>1.5</v>
      </c>
      <c r="C107">
        <v>0</v>
      </c>
      <c r="D107">
        <v>0</v>
      </c>
      <c r="E107">
        <v>0</v>
      </c>
      <c r="S107" s="2">
        <f t="shared" si="17"/>
        <v>0</v>
      </c>
      <c r="T107" s="2">
        <f t="shared" si="18"/>
        <v>0</v>
      </c>
      <c r="U107" s="2">
        <f t="shared" si="26"/>
        <v>0</v>
      </c>
      <c r="AA107" t="s">
        <v>151</v>
      </c>
    </row>
    <row r="108" spans="1:28" x14ac:dyDescent="0.3">
      <c r="A108" s="3" t="s">
        <v>139</v>
      </c>
      <c r="B108" s="3">
        <v>0.5</v>
      </c>
      <c r="C108">
        <v>0</v>
      </c>
      <c r="D108">
        <v>7.2000000000000005E-4</v>
      </c>
      <c r="E108" s="1">
        <v>6.7399999999999998E-6</v>
      </c>
      <c r="S108" s="2">
        <f t="shared" si="17"/>
        <v>0</v>
      </c>
      <c r="T108" s="2">
        <f t="shared" si="18"/>
        <v>7.2000000000000005E-4</v>
      </c>
      <c r="U108" s="2">
        <f t="shared" si="26"/>
        <v>6.7399999999999998E-6</v>
      </c>
      <c r="AA108" t="s">
        <v>152</v>
      </c>
    </row>
    <row r="109" spans="1:28" x14ac:dyDescent="0.3">
      <c r="A109" s="3" t="s">
        <v>140</v>
      </c>
      <c r="B109" s="3">
        <v>1</v>
      </c>
      <c r="C109">
        <v>0</v>
      </c>
      <c r="D109">
        <v>0</v>
      </c>
      <c r="E109">
        <v>0</v>
      </c>
      <c r="S109" s="2">
        <f t="shared" si="17"/>
        <v>0</v>
      </c>
      <c r="T109" s="2">
        <f t="shared" si="18"/>
        <v>0</v>
      </c>
      <c r="U109" s="2">
        <f t="shared" si="26"/>
        <v>0</v>
      </c>
      <c r="AA109" t="s">
        <v>158</v>
      </c>
    </row>
    <row r="110" spans="1:28" x14ac:dyDescent="0.3">
      <c r="A110" s="3" t="s">
        <v>141</v>
      </c>
      <c r="B110" s="3">
        <v>1</v>
      </c>
      <c r="C110">
        <v>0</v>
      </c>
      <c r="D110">
        <v>0</v>
      </c>
      <c r="E110">
        <v>0</v>
      </c>
      <c r="S110" s="2">
        <f t="shared" si="17"/>
        <v>0</v>
      </c>
      <c r="T110" s="2">
        <f t="shared" si="18"/>
        <v>0</v>
      </c>
      <c r="U110" s="2">
        <f t="shared" si="26"/>
        <v>0</v>
      </c>
      <c r="AA110" t="s">
        <v>158</v>
      </c>
    </row>
    <row r="111" spans="1:28" x14ac:dyDescent="0.3">
      <c r="A111" s="3" t="s">
        <v>142</v>
      </c>
      <c r="B111" s="3">
        <v>0.13</v>
      </c>
      <c r="C111">
        <v>0</v>
      </c>
      <c r="D111">
        <v>0</v>
      </c>
      <c r="E111">
        <v>0</v>
      </c>
      <c r="S111" s="2">
        <f t="shared" si="17"/>
        <v>0</v>
      </c>
      <c r="T111" s="2">
        <f t="shared" si="18"/>
        <v>0</v>
      </c>
      <c r="U111" s="2">
        <f t="shared" si="26"/>
        <v>0</v>
      </c>
      <c r="AA111" t="s">
        <v>158</v>
      </c>
    </row>
    <row r="112" spans="1:28" x14ac:dyDescent="0.3">
      <c r="A112" s="3" t="s">
        <v>143</v>
      </c>
      <c r="B112" s="3">
        <v>0.1</v>
      </c>
      <c r="C112">
        <v>0</v>
      </c>
      <c r="D112">
        <v>0</v>
      </c>
      <c r="E112">
        <v>0</v>
      </c>
      <c r="S112" s="2">
        <f t="shared" si="17"/>
        <v>0</v>
      </c>
      <c r="T112" s="2">
        <f t="shared" si="18"/>
        <v>0</v>
      </c>
      <c r="U112" s="2">
        <f t="shared" si="26"/>
        <v>0</v>
      </c>
      <c r="AA112" t="s">
        <v>158</v>
      </c>
    </row>
    <row r="113" spans="1:28" x14ac:dyDescent="0.3">
      <c r="A113" s="3" t="s">
        <v>144</v>
      </c>
      <c r="B113" s="3">
        <v>0.3</v>
      </c>
      <c r="C113">
        <v>0</v>
      </c>
      <c r="D113">
        <v>0</v>
      </c>
      <c r="E113">
        <v>0</v>
      </c>
      <c r="S113" s="2">
        <f t="shared" si="17"/>
        <v>0</v>
      </c>
      <c r="T113" s="2">
        <f t="shared" si="18"/>
        <v>0</v>
      </c>
      <c r="U113" s="2">
        <f>SUM(F114,M113)</f>
        <v>0</v>
      </c>
      <c r="AA113" t="s">
        <v>159</v>
      </c>
    </row>
    <row r="114" spans="1:28" x14ac:dyDescent="0.3">
      <c r="A114" s="3" t="s">
        <v>145</v>
      </c>
      <c r="B114" s="3">
        <v>0.73</v>
      </c>
      <c r="C114">
        <v>0</v>
      </c>
      <c r="D114">
        <v>4.9899999999999996E-3</v>
      </c>
      <c r="E114">
        <v>0</v>
      </c>
      <c r="S114" s="2">
        <f t="shared" si="17"/>
        <v>0</v>
      </c>
      <c r="T114" s="2">
        <f t="shared" si="18"/>
        <v>4.9899999999999996E-3</v>
      </c>
      <c r="U114" s="2">
        <f t="shared" si="26"/>
        <v>0</v>
      </c>
      <c r="AA114" t="s">
        <v>148</v>
      </c>
    </row>
    <row r="115" spans="1:28" x14ac:dyDescent="0.3">
      <c r="A115" s="3" t="s">
        <v>153</v>
      </c>
      <c r="B115" s="3">
        <v>0.1</v>
      </c>
      <c r="C115">
        <v>0</v>
      </c>
      <c r="D115">
        <v>2.2000000000000001E-3</v>
      </c>
      <c r="E115">
        <v>2.0000000000000001E-4</v>
      </c>
      <c r="S115" s="2">
        <f t="shared" si="17"/>
        <v>0</v>
      </c>
      <c r="T115" s="2">
        <f t="shared" si="18"/>
        <v>2.2000000000000001E-3</v>
      </c>
      <c r="U115" s="2">
        <f t="shared" si="26"/>
        <v>2.0000000000000001E-4</v>
      </c>
      <c r="AA115" t="s">
        <v>158</v>
      </c>
      <c r="AB115" t="s">
        <v>156</v>
      </c>
    </row>
    <row r="116" spans="1:28" x14ac:dyDescent="0.3">
      <c r="A116" s="3" t="s">
        <v>154</v>
      </c>
      <c r="B116" s="3">
        <v>0.76</v>
      </c>
      <c r="C116">
        <v>0</v>
      </c>
      <c r="D116">
        <v>0.01</v>
      </c>
      <c r="E116">
        <v>3.6999999999999998E-5</v>
      </c>
      <c r="S116" s="2">
        <f t="shared" si="17"/>
        <v>0</v>
      </c>
      <c r="T116" s="2">
        <f t="shared" si="18"/>
        <v>0.01</v>
      </c>
      <c r="U116" s="2">
        <f t="shared" si="26"/>
        <v>3.6999999999999998E-5</v>
      </c>
      <c r="AA116" t="s">
        <v>160</v>
      </c>
    </row>
    <row r="117" spans="1:28" x14ac:dyDescent="0.3">
      <c r="A117" s="3" t="s">
        <v>155</v>
      </c>
      <c r="B117" s="3">
        <v>0.8</v>
      </c>
      <c r="C117">
        <v>0</v>
      </c>
      <c r="D117">
        <v>0</v>
      </c>
      <c r="E117">
        <v>0</v>
      </c>
      <c r="S117" s="2">
        <f t="shared" si="17"/>
        <v>0</v>
      </c>
      <c r="T117" s="2">
        <f t="shared" si="18"/>
        <v>0</v>
      </c>
      <c r="U117" s="2">
        <f t="shared" si="26"/>
        <v>0</v>
      </c>
      <c r="AA117" t="s">
        <v>158</v>
      </c>
    </row>
    <row r="118" spans="1:28" x14ac:dyDescent="0.3">
      <c r="A118" s="3" t="s">
        <v>167</v>
      </c>
      <c r="B118" s="3">
        <v>4</v>
      </c>
      <c r="C118">
        <v>0.23</v>
      </c>
      <c r="D118">
        <v>0</v>
      </c>
      <c r="E118">
        <v>0</v>
      </c>
      <c r="S118" s="2">
        <f t="shared" si="17"/>
        <v>0.23</v>
      </c>
      <c r="T118" s="2">
        <f t="shared" si="18"/>
        <v>0</v>
      </c>
      <c r="U118" s="2">
        <f t="shared" si="26"/>
        <v>0</v>
      </c>
      <c r="AA118" t="s">
        <v>157</v>
      </c>
    </row>
    <row r="119" spans="1:28" x14ac:dyDescent="0.3">
      <c r="A119" s="3" t="s">
        <v>168</v>
      </c>
      <c r="B119" s="3">
        <v>4</v>
      </c>
      <c r="C119">
        <v>0.23</v>
      </c>
      <c r="D119">
        <v>0</v>
      </c>
      <c r="E119">
        <v>0</v>
      </c>
      <c r="S119" s="2">
        <f t="shared" si="17"/>
        <v>0.23</v>
      </c>
      <c r="T119" s="2">
        <f t="shared" si="18"/>
        <v>0</v>
      </c>
      <c r="U119" s="2">
        <f t="shared" si="26"/>
        <v>0</v>
      </c>
    </row>
    <row r="120" spans="1:28" x14ac:dyDescent="0.3">
      <c r="A120" s="3" t="s">
        <v>161</v>
      </c>
      <c r="B120">
        <v>0.104</v>
      </c>
      <c r="C120">
        <v>0.80680613899999998</v>
      </c>
      <c r="D120">
        <v>1.2700000000000001E-3</v>
      </c>
      <c r="E120">
        <v>1.3499999999999999E-5</v>
      </c>
      <c r="S120" s="2">
        <f t="shared" si="17"/>
        <v>0.80680613899999998</v>
      </c>
      <c r="T120" s="2">
        <f t="shared" si="18"/>
        <v>1.2700000000000001E-3</v>
      </c>
      <c r="U120" s="2">
        <f t="shared" si="26"/>
        <v>1.3499999999999999E-5</v>
      </c>
      <c r="AA120" t="s">
        <v>162</v>
      </c>
    </row>
    <row r="121" spans="1:28" x14ac:dyDescent="0.3">
      <c r="A121" t="s">
        <v>171</v>
      </c>
      <c r="C121">
        <v>0</v>
      </c>
    </row>
    <row r="122" spans="1:28" x14ac:dyDescent="0.3">
      <c r="A122" t="s">
        <v>172</v>
      </c>
      <c r="C122">
        <v>0</v>
      </c>
    </row>
    <row r="123" spans="1:28" x14ac:dyDescent="0.3">
      <c r="A123" t="s">
        <v>173</v>
      </c>
      <c r="C123">
        <v>0</v>
      </c>
    </row>
    <row r="124" spans="1:28" x14ac:dyDescent="0.3">
      <c r="A124" t="s">
        <v>174</v>
      </c>
      <c r="C124">
        <v>0</v>
      </c>
    </row>
    <row r="125" spans="1:28" x14ac:dyDescent="0.3">
      <c r="A125" s="3" t="s">
        <v>183</v>
      </c>
      <c r="C125" s="3">
        <v>0</v>
      </c>
    </row>
    <row r="126" spans="1:28" x14ac:dyDescent="0.3">
      <c r="A126" s="3" t="s">
        <v>184</v>
      </c>
      <c r="C126" s="3">
        <v>0.42212755200000002</v>
      </c>
    </row>
    <row r="127" spans="1:28" x14ac:dyDescent="0.3">
      <c r="A127" s="3" t="s">
        <v>185</v>
      </c>
      <c r="C127" s="3">
        <v>0.32341839359999996</v>
      </c>
    </row>
    <row r="128" spans="1:28" x14ac:dyDescent="0.3">
      <c r="A128" s="3" t="s">
        <v>186</v>
      </c>
      <c r="C128" s="3">
        <v>1.3536569947999999</v>
      </c>
    </row>
    <row r="129" spans="1:3" x14ac:dyDescent="0.3">
      <c r="A129" s="3" t="s">
        <v>187</v>
      </c>
      <c r="C129" s="3">
        <v>0.47740615999999997</v>
      </c>
    </row>
    <row r="130" spans="1:3" x14ac:dyDescent="0.3">
      <c r="A130" s="3" t="s">
        <v>188</v>
      </c>
      <c r="C130" s="3">
        <v>2.0101312E-2</v>
      </c>
    </row>
    <row r="131" spans="1:3" x14ac:dyDescent="0.3">
      <c r="A131" s="3" t="s">
        <v>189</v>
      </c>
      <c r="C131" s="3">
        <v>0</v>
      </c>
    </row>
    <row r="132" spans="1:3" x14ac:dyDescent="0.3">
      <c r="A132" s="3" t="s">
        <v>190</v>
      </c>
      <c r="C132" s="3">
        <v>8.4425510399999987E-2</v>
      </c>
    </row>
    <row r="133" spans="1:3" x14ac:dyDescent="0.3">
      <c r="A133" t="s">
        <v>175</v>
      </c>
      <c r="C133">
        <v>0</v>
      </c>
    </row>
    <row r="134" spans="1:3" x14ac:dyDescent="0.3">
      <c r="A134" t="s">
        <v>176</v>
      </c>
      <c r="C134">
        <v>0</v>
      </c>
    </row>
    <row r="135" spans="1:3" x14ac:dyDescent="0.3">
      <c r="A135" t="s">
        <v>177</v>
      </c>
      <c r="C135">
        <v>9.7500000000000003E-2</v>
      </c>
    </row>
    <row r="136" spans="1:3" x14ac:dyDescent="0.3">
      <c r="A136" t="s">
        <v>178</v>
      </c>
      <c r="C136">
        <v>9.7500000000000003E-2</v>
      </c>
    </row>
    <row r="137" spans="1:3" x14ac:dyDescent="0.3">
      <c r="A137" t="s">
        <v>179</v>
      </c>
      <c r="C137">
        <v>9.7500000000000003E-2</v>
      </c>
    </row>
    <row r="138" spans="1:3" x14ac:dyDescent="0.3">
      <c r="A138" t="s">
        <v>180</v>
      </c>
      <c r="C138">
        <v>9.7500000000000003E-2</v>
      </c>
    </row>
    <row r="139" spans="1:3" x14ac:dyDescent="0.3">
      <c r="A139" t="s">
        <v>181</v>
      </c>
      <c r="C139">
        <v>0</v>
      </c>
    </row>
    <row r="140" spans="1:3" x14ac:dyDescent="0.3">
      <c r="A140" t="s">
        <v>182</v>
      </c>
      <c r="C140">
        <v>0</v>
      </c>
    </row>
  </sheetData>
  <mergeCells count="3">
    <mergeCell ref="C1:J1"/>
    <mergeCell ref="K1:R1"/>
    <mergeCell ref="S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C2" sqref="C2"/>
    </sheetView>
  </sheetViews>
  <sheetFormatPr defaultColWidth="11.19921875" defaultRowHeight="15.6" x14ac:dyDescent="0.3"/>
  <cols>
    <col min="1" max="1" width="29.69921875" style="3" bestFit="1" customWidth="1"/>
  </cols>
  <sheetData>
    <row r="1" spans="1:9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s="3" t="s">
        <v>0</v>
      </c>
      <c r="B2">
        <f>physical_units!S3/physical_units!$B3</f>
        <v>2.8691036877843668</v>
      </c>
      <c r="C2">
        <f>physical_units!T3/physical_units!$B3</f>
        <v>1.2987456971102334E-5</v>
      </c>
      <c r="D2">
        <f>physical_units!U3/physical_units!$B3</f>
        <v>1.0783835572074666E-5</v>
      </c>
      <c r="E2">
        <f>physical_units!V3/physical_units!$B3</f>
        <v>9.483602743832734E-3</v>
      </c>
      <c r="F2">
        <f>physical_units!W3/physical_units!$B3</f>
        <v>7.576356936462134E-5</v>
      </c>
      <c r="G2">
        <f>physical_units!X3/physical_units!$B3</f>
        <v>6.6664220805221668E-4</v>
      </c>
      <c r="H2">
        <f>physical_units!Y3/physical_units!$B3</f>
        <v>2.8982793538394E-4</v>
      </c>
      <c r="I2">
        <f>physical_units!Z3/physical_units!$B3</f>
        <v>2.6014495417170667E-4</v>
      </c>
    </row>
    <row r="3" spans="1:9" x14ac:dyDescent="0.3">
      <c r="A3" s="3" t="s">
        <v>98</v>
      </c>
      <c r="B3">
        <f>physical_units!S4/physical_units!$B4</f>
        <v>2.8691036877843668</v>
      </c>
      <c r="C3">
        <f>physical_units!T4/physical_units!$B4</f>
        <v>0</v>
      </c>
      <c r="D3">
        <f>physical_units!U4/physical_units!$B4</f>
        <v>0</v>
      </c>
      <c r="E3">
        <f>physical_units!V4/physical_units!$B4</f>
        <v>0</v>
      </c>
      <c r="F3">
        <f>physical_units!W4/physical_units!$B4</f>
        <v>0</v>
      </c>
      <c r="G3">
        <f>physical_units!X4/physical_units!$B4</f>
        <v>0</v>
      </c>
      <c r="H3">
        <f>physical_units!Y4/physical_units!$B4</f>
        <v>0</v>
      </c>
      <c r="I3">
        <f>physical_units!Z4/physical_units!$B4</f>
        <v>0</v>
      </c>
    </row>
    <row r="4" spans="1:9" x14ac:dyDescent="0.3">
      <c r="A4" s="3" t="s">
        <v>99</v>
      </c>
      <c r="B4">
        <f>physical_units!S5/physical_units!$B5</f>
        <v>0</v>
      </c>
      <c r="C4">
        <f>physical_units!T5/physical_units!$B5</f>
        <v>0</v>
      </c>
      <c r="D4">
        <f>physical_units!U5/physical_units!$B5</f>
        <v>0</v>
      </c>
      <c r="E4">
        <f>physical_units!V5/physical_units!$B5</f>
        <v>0</v>
      </c>
      <c r="F4">
        <f>physical_units!W5/physical_units!$B5</f>
        <v>0</v>
      </c>
      <c r="G4">
        <f>physical_units!X5/physical_units!$B5</f>
        <v>0</v>
      </c>
      <c r="H4">
        <f>physical_units!Y5/physical_units!$B5</f>
        <v>0</v>
      </c>
      <c r="I4">
        <f>physical_units!Z5/physical_units!$B5</f>
        <v>0</v>
      </c>
    </row>
    <row r="5" spans="1:9" x14ac:dyDescent="0.3">
      <c r="A5" s="9" t="s">
        <v>100</v>
      </c>
      <c r="B5">
        <f>physical_units!S6/physical_units!$B6</f>
        <v>3.5173273604178283</v>
      </c>
      <c r="C5">
        <f>physical_units!T6/physical_units!$B6</f>
        <v>0</v>
      </c>
      <c r="D5">
        <f>physical_units!U6/physical_units!$B6</f>
        <v>0</v>
      </c>
      <c r="E5">
        <f>physical_units!V6/physical_units!$B6</f>
        <v>0</v>
      </c>
      <c r="F5">
        <f>physical_units!W6/physical_units!$B6</f>
        <v>0</v>
      </c>
      <c r="G5">
        <f>physical_units!X6/physical_units!$B6</f>
        <v>0</v>
      </c>
      <c r="H5">
        <f>physical_units!Y6/physical_units!$B6</f>
        <v>0</v>
      </c>
      <c r="I5">
        <f>physical_units!Z6/physical_units!$B6</f>
        <v>0</v>
      </c>
    </row>
    <row r="6" spans="1:9" x14ac:dyDescent="0.3">
      <c r="A6" s="9" t="s">
        <v>101</v>
      </c>
      <c r="B6">
        <f>physical_units!S7/physical_units!$B7</f>
        <v>3.5173273604178283</v>
      </c>
      <c r="C6">
        <f>physical_units!T7/physical_units!$B7</f>
        <v>0</v>
      </c>
      <c r="D6">
        <f>physical_units!U7/physical_units!$B7</f>
        <v>0</v>
      </c>
      <c r="E6">
        <f>physical_units!V7/physical_units!$B7</f>
        <v>0</v>
      </c>
      <c r="F6">
        <f>physical_units!W7/physical_units!$B7</f>
        <v>0</v>
      </c>
      <c r="G6">
        <f>physical_units!X7/physical_units!$B7</f>
        <v>0</v>
      </c>
      <c r="H6">
        <f>physical_units!Y7/physical_units!$B7</f>
        <v>0</v>
      </c>
      <c r="I6">
        <f>physical_units!Z7/physical_units!$B7</f>
        <v>0</v>
      </c>
    </row>
    <row r="7" spans="1:9" x14ac:dyDescent="0.3">
      <c r="A7" s="3" t="s">
        <v>1</v>
      </c>
      <c r="B7">
        <f>physical_units!S8/physical_units!$B8</f>
        <v>1.1279800975520001E-2</v>
      </c>
      <c r="C7">
        <f>physical_units!T8/physical_units!$B8</f>
        <v>0</v>
      </c>
      <c r="D7">
        <f>physical_units!U8/physical_units!$B8</f>
        <v>0</v>
      </c>
      <c r="E7">
        <f>physical_units!V8/physical_units!$B8</f>
        <v>0</v>
      </c>
      <c r="F7">
        <f>physical_units!W8/physical_units!$B8</f>
        <v>0</v>
      </c>
      <c r="G7">
        <f>physical_units!X8/physical_units!$B8</f>
        <v>0</v>
      </c>
      <c r="H7">
        <f>physical_units!Y8/physical_units!$B8</f>
        <v>0</v>
      </c>
      <c r="I7">
        <f>physical_units!Z8/physical_units!$B8</f>
        <v>0</v>
      </c>
    </row>
    <row r="8" spans="1:9" x14ac:dyDescent="0.3">
      <c r="A8" s="3" t="s">
        <v>102</v>
      </c>
      <c r="B8">
        <f>physical_units!S9/physical_units!$B9</f>
        <v>6.282790698799999E-2</v>
      </c>
      <c r="C8">
        <f>physical_units!T9/physical_units!$B9</f>
        <v>0</v>
      </c>
      <c r="D8">
        <f>physical_units!U9/physical_units!$B9</f>
        <v>0</v>
      </c>
      <c r="E8">
        <f>physical_units!V9/physical_units!$B9</f>
        <v>0</v>
      </c>
      <c r="F8">
        <f>physical_units!W9/physical_units!$B9</f>
        <v>0</v>
      </c>
      <c r="G8">
        <f>physical_units!X9/physical_units!$B9</f>
        <v>0</v>
      </c>
      <c r="H8">
        <f>physical_units!Y9/physical_units!$B9</f>
        <v>0</v>
      </c>
      <c r="I8">
        <f>physical_units!Z9/physical_units!$B9</f>
        <v>0</v>
      </c>
    </row>
    <row r="9" spans="1:9" x14ac:dyDescent="0.3">
      <c r="A9" s="3" t="s">
        <v>103</v>
      </c>
      <c r="B9">
        <f>physical_units!S10/physical_units!$B10</f>
        <v>0.15706976746999998</v>
      </c>
      <c r="C9">
        <f>physical_units!T10/physical_units!$B10</f>
        <v>0</v>
      </c>
      <c r="D9">
        <f>physical_units!U10/physical_units!$B10</f>
        <v>0</v>
      </c>
      <c r="E9">
        <f>physical_units!V10/physical_units!$B10</f>
        <v>0</v>
      </c>
      <c r="F9">
        <f>physical_units!W10/physical_units!$B10</f>
        <v>0</v>
      </c>
      <c r="G9">
        <f>physical_units!X10/physical_units!$B10</f>
        <v>0</v>
      </c>
      <c r="H9">
        <f>physical_units!Y10/physical_units!$B10</f>
        <v>0</v>
      </c>
      <c r="I9">
        <f>physical_units!Z10/physical_units!$B10</f>
        <v>0</v>
      </c>
    </row>
    <row r="10" spans="1:9" x14ac:dyDescent="0.3">
      <c r="A10" s="3" t="s">
        <v>47</v>
      </c>
      <c r="B10">
        <f>physical_units!S11/physical_units!$B11</f>
        <v>4.7118332779396983</v>
      </c>
      <c r="C10">
        <f>physical_units!T11/physical_units!$B11</f>
        <v>0</v>
      </c>
      <c r="D10">
        <f>physical_units!U11/physical_units!$B11</f>
        <v>3.0245807396984921E-6</v>
      </c>
      <c r="E10">
        <f>physical_units!V11/physical_units!$B11</f>
        <v>1.1767009629698493E-2</v>
      </c>
      <c r="F10">
        <f>physical_units!W11/physical_units!$B11</f>
        <v>2.7941011319949747E-4</v>
      </c>
      <c r="G10">
        <f>physical_units!X11/physical_units!$B11</f>
        <v>2.9900485474874364E-4</v>
      </c>
      <c r="H10">
        <f>physical_units!Y11/physical_units!$B11</f>
        <v>5.8618097597989952E-5</v>
      </c>
      <c r="I10">
        <f>physical_units!Z11/physical_units!$B11</f>
        <v>5.8318662396984926E-5</v>
      </c>
    </row>
    <row r="11" spans="1:9" x14ac:dyDescent="0.3">
      <c r="A11" s="3" t="s">
        <v>48</v>
      </c>
      <c r="B11">
        <f>physical_units!S12/physical_units!$B12</f>
        <v>5.3091011662260001</v>
      </c>
      <c r="C11">
        <f>physical_units!T12/physical_units!$B12</f>
        <v>0</v>
      </c>
      <c r="D11">
        <f>physical_units!U12/physical_units!$B12</f>
        <v>3.5454540017519996E-5</v>
      </c>
      <c r="E11">
        <f>physical_units!V12/physical_units!$B12</f>
        <v>2.1599767952711003E-2</v>
      </c>
      <c r="F11">
        <f>physical_units!W12/physical_units!$B12</f>
        <v>9.6694188914700018E-6</v>
      </c>
      <c r="G11">
        <f>physical_units!X12/physical_units!$B12</f>
        <v>1.4202138256214998E-3</v>
      </c>
      <c r="H11">
        <f>physical_units!Y12/physical_units!$B12</f>
        <v>3.5017435213280005E-4</v>
      </c>
      <c r="I11">
        <f>physical_units!Z12/physical_units!$B12</f>
        <v>3.4614432976630004E-4</v>
      </c>
    </row>
    <row r="12" spans="1:9" x14ac:dyDescent="0.3">
      <c r="A12" s="3" t="s">
        <v>104</v>
      </c>
      <c r="B12">
        <f>physical_units!S13/physical_units!$B13</f>
        <v>0.21556307344</v>
      </c>
      <c r="C12">
        <f>physical_units!T13/physical_units!$B13</f>
        <v>0</v>
      </c>
      <c r="D12">
        <f>physical_units!U13/physical_units!$B13</f>
        <v>0</v>
      </c>
      <c r="E12">
        <f>physical_units!V13/physical_units!$B13</f>
        <v>0</v>
      </c>
      <c r="F12">
        <f>physical_units!W13/physical_units!$B13</f>
        <v>0</v>
      </c>
      <c r="G12">
        <f>physical_units!X13/physical_units!$B13</f>
        <v>0</v>
      </c>
      <c r="H12">
        <f>physical_units!Y13/physical_units!$B13</f>
        <v>0</v>
      </c>
      <c r="I12">
        <f>physical_units!Z13/physical_units!$B13</f>
        <v>0</v>
      </c>
    </row>
    <row r="13" spans="1:9" x14ac:dyDescent="0.3">
      <c r="A13" s="3" t="s">
        <v>2</v>
      </c>
      <c r="B13">
        <f>physical_units!S14/physical_units!$B14</f>
        <v>0</v>
      </c>
      <c r="C13">
        <f>physical_units!T14/physical_units!$B14</f>
        <v>0</v>
      </c>
      <c r="D13">
        <f>physical_units!U14/physical_units!$B14</f>
        <v>5.1652884640909095E-7</v>
      </c>
      <c r="E13">
        <f>physical_units!V14/physical_units!$B14</f>
        <v>5.634860088579545E-5</v>
      </c>
      <c r="F13">
        <f>physical_units!W14/physical_units!$B14</f>
        <v>2.2727413598760075E-2</v>
      </c>
      <c r="G13">
        <f>physical_units!X14/physical_units!$B14</f>
        <v>1.9722010607386363E-5</v>
      </c>
      <c r="H13">
        <f>physical_units!Y14/physical_units!$B14</f>
        <v>1.7843725298863637E-6</v>
      </c>
      <c r="I13">
        <f>physical_units!Z14/physical_units!$B14</f>
        <v>1.7843725298863637E-6</v>
      </c>
    </row>
    <row r="14" spans="1:9" x14ac:dyDescent="0.3">
      <c r="A14" s="3" t="s">
        <v>95</v>
      </c>
      <c r="B14">
        <f>physical_units!S15/physical_units!$B15</f>
        <v>0.530189413883</v>
      </c>
      <c r="C14">
        <f>physical_units!T15/physical_units!$B15</f>
        <v>0</v>
      </c>
      <c r="D14">
        <f>physical_units!U15/physical_units!$B15</f>
        <v>0</v>
      </c>
      <c r="E14">
        <f>physical_units!V15/physical_units!$B15</f>
        <v>0</v>
      </c>
      <c r="F14">
        <f>physical_units!W15/physical_units!$B15</f>
        <v>0</v>
      </c>
      <c r="G14">
        <f>physical_units!X15/physical_units!$B15</f>
        <v>0</v>
      </c>
      <c r="H14">
        <f>physical_units!Y15/physical_units!$B15</f>
        <v>0</v>
      </c>
      <c r="I14">
        <f>physical_units!Z15/physical_units!$B15</f>
        <v>0</v>
      </c>
    </row>
    <row r="15" spans="1:9" x14ac:dyDescent="0.3">
      <c r="A15" s="3" t="s">
        <v>82</v>
      </c>
      <c r="B15">
        <f>physical_units!S16/physical_units!$B16</f>
        <v>0.85502995236000001</v>
      </c>
      <c r="C15">
        <f>physical_units!T16/physical_units!$B16</f>
        <v>7.8057640000000006E-5</v>
      </c>
      <c r="D15">
        <f>physical_units!U16/physical_units!$B16</f>
        <v>5.8715399999999997E-5</v>
      </c>
      <c r="E15">
        <f>physical_units!V16/physical_units!$B16</f>
        <v>0</v>
      </c>
      <c r="F15">
        <f>physical_units!W16/physical_units!$B16</f>
        <v>0</v>
      </c>
      <c r="G15">
        <f>physical_units!X16/physical_units!$B16</f>
        <v>0</v>
      </c>
      <c r="H15">
        <f>physical_units!Y16/physical_units!$B16</f>
        <v>0</v>
      </c>
      <c r="I15">
        <f>physical_units!Z16/physical_units!$B16</f>
        <v>0</v>
      </c>
    </row>
    <row r="16" spans="1:9" x14ac:dyDescent="0.3">
      <c r="A16" s="3" t="s">
        <v>72</v>
      </c>
      <c r="B16">
        <f>physical_units!S17/physical_units!$B17</f>
        <v>0.11046022716959999</v>
      </c>
      <c r="C16">
        <f>physical_units!T17/physical_units!$B17</f>
        <v>0</v>
      </c>
      <c r="D16">
        <f>physical_units!U17/physical_units!$B17</f>
        <v>0</v>
      </c>
      <c r="E16">
        <f>physical_units!V17/physical_units!$B17</f>
        <v>0</v>
      </c>
      <c r="F16">
        <f>physical_units!W17/physical_units!$B17</f>
        <v>0</v>
      </c>
      <c r="G16">
        <f>physical_units!X17/physical_units!$B17</f>
        <v>0</v>
      </c>
      <c r="H16">
        <f>physical_units!Y17/physical_units!$B17</f>
        <v>0</v>
      </c>
      <c r="I16">
        <f>physical_units!Z17/physical_units!$B17</f>
        <v>0</v>
      </c>
    </row>
    <row r="17" spans="1:9" x14ac:dyDescent="0.3">
      <c r="A17" s="3" t="s">
        <v>73</v>
      </c>
      <c r="B17">
        <f>physical_units!S18/physical_units!$B18</f>
        <v>0</v>
      </c>
      <c r="C17">
        <f>physical_units!T18/physical_units!$B18</f>
        <v>0</v>
      </c>
      <c r="D17">
        <f>physical_units!U18/physical_units!$B18</f>
        <v>0</v>
      </c>
      <c r="E17">
        <f>physical_units!V18/physical_units!$B18</f>
        <v>0</v>
      </c>
      <c r="F17">
        <f>physical_units!W18/physical_units!$B18</f>
        <v>0</v>
      </c>
      <c r="G17">
        <f>physical_units!X18/physical_units!$B18</f>
        <v>0</v>
      </c>
      <c r="H17">
        <f>physical_units!Y18/physical_units!$B18</f>
        <v>0</v>
      </c>
      <c r="I17">
        <f>physical_units!Z18/physical_units!$B18</f>
        <v>0</v>
      </c>
    </row>
    <row r="18" spans="1:9" x14ac:dyDescent="0.3">
      <c r="A18" s="3" t="s">
        <v>74</v>
      </c>
      <c r="B18">
        <f>physical_units!S19/physical_units!$B19</f>
        <v>1.5104842951882269E-2</v>
      </c>
      <c r="C18">
        <f>physical_units!T19/physical_units!$B19</f>
        <v>0</v>
      </c>
      <c r="D18">
        <f>physical_units!U19/physical_units!$B19</f>
        <v>0</v>
      </c>
      <c r="E18">
        <f>physical_units!V19/physical_units!$B19</f>
        <v>0</v>
      </c>
      <c r="F18">
        <f>physical_units!W19/physical_units!$B19</f>
        <v>0</v>
      </c>
      <c r="G18">
        <f>physical_units!X19/physical_units!$B19</f>
        <v>0</v>
      </c>
      <c r="H18">
        <f>physical_units!Y19/physical_units!$B19</f>
        <v>0</v>
      </c>
      <c r="I18">
        <f>physical_units!Z19/physical_units!$B19</f>
        <v>0</v>
      </c>
    </row>
    <row r="19" spans="1:9" x14ac:dyDescent="0.3">
      <c r="A19" s="3" t="s">
        <v>105</v>
      </c>
      <c r="B19">
        <f>physical_units!S20/physical_units!$B20</f>
        <v>0.40443638730879999</v>
      </c>
      <c r="C19">
        <f>physical_units!T20/physical_units!$B20</f>
        <v>0</v>
      </c>
      <c r="D19">
        <f>physical_units!U20/physical_units!$B20</f>
        <v>0</v>
      </c>
      <c r="E19">
        <f>physical_units!V20/physical_units!$B20</f>
        <v>0</v>
      </c>
      <c r="F19">
        <f>physical_units!W20/physical_units!$B20</f>
        <v>0</v>
      </c>
      <c r="G19">
        <f>physical_units!X20/physical_units!$B20</f>
        <v>0</v>
      </c>
      <c r="H19">
        <f>physical_units!Y20/physical_units!$B20</f>
        <v>0</v>
      </c>
      <c r="I19">
        <f>physical_units!Z20/physical_units!$B20</f>
        <v>0</v>
      </c>
    </row>
    <row r="20" spans="1:9" x14ac:dyDescent="0.3">
      <c r="A20" s="3" t="s">
        <v>106</v>
      </c>
      <c r="B20">
        <f>physical_units!S21/physical_units!$B21</f>
        <v>0</v>
      </c>
      <c r="C20">
        <f>physical_units!T21/physical_units!$B21</f>
        <v>0</v>
      </c>
      <c r="D20">
        <f>physical_units!U21/physical_units!$B21</f>
        <v>0</v>
      </c>
      <c r="E20">
        <f>physical_units!V21/physical_units!$B21</f>
        <v>0</v>
      </c>
      <c r="F20">
        <f>physical_units!W21/physical_units!$B21</f>
        <v>0</v>
      </c>
      <c r="G20">
        <f>physical_units!X21/physical_units!$B21</f>
        <v>0</v>
      </c>
      <c r="H20">
        <f>physical_units!Y21/physical_units!$B21</f>
        <v>0</v>
      </c>
      <c r="I20">
        <f>physical_units!Z21/physical_units!$B21</f>
        <v>0</v>
      </c>
    </row>
    <row r="21" spans="1:9" x14ac:dyDescent="0.3">
      <c r="A21" s="3" t="s">
        <v>3</v>
      </c>
      <c r="B21">
        <f>physical_units!S22/physical_units!$B22</f>
        <v>0.28585732064912833</v>
      </c>
      <c r="C21">
        <f>physical_units!T22/physical_units!$B22</f>
        <v>0</v>
      </c>
      <c r="D21">
        <f>physical_units!U22/physical_units!$B22</f>
        <v>2.2160177430191668E-6</v>
      </c>
      <c r="E21">
        <f>physical_units!V22/physical_units!$B22</f>
        <v>1.0997895889225198E-3</v>
      </c>
      <c r="F21">
        <f>physical_units!W22/physical_units!$B22</f>
        <v>6.0436840578368001E-7</v>
      </c>
      <c r="G21">
        <f>physical_units!X22/physical_units!$B22</f>
        <v>8.7829246120132035E-5</v>
      </c>
      <c r="H21">
        <f>physical_units!Y22/physical_units!$B22</f>
        <v>1.8673377627882319E-5</v>
      </c>
      <c r="I21">
        <f>physical_units!Z22/physical_units!$B22</f>
        <v>1.8478366954288287E-5</v>
      </c>
    </row>
    <row r="22" spans="1:9" x14ac:dyDescent="0.3">
      <c r="A22" s="3" t="s">
        <v>107</v>
      </c>
      <c r="B22">
        <f>physical_units!S23/physical_units!$B23</f>
        <v>0.1505104661575534</v>
      </c>
      <c r="C22">
        <f>physical_units!T23/physical_units!$B23</f>
        <v>0</v>
      </c>
      <c r="D22">
        <f>physical_units!U23/physical_units!$B23</f>
        <v>0</v>
      </c>
      <c r="E22">
        <f>physical_units!V23/physical_units!$B23</f>
        <v>0</v>
      </c>
      <c r="F22">
        <f>physical_units!W23/physical_units!$B23</f>
        <v>0</v>
      </c>
      <c r="G22">
        <f>physical_units!X23/physical_units!$B23</f>
        <v>0</v>
      </c>
      <c r="H22">
        <f>physical_units!Y23/physical_units!$B23</f>
        <v>0</v>
      </c>
      <c r="I22">
        <f>physical_units!Z23/physical_units!$B23</f>
        <v>0</v>
      </c>
    </row>
    <row r="23" spans="1:9" x14ac:dyDescent="0.3">
      <c r="A23" s="3" t="s">
        <v>83</v>
      </c>
      <c r="B23">
        <f>physical_units!S24/physical_units!$B24</f>
        <v>6.6376867108261575</v>
      </c>
      <c r="C23">
        <f>physical_units!T24/physical_units!$B24</f>
        <v>0</v>
      </c>
      <c r="D23">
        <f>physical_units!U24/physical_units!$B24</f>
        <v>0</v>
      </c>
      <c r="E23">
        <f>physical_units!V24/physical_units!$B24</f>
        <v>0</v>
      </c>
      <c r="F23">
        <f>physical_units!W24/physical_units!$B24</f>
        <v>6.5603644646924832E-5</v>
      </c>
      <c r="G23">
        <f>physical_units!X24/physical_units!$B24</f>
        <v>1.7995444191343964E-2</v>
      </c>
      <c r="H23">
        <f>physical_units!Y24/physical_units!$B24</f>
        <v>0</v>
      </c>
      <c r="I23">
        <f>physical_units!Z24/physical_units!$B24</f>
        <v>0</v>
      </c>
    </row>
    <row r="24" spans="1:9" x14ac:dyDescent="0.3">
      <c r="A24" s="3" t="s">
        <v>108</v>
      </c>
      <c r="B24">
        <f>physical_units!S25/physical_units!$B25</f>
        <v>4.1781870527453293</v>
      </c>
      <c r="C24">
        <f>physical_units!T25/physical_units!$B25</f>
        <v>0</v>
      </c>
      <c r="D24">
        <f>physical_units!U25/physical_units!$B25</f>
        <v>0</v>
      </c>
      <c r="E24">
        <f>physical_units!V25/physical_units!$B25</f>
        <v>0</v>
      </c>
      <c r="F24">
        <f>physical_units!W25/physical_units!$B25</f>
        <v>0</v>
      </c>
      <c r="G24">
        <f>physical_units!X25/physical_units!$B25</f>
        <v>0</v>
      </c>
      <c r="H24">
        <f>physical_units!Y25/physical_units!$B25</f>
        <v>0</v>
      </c>
      <c r="I24">
        <f>physical_units!Z25/physical_units!$B25</f>
        <v>0</v>
      </c>
    </row>
    <row r="25" spans="1:9" x14ac:dyDescent="0.3">
      <c r="A25" s="3" t="s">
        <v>4</v>
      </c>
      <c r="B25">
        <f>physical_units!S26/physical_units!$B26</f>
        <v>1.9267424666527013</v>
      </c>
      <c r="C25">
        <f>physical_units!T26/physical_units!$B26</f>
        <v>0</v>
      </c>
      <c r="D25">
        <f>physical_units!U26/physical_units!$B26</f>
        <v>1.2370705509582348E-2</v>
      </c>
      <c r="E25">
        <f>physical_units!V26/physical_units!$B26</f>
        <v>6.7036971090485937E-3</v>
      </c>
      <c r="F25">
        <f>physical_units!W26/physical_units!$B26</f>
        <v>1.0998917645739283E-5</v>
      </c>
      <c r="G25">
        <f>physical_units!X26/physical_units!$B26</f>
        <v>1.2735692874968456E-3</v>
      </c>
      <c r="H25">
        <f>physical_units!Y26/physical_units!$B26</f>
        <v>1.8819127815778751E-4</v>
      </c>
      <c r="I25">
        <f>physical_units!Z26/physical_units!$B26</f>
        <v>1.8806363474419856E-4</v>
      </c>
    </row>
    <row r="26" spans="1:9" x14ac:dyDescent="0.3">
      <c r="A26" s="9" t="s">
        <v>109</v>
      </c>
      <c r="B26">
        <f>physical_units!S27/physical_units!$B27</f>
        <v>0.96043901225066641</v>
      </c>
      <c r="C26">
        <f>physical_units!T27/physical_units!$B27</f>
        <v>0</v>
      </c>
      <c r="D26">
        <f>physical_units!U27/physical_units!$B27</f>
        <v>0</v>
      </c>
      <c r="E26">
        <f>physical_units!V27/physical_units!$B27</f>
        <v>0</v>
      </c>
      <c r="F26">
        <f>physical_units!W27/physical_units!$B27</f>
        <v>0</v>
      </c>
      <c r="G26">
        <f>physical_units!X27/physical_units!$B27</f>
        <v>0</v>
      </c>
      <c r="H26">
        <f>physical_units!Y27/physical_units!$B27</f>
        <v>0</v>
      </c>
      <c r="I26">
        <f>physical_units!Z27/physical_units!$B27</f>
        <v>0</v>
      </c>
    </row>
    <row r="27" spans="1:9" x14ac:dyDescent="0.3">
      <c r="A27" s="9" t="s">
        <v>110</v>
      </c>
      <c r="B27">
        <f>physical_units!S28/physical_units!$B28</f>
        <v>0.86173263641422204</v>
      </c>
      <c r="C27">
        <f>physical_units!T28/physical_units!$B28</f>
        <v>0</v>
      </c>
      <c r="D27">
        <f>physical_units!U28/physical_units!$B28</f>
        <v>0</v>
      </c>
      <c r="E27">
        <f>physical_units!V28/physical_units!$B28</f>
        <v>0</v>
      </c>
      <c r="F27">
        <f>physical_units!W28/physical_units!$B28</f>
        <v>0</v>
      </c>
      <c r="G27">
        <f>physical_units!X28/physical_units!$B28</f>
        <v>0</v>
      </c>
      <c r="H27">
        <f>physical_units!Y28/physical_units!$B28</f>
        <v>0</v>
      </c>
      <c r="I27">
        <f>physical_units!Z28/physical_units!$B28</f>
        <v>0</v>
      </c>
    </row>
    <row r="28" spans="1:9" x14ac:dyDescent="0.3">
      <c r="A28" s="9" t="s">
        <v>111</v>
      </c>
      <c r="B28">
        <f>physical_units!S29/physical_units!$B29</f>
        <v>0</v>
      </c>
      <c r="C28">
        <f>physical_units!T29/physical_units!$B29</f>
        <v>0</v>
      </c>
      <c r="D28">
        <f>physical_units!U29/physical_units!$B29</f>
        <v>0</v>
      </c>
      <c r="E28">
        <f>physical_units!V29/physical_units!$B29</f>
        <v>0</v>
      </c>
      <c r="F28">
        <f>physical_units!W29/physical_units!$B29</f>
        <v>0</v>
      </c>
      <c r="G28">
        <f>physical_units!X29/physical_units!$B29</f>
        <v>0</v>
      </c>
      <c r="H28">
        <f>physical_units!Y29/physical_units!$B29</f>
        <v>0</v>
      </c>
      <c r="I28">
        <f>physical_units!Z29/physical_units!$B29</f>
        <v>0</v>
      </c>
    </row>
    <row r="29" spans="1:9" x14ac:dyDescent="0.3">
      <c r="A29" s="3" t="s">
        <v>5</v>
      </c>
      <c r="B29">
        <f>physical_units!S30/physical_units!$B30</f>
        <v>0.22775299732446308</v>
      </c>
      <c r="C29">
        <f>physical_units!T30/physical_units!$B30</f>
        <v>0</v>
      </c>
      <c r="D29">
        <f>physical_units!U30/physical_units!$B30</f>
        <v>8.564318724156745E-7</v>
      </c>
      <c r="E29">
        <f>physical_units!V30/physical_units!$B30</f>
        <v>1.0633895601469901E-3</v>
      </c>
      <c r="F29">
        <f>physical_units!W30/physical_units!$B30</f>
        <v>2.3357230194781716E-7</v>
      </c>
      <c r="G29">
        <f>physical_units!X30/physical_units!$B30</f>
        <v>3.6337479539045084E-5</v>
      </c>
      <c r="H29">
        <f>physical_units!Y30/physical_units!$B30</f>
        <v>1.5413760542732992E-5</v>
      </c>
      <c r="I29">
        <f>physical_units!Z30/physical_units!$B30</f>
        <v>1.5193313721494356E-5</v>
      </c>
    </row>
    <row r="30" spans="1:9" x14ac:dyDescent="0.3">
      <c r="A30" s="9" t="s">
        <v>112</v>
      </c>
      <c r="B30">
        <f>physical_units!S31/physical_units!$B31</f>
        <v>1.5421572456341333</v>
      </c>
      <c r="C30">
        <f>physical_units!T31/physical_units!$B31</f>
        <v>0</v>
      </c>
      <c r="D30">
        <f>physical_units!U31/physical_units!$B31</f>
        <v>0</v>
      </c>
      <c r="E30">
        <f>physical_units!V31/physical_units!$B31</f>
        <v>0</v>
      </c>
      <c r="F30">
        <f>physical_units!W31/physical_units!$B31</f>
        <v>0</v>
      </c>
      <c r="G30">
        <f>physical_units!X31/physical_units!$B31</f>
        <v>0</v>
      </c>
      <c r="H30">
        <f>physical_units!Y31/physical_units!$B31</f>
        <v>0</v>
      </c>
      <c r="I30">
        <f>physical_units!Z31/physical_units!$B31</f>
        <v>0</v>
      </c>
    </row>
    <row r="31" spans="1:9" x14ac:dyDescent="0.3">
      <c r="A31" s="3" t="s">
        <v>6</v>
      </c>
      <c r="B31">
        <f>physical_units!S32/physical_units!$B32</f>
        <v>0.37112298546399991</v>
      </c>
      <c r="C31">
        <f>physical_units!T32/physical_units!$B32</f>
        <v>0</v>
      </c>
      <c r="D31">
        <f>physical_units!U32/physical_units!$B32</f>
        <v>0</v>
      </c>
      <c r="E31">
        <f>physical_units!V32/physical_units!$B32</f>
        <v>0</v>
      </c>
      <c r="F31">
        <f>physical_units!W32/physical_units!$B32</f>
        <v>0</v>
      </c>
      <c r="G31">
        <f>physical_units!X32/physical_units!$B32</f>
        <v>0</v>
      </c>
      <c r="H31">
        <f>physical_units!Y32/physical_units!$B32</f>
        <v>0</v>
      </c>
      <c r="I31">
        <f>physical_units!Z32/physical_units!$B32</f>
        <v>0</v>
      </c>
    </row>
    <row r="32" spans="1:9" x14ac:dyDescent="0.3">
      <c r="A32" s="3" t="s">
        <v>113</v>
      </c>
      <c r="B32">
        <f>physical_units!S33/physical_units!$B33</f>
        <v>0</v>
      </c>
      <c r="C32">
        <f>physical_units!T33/physical_units!$B33</f>
        <v>0</v>
      </c>
      <c r="D32">
        <f>physical_units!U33/physical_units!$B33</f>
        <v>0</v>
      </c>
      <c r="E32">
        <f>physical_units!V33/physical_units!$B33</f>
        <v>0</v>
      </c>
      <c r="F32">
        <f>physical_units!W33/physical_units!$B33</f>
        <v>0</v>
      </c>
      <c r="G32">
        <f>physical_units!X33/physical_units!$B33</f>
        <v>0</v>
      </c>
      <c r="H32">
        <f>physical_units!Y33/physical_units!$B33</f>
        <v>0</v>
      </c>
      <c r="I32">
        <f>physical_units!Z33/physical_units!$B33</f>
        <v>0</v>
      </c>
    </row>
    <row r="33" spans="1:9" x14ac:dyDescent="0.3">
      <c r="A33" s="3" t="s">
        <v>114</v>
      </c>
      <c r="B33">
        <f>physical_units!S34/physical_units!$B34</f>
        <v>0</v>
      </c>
      <c r="C33">
        <f>physical_units!T34/physical_units!$B34</f>
        <v>0</v>
      </c>
      <c r="D33">
        <f>physical_units!U34/physical_units!$B34</f>
        <v>0</v>
      </c>
      <c r="E33">
        <f>physical_units!V34/physical_units!$B34</f>
        <v>0</v>
      </c>
      <c r="F33">
        <f>physical_units!W34/physical_units!$B34</f>
        <v>0</v>
      </c>
      <c r="G33">
        <f>physical_units!X34/physical_units!$B34</f>
        <v>0</v>
      </c>
      <c r="H33">
        <f>physical_units!Y34/physical_units!$B34</f>
        <v>0</v>
      </c>
      <c r="I33">
        <f>physical_units!Z34/physical_units!$B34</f>
        <v>0</v>
      </c>
    </row>
    <row r="34" spans="1:9" x14ac:dyDescent="0.3">
      <c r="A34" s="3" t="s">
        <v>115</v>
      </c>
      <c r="B34">
        <f>physical_units!S35/physical_units!$B35</f>
        <v>0</v>
      </c>
      <c r="C34">
        <f>physical_units!T35/physical_units!$B35</f>
        <v>0</v>
      </c>
      <c r="D34">
        <f>physical_units!U35/physical_units!$B35</f>
        <v>0</v>
      </c>
      <c r="E34">
        <f>physical_units!V35/physical_units!$B35</f>
        <v>0</v>
      </c>
      <c r="F34">
        <f>physical_units!W35/physical_units!$B35</f>
        <v>0</v>
      </c>
      <c r="G34">
        <f>physical_units!X35/physical_units!$B35</f>
        <v>0</v>
      </c>
      <c r="H34">
        <f>physical_units!Y35/physical_units!$B35</f>
        <v>0</v>
      </c>
      <c r="I34">
        <f>physical_units!Z35/physical_units!$B35</f>
        <v>0</v>
      </c>
    </row>
    <row r="35" spans="1:9" x14ac:dyDescent="0.3">
      <c r="A35" s="3" t="s">
        <v>116</v>
      </c>
      <c r="B35">
        <f>physical_units!S36/physical_units!$B36</f>
        <v>0.12146343593724998</v>
      </c>
      <c r="C35">
        <f>physical_units!T36/physical_units!$B36</f>
        <v>0</v>
      </c>
      <c r="D35">
        <f>physical_units!U36/physical_units!$B36</f>
        <v>0</v>
      </c>
      <c r="E35">
        <f>physical_units!V36/physical_units!$B36</f>
        <v>0</v>
      </c>
      <c r="F35">
        <f>physical_units!W36/physical_units!$B36</f>
        <v>0</v>
      </c>
      <c r="G35">
        <f>physical_units!X36/physical_units!$B36</f>
        <v>0</v>
      </c>
      <c r="H35">
        <f>physical_units!Y36/physical_units!$B36</f>
        <v>0</v>
      </c>
      <c r="I35">
        <f>physical_units!Z36/physical_units!$B36</f>
        <v>0</v>
      </c>
    </row>
    <row r="36" spans="1:9" x14ac:dyDescent="0.3">
      <c r="A36" s="3" t="s">
        <v>7</v>
      </c>
      <c r="B36">
        <f>physical_units!S37/physical_units!$B37</f>
        <v>0</v>
      </c>
      <c r="C36">
        <f>physical_units!T37/physical_units!$B37</f>
        <v>0</v>
      </c>
      <c r="D36">
        <f>physical_units!U37/physical_units!$B37</f>
        <v>0</v>
      </c>
      <c r="E36">
        <f>physical_units!V37/physical_units!$B37</f>
        <v>0</v>
      </c>
      <c r="F36">
        <f>physical_units!W37/physical_units!$B37</f>
        <v>0</v>
      </c>
      <c r="G36">
        <f>physical_units!X37/physical_units!$B37</f>
        <v>0</v>
      </c>
      <c r="H36">
        <f>physical_units!Y37/physical_units!$B37</f>
        <v>0</v>
      </c>
      <c r="I36">
        <f>physical_units!Z37/physical_units!$B37</f>
        <v>0</v>
      </c>
    </row>
    <row r="37" spans="1:9" x14ac:dyDescent="0.3">
      <c r="A37" s="14" t="s">
        <v>87</v>
      </c>
      <c r="B37">
        <f>physical_units!S38/physical_units!$B38</f>
        <v>9.6493542006437765E-3</v>
      </c>
      <c r="C37">
        <f>physical_units!T38/physical_units!$B38</f>
        <v>0</v>
      </c>
      <c r="D37">
        <f>physical_units!U38/physical_units!$B38</f>
        <v>0</v>
      </c>
      <c r="E37">
        <f>physical_units!V38/physical_units!$B38</f>
        <v>0</v>
      </c>
      <c r="F37">
        <f>physical_units!W38/physical_units!$B38</f>
        <v>0</v>
      </c>
      <c r="G37">
        <f>physical_units!X38/physical_units!$B38</f>
        <v>0</v>
      </c>
      <c r="H37">
        <f>physical_units!Y38/physical_units!$B38</f>
        <v>0</v>
      </c>
      <c r="I37">
        <f>physical_units!Z38/physical_units!$B38</f>
        <v>0</v>
      </c>
    </row>
    <row r="38" spans="1:9" x14ac:dyDescent="0.3">
      <c r="A38" s="3" t="s">
        <v>8</v>
      </c>
      <c r="B38">
        <f>physical_units!S39/physical_units!$B39</f>
        <v>0</v>
      </c>
      <c r="C38">
        <f>physical_units!T39/physical_units!$B39</f>
        <v>0</v>
      </c>
      <c r="D38">
        <f>physical_units!U39/physical_units!$B39</f>
        <v>0</v>
      </c>
      <c r="E38">
        <f>physical_units!V39/physical_units!$B39</f>
        <v>0</v>
      </c>
      <c r="F38">
        <f>physical_units!W39/physical_units!$B39</f>
        <v>0</v>
      </c>
      <c r="G38">
        <f>physical_units!X39/physical_units!$B39</f>
        <v>0</v>
      </c>
      <c r="H38">
        <f>physical_units!Y39/physical_units!$B39</f>
        <v>0</v>
      </c>
      <c r="I38">
        <f>physical_units!Z39/physical_units!$B39</f>
        <v>0</v>
      </c>
    </row>
    <row r="39" spans="1:9" x14ac:dyDescent="0.3">
      <c r="A39" s="3" t="s">
        <v>9</v>
      </c>
      <c r="B39">
        <f>physical_units!S40/physical_units!$B40</f>
        <v>8.3836322042365102E-2</v>
      </c>
      <c r="C39">
        <f>physical_units!T40/physical_units!$B40</f>
        <v>8.8192030205257712E-8</v>
      </c>
      <c r="D39">
        <f>physical_units!U40/physical_units!$B40</f>
        <v>2.1973594617415247E-8</v>
      </c>
      <c r="E39">
        <f>physical_units!V40/physical_units!$B40</f>
        <v>4.5295351228843972E-4</v>
      </c>
      <c r="F39">
        <f>physical_units!W40/physical_units!$B40</f>
        <v>3.5002264274796788E-6</v>
      </c>
      <c r="G39">
        <f>physical_units!X40/physical_units!$B40</f>
        <v>2.2394770097559306E-3</v>
      </c>
      <c r="H39">
        <f>physical_units!Y40/physical_units!$B40</f>
        <v>9.6729913935758926E-6</v>
      </c>
      <c r="I39">
        <f>physical_units!Z40/physical_units!$B40</f>
        <v>9.395033351234093E-6</v>
      </c>
    </row>
    <row r="40" spans="1:9" x14ac:dyDescent="0.3">
      <c r="A40" s="3" t="s">
        <v>10</v>
      </c>
      <c r="B40">
        <f>physical_units!S41/physical_units!$B41</f>
        <v>0.57114410741457866</v>
      </c>
      <c r="C40">
        <f>physical_units!T41/physical_units!$B41</f>
        <v>4.8763190960974645E-4</v>
      </c>
      <c r="D40">
        <f>physical_units!U41/physical_units!$B41</f>
        <v>1.1458137957391239E-5</v>
      </c>
      <c r="E40">
        <f>physical_units!V41/physical_units!$B41</f>
        <v>1.185821382789242E-3</v>
      </c>
      <c r="F40">
        <f>physical_units!W41/physical_units!$B41</f>
        <v>4.021255727306188E-3</v>
      </c>
      <c r="G40">
        <f>physical_units!X41/physical_units!$B41</f>
        <v>3.9387352754113294E-4</v>
      </c>
      <c r="H40">
        <f>physical_units!Y41/physical_units!$B41</f>
        <v>1.332166131013407E-5</v>
      </c>
      <c r="I40">
        <f>physical_units!Z41/physical_units!$B41</f>
        <v>1.332166131013407E-5</v>
      </c>
    </row>
    <row r="41" spans="1:9" x14ac:dyDescent="0.3">
      <c r="A41" s="3" t="s">
        <v>49</v>
      </c>
      <c r="B41">
        <f>physical_units!S42/physical_units!$B42</f>
        <v>0.39379583227036996</v>
      </c>
      <c r="C41">
        <f>physical_units!T42/physical_units!$B42</f>
        <v>0</v>
      </c>
      <c r="D41">
        <f>physical_units!U42/physical_units!$B42</f>
        <v>1.1669943655548498E-6</v>
      </c>
      <c r="E41">
        <f>physical_units!V42/physical_units!$B42</f>
        <v>1.7681732119257643E-4</v>
      </c>
      <c r="F41">
        <f>physical_units!W42/physical_units!$B42</f>
        <v>3.1827115396107244E-7</v>
      </c>
      <c r="G41">
        <f>physical_units!X42/physical_units!$B42</f>
        <v>4.4557966929120167E-5</v>
      </c>
      <c r="H41">
        <f>physical_units!Y42/physical_units!$B42</f>
        <v>7.1080569810755421E-6</v>
      </c>
      <c r="I41">
        <f>physical_units!Z42/physical_units!$B42</f>
        <v>7.1080569810755421E-6</v>
      </c>
    </row>
    <row r="42" spans="1:9" x14ac:dyDescent="0.3">
      <c r="A42" s="3" t="s">
        <v>43</v>
      </c>
      <c r="B42">
        <f>physical_units!S43/physical_units!$B43</f>
        <v>6.805573569676544</v>
      </c>
      <c r="C42">
        <f>physical_units!T43/physical_units!$B43</f>
        <v>0</v>
      </c>
      <c r="D42">
        <f>physical_units!U43/physical_units!$B43</f>
        <v>0</v>
      </c>
      <c r="E42">
        <f>physical_units!V43/physical_units!$B43</f>
        <v>0</v>
      </c>
      <c r="F42">
        <f>physical_units!W43/physical_units!$B43</f>
        <v>0</v>
      </c>
      <c r="G42">
        <f>physical_units!X43/physical_units!$B43</f>
        <v>0</v>
      </c>
      <c r="H42">
        <f>physical_units!Y43/physical_units!$B43</f>
        <v>0</v>
      </c>
      <c r="I42">
        <f>physical_units!Z43/physical_units!$B43</f>
        <v>0</v>
      </c>
    </row>
    <row r="43" spans="1:9" x14ac:dyDescent="0.3">
      <c r="A43" s="3" t="s">
        <v>88</v>
      </c>
      <c r="B43">
        <f>physical_units!S44/physical_units!$B44</f>
        <v>4.9834889345884381</v>
      </c>
      <c r="C43">
        <f>physical_units!T44/physical_units!$B44</f>
        <v>0</v>
      </c>
      <c r="D43">
        <f>physical_units!U44/physical_units!$B44</f>
        <v>0</v>
      </c>
      <c r="E43">
        <f>physical_units!V44/physical_units!$B44</f>
        <v>0</v>
      </c>
      <c r="F43">
        <f>physical_units!W44/physical_units!$B44</f>
        <v>0</v>
      </c>
      <c r="G43">
        <f>physical_units!X44/physical_units!$B44</f>
        <v>0</v>
      </c>
      <c r="H43">
        <f>physical_units!Y44/physical_units!$B44</f>
        <v>0</v>
      </c>
      <c r="I43">
        <f>physical_units!Z44/physical_units!$B44</f>
        <v>0</v>
      </c>
    </row>
    <row r="44" spans="1:9" x14ac:dyDescent="0.3">
      <c r="A44" s="14" t="s">
        <v>89</v>
      </c>
      <c r="B44">
        <f>physical_units!S45/physical_units!$B45</f>
        <v>2.529891039426523</v>
      </c>
      <c r="C44">
        <f>physical_units!T45/physical_units!$B45</f>
        <v>0</v>
      </c>
      <c r="D44">
        <f>physical_units!U45/physical_units!$B45</f>
        <v>0</v>
      </c>
      <c r="E44">
        <f>physical_units!V45/physical_units!$B45</f>
        <v>0</v>
      </c>
      <c r="F44">
        <f>physical_units!W45/physical_units!$B45</f>
        <v>0</v>
      </c>
      <c r="G44">
        <f>physical_units!X45/physical_units!$B45</f>
        <v>0</v>
      </c>
      <c r="H44">
        <f>physical_units!Y45/physical_units!$B45</f>
        <v>0</v>
      </c>
      <c r="I44">
        <f>physical_units!Z45/physical_units!$B45</f>
        <v>0</v>
      </c>
    </row>
    <row r="45" spans="1:9" x14ac:dyDescent="0.3">
      <c r="A45" s="14" t="s">
        <v>97</v>
      </c>
      <c r="B45">
        <f>physical_units!S46/physical_units!$B46</f>
        <v>2.1622587721512523</v>
      </c>
      <c r="C45">
        <f>physical_units!T46/physical_units!$B46</f>
        <v>0</v>
      </c>
      <c r="D45">
        <f>physical_units!U46/physical_units!$B46</f>
        <v>0</v>
      </c>
      <c r="E45">
        <f>physical_units!V46/physical_units!$B46</f>
        <v>0</v>
      </c>
      <c r="F45">
        <f>physical_units!W46/physical_units!$B46</f>
        <v>0</v>
      </c>
      <c r="G45">
        <f>physical_units!X46/physical_units!$B46</f>
        <v>0</v>
      </c>
      <c r="H45">
        <f>physical_units!Y46/physical_units!$B46</f>
        <v>0</v>
      </c>
      <c r="I45">
        <f>physical_units!Z46/physical_units!$B46</f>
        <v>0</v>
      </c>
    </row>
    <row r="46" spans="1:9" x14ac:dyDescent="0.3">
      <c r="A46" s="3" t="s">
        <v>50</v>
      </c>
      <c r="B46">
        <f>physical_units!S47/physical_units!$B47</f>
        <v>0.61148019214752003</v>
      </c>
      <c r="C46">
        <f>physical_units!T47/physical_units!$B47</f>
        <v>0</v>
      </c>
      <c r="D46">
        <f>physical_units!U47/physical_units!$B47</f>
        <v>1.4189476445135998E-6</v>
      </c>
      <c r="E46">
        <f>physical_units!V47/physical_units!$B47</f>
        <v>1.5479428700717997E-4</v>
      </c>
      <c r="F46">
        <f>physical_units!W47/physical_units!$B47</f>
        <v>3.869856766746E-7</v>
      </c>
      <c r="G46">
        <f>physical_units!X47/physical_units!$B47</f>
        <v>5.4178001269379989E-5</v>
      </c>
      <c r="H46">
        <f>physical_units!Y47/physical_units!$B47</f>
        <v>4.9018195514519993E-6</v>
      </c>
      <c r="I46">
        <f>physical_units!Z47/physical_units!$B47</f>
        <v>4.9018195514519993E-6</v>
      </c>
    </row>
    <row r="47" spans="1:9" x14ac:dyDescent="0.3">
      <c r="A47" s="14" t="s">
        <v>90</v>
      </c>
      <c r="B47">
        <f>physical_units!S48/physical_units!$B48</f>
        <v>2.6877740226241258</v>
      </c>
      <c r="C47">
        <f>physical_units!T48/physical_units!$B48</f>
        <v>0</v>
      </c>
      <c r="D47">
        <f>physical_units!U48/physical_units!$B48</f>
        <v>0</v>
      </c>
      <c r="E47">
        <f>physical_units!V48/physical_units!$B48</f>
        <v>0</v>
      </c>
      <c r="F47">
        <f>physical_units!W48/physical_units!$B48</f>
        <v>0</v>
      </c>
      <c r="G47">
        <f>physical_units!X48/physical_units!$B48</f>
        <v>0</v>
      </c>
      <c r="H47">
        <f>physical_units!Y48/physical_units!$B48</f>
        <v>0</v>
      </c>
      <c r="I47">
        <f>physical_units!Z48/physical_units!$B48</f>
        <v>0</v>
      </c>
    </row>
    <row r="48" spans="1:9" x14ac:dyDescent="0.3">
      <c r="A48" s="14" t="s">
        <v>91</v>
      </c>
      <c r="B48">
        <f>physical_units!S49/physical_units!$B49</f>
        <v>4.7440531688662194E-3</v>
      </c>
      <c r="C48">
        <f>physical_units!T49/physical_units!$B49</f>
        <v>0</v>
      </c>
      <c r="D48">
        <f>physical_units!U49/physical_units!$B49</f>
        <v>0</v>
      </c>
      <c r="E48">
        <f>physical_units!V49/physical_units!$B49</f>
        <v>0</v>
      </c>
      <c r="F48">
        <f>physical_units!W49/physical_units!$B49</f>
        <v>0</v>
      </c>
      <c r="G48">
        <f>physical_units!X49/physical_units!$B49</f>
        <v>0</v>
      </c>
      <c r="H48">
        <f>physical_units!Y49/physical_units!$B49</f>
        <v>0</v>
      </c>
      <c r="I48">
        <f>physical_units!Z49/physical_units!$B49</f>
        <v>0</v>
      </c>
    </row>
    <row r="49" spans="1:9" x14ac:dyDescent="0.3">
      <c r="A49" s="3" t="s">
        <v>11</v>
      </c>
      <c r="B49">
        <f>physical_units!S50/physical_units!$B50</f>
        <v>5.2298976671831037</v>
      </c>
      <c r="C49">
        <f>physical_units!T50/physical_units!$B50</f>
        <v>1.0480600961538462E-4</v>
      </c>
      <c r="D49">
        <f>physical_units!U50/physical_units!$B50</f>
        <v>7.8855288461538459E-5</v>
      </c>
      <c r="E49">
        <f>physical_units!V50/physical_units!$B50</f>
        <v>4.8918192307692314E-3</v>
      </c>
      <c r="F49">
        <f>physical_units!W50/physical_units!$B50</f>
        <v>1.3438110576923078E-2</v>
      </c>
      <c r="G49">
        <f>physical_units!X50/physical_units!$B50</f>
        <v>0</v>
      </c>
      <c r="H49">
        <f>physical_units!Y50/physical_units!$B50</f>
        <v>0</v>
      </c>
      <c r="I49">
        <f>physical_units!Z50/physical_units!$B50</f>
        <v>0</v>
      </c>
    </row>
    <row r="50" spans="1:9" x14ac:dyDescent="0.3">
      <c r="A50" s="3" t="s">
        <v>12</v>
      </c>
      <c r="B50">
        <f>physical_units!S51/physical_units!$B51</f>
        <v>3.97404822738</v>
      </c>
      <c r="C50">
        <f>physical_units!T51/physical_units!$B51</f>
        <v>8.0317009615384617E-5</v>
      </c>
      <c r="D50">
        <f>physical_units!U51/physical_units!$B51</f>
        <v>8.7135519230769242E-6</v>
      </c>
      <c r="E50">
        <f>physical_units!V51/physical_units!$B51</f>
        <v>2.0460355769230769E-3</v>
      </c>
      <c r="F50">
        <f>physical_units!W51/physical_units!$B51</f>
        <v>5.5020125000000003E-4</v>
      </c>
      <c r="G50">
        <f>physical_units!X51/physical_units!$B51</f>
        <v>0</v>
      </c>
      <c r="H50">
        <f>physical_units!Y51/physical_units!$B51</f>
        <v>0</v>
      </c>
      <c r="I50">
        <f>physical_units!Z51/physical_units!$B51</f>
        <v>0</v>
      </c>
    </row>
    <row r="51" spans="1:9" x14ac:dyDescent="0.3">
      <c r="A51" s="3" t="s">
        <v>51</v>
      </c>
      <c r="B51">
        <f>physical_units!S52/physical_units!$B52</f>
        <v>3.4790732307692309</v>
      </c>
      <c r="C51">
        <f>physical_units!T52/physical_units!$B52</f>
        <v>6.4253607692307699E-5</v>
      </c>
      <c r="D51">
        <f>physical_units!U52/physical_units!$B52</f>
        <v>6.9708415384615397E-6</v>
      </c>
      <c r="E51">
        <f>physical_units!V52/physical_units!$B52</f>
        <v>1.6368284615384616E-3</v>
      </c>
      <c r="F51">
        <f>physical_units!W52/physical_units!$B52</f>
        <v>4.4016100000000006E-4</v>
      </c>
      <c r="G51">
        <f>physical_units!X52/physical_units!$B52</f>
        <v>0</v>
      </c>
      <c r="H51">
        <f>physical_units!Y52/physical_units!$B52</f>
        <v>0</v>
      </c>
      <c r="I51">
        <f>physical_units!Z52/physical_units!$B52</f>
        <v>0</v>
      </c>
    </row>
    <row r="52" spans="1:9" x14ac:dyDescent="0.3">
      <c r="A52" s="3" t="s">
        <v>52</v>
      </c>
      <c r="B52">
        <f>physical_units!S53/physical_units!$B53</f>
        <v>9.3837777517057699</v>
      </c>
      <c r="C52">
        <f>physical_units!T53/physical_units!$B53</f>
        <v>1.0626576923076924E-4</v>
      </c>
      <c r="D52">
        <f>physical_units!U53/physical_units!$B53</f>
        <v>1.5524557692307692E-4</v>
      </c>
      <c r="E52">
        <f>physical_units!V53/physical_units!$B53</f>
        <v>9.1123961538461546E-3</v>
      </c>
      <c r="F52">
        <f>physical_units!W53/physical_units!$B53</f>
        <v>2.8206211538461541E-2</v>
      </c>
      <c r="G52">
        <f>physical_units!X53/physical_units!$B53</f>
        <v>0</v>
      </c>
      <c r="H52">
        <f>physical_units!Y53/physical_units!$B53</f>
        <v>0</v>
      </c>
      <c r="I52">
        <f>physical_units!Z53/physical_units!$B53</f>
        <v>0</v>
      </c>
    </row>
    <row r="53" spans="1:9" x14ac:dyDescent="0.3">
      <c r="A53" s="3" t="s">
        <v>81</v>
      </c>
      <c r="B53">
        <f>physical_units!S54/physical_units!$B54</f>
        <v>0</v>
      </c>
      <c r="C53">
        <f>physical_units!T54/physical_units!$B54</f>
        <v>0</v>
      </c>
      <c r="D53">
        <f>physical_units!U54/physical_units!$B54</f>
        <v>0</v>
      </c>
      <c r="E53">
        <f>physical_units!V54/physical_units!$B54</f>
        <v>0</v>
      </c>
      <c r="F53">
        <f>physical_units!W54/physical_units!$B54</f>
        <v>0</v>
      </c>
      <c r="G53">
        <f>physical_units!X54/physical_units!$B54</f>
        <v>0</v>
      </c>
      <c r="H53">
        <f>physical_units!Y54/physical_units!$B54</f>
        <v>0</v>
      </c>
      <c r="I53">
        <f>physical_units!Z54/physical_units!$B54</f>
        <v>0</v>
      </c>
    </row>
    <row r="54" spans="1:9" x14ac:dyDescent="0.3">
      <c r="A54" s="3" t="s">
        <v>13</v>
      </c>
      <c r="B54">
        <f>physical_units!S55/physical_units!$B55</f>
        <v>0</v>
      </c>
      <c r="C54">
        <f>physical_units!T55/physical_units!$B55</f>
        <v>0</v>
      </c>
      <c r="D54">
        <f>physical_units!U55/physical_units!$B55</f>
        <v>0</v>
      </c>
      <c r="E54">
        <f>physical_units!V55/physical_units!$B55</f>
        <v>0</v>
      </c>
      <c r="F54">
        <f>physical_units!W55/physical_units!$B55</f>
        <v>0</v>
      </c>
      <c r="G54">
        <f>physical_units!X55/physical_units!$B55</f>
        <v>0</v>
      </c>
      <c r="H54">
        <f>physical_units!Y55/physical_units!$B55</f>
        <v>0</v>
      </c>
      <c r="I54">
        <f>physical_units!Z55/physical_units!$B55</f>
        <v>0</v>
      </c>
    </row>
    <row r="55" spans="1:9" x14ac:dyDescent="0.3">
      <c r="A55" s="3" t="s">
        <v>14</v>
      </c>
      <c r="B55">
        <f>physical_units!S56/physical_units!$B56</f>
        <v>4.1043937969315252</v>
      </c>
      <c r="C55">
        <f>physical_units!T56/physical_units!$B56</f>
        <v>9.0892932692307701E-5</v>
      </c>
      <c r="D55">
        <f>physical_units!U56/physical_units!$B56</f>
        <v>5.5346992307692309E-5</v>
      </c>
      <c r="E55">
        <f>physical_units!V56/physical_units!$B56</f>
        <v>4.8634697115384614E-3</v>
      </c>
      <c r="F55">
        <f>physical_units!W56/physical_units!$B56</f>
        <v>3.3173303846153845E-3</v>
      </c>
      <c r="G55">
        <f>physical_units!X56/physical_units!$B56</f>
        <v>0</v>
      </c>
      <c r="H55">
        <f>physical_units!Y56/physical_units!$B56</f>
        <v>0</v>
      </c>
      <c r="I55">
        <f>physical_units!Z56/physical_units!$B56</f>
        <v>0</v>
      </c>
    </row>
    <row r="56" spans="1:9" x14ac:dyDescent="0.3">
      <c r="A56" s="3" t="s">
        <v>15</v>
      </c>
      <c r="B56">
        <f>physical_units!S57/physical_units!$B57</f>
        <v>6.9476762450709808</v>
      </c>
      <c r="C56">
        <f>physical_units!T57/physical_units!$B57</f>
        <v>1.2277524038461539E-4</v>
      </c>
      <c r="D56">
        <f>physical_units!U57/physical_units!$B57</f>
        <v>1.2076897115384615E-4</v>
      </c>
      <c r="E56">
        <f>physical_units!V57/physical_units!$B57</f>
        <v>9.6183394230769242E-3</v>
      </c>
      <c r="F56">
        <f>physical_units!W57/physical_units!$B57</f>
        <v>1.8768256730769234E-2</v>
      </c>
      <c r="G56">
        <f>physical_units!X57/physical_units!$B57</f>
        <v>0</v>
      </c>
      <c r="H56">
        <f>physical_units!Y57/physical_units!$B57</f>
        <v>0</v>
      </c>
      <c r="I56">
        <f>physical_units!Z57/physical_units!$B57</f>
        <v>0</v>
      </c>
    </row>
    <row r="57" spans="1:9" x14ac:dyDescent="0.3">
      <c r="A57" s="3" t="s">
        <v>16</v>
      </c>
      <c r="B57">
        <f>physical_units!S58/physical_units!$B58</f>
        <v>7.3150565359144739</v>
      </c>
      <c r="C57">
        <f>physical_units!T58/physical_units!$B58</f>
        <v>9.830742307692307E-5</v>
      </c>
      <c r="D57">
        <f>physical_units!U58/physical_units!$B58</f>
        <v>1.0484962500000001E-4</v>
      </c>
      <c r="E57">
        <f>physical_units!V58/physical_units!$B58</f>
        <v>8.4869749038461537E-3</v>
      </c>
      <c r="F57">
        <f>physical_units!W58/physical_units!$B58</f>
        <v>1.3526648076923078E-2</v>
      </c>
      <c r="G57">
        <f>physical_units!X58/physical_units!$B58</f>
        <v>0</v>
      </c>
      <c r="H57">
        <f>physical_units!Y58/physical_units!$B58</f>
        <v>0</v>
      </c>
      <c r="I57">
        <f>physical_units!Z58/physical_units!$B58</f>
        <v>0</v>
      </c>
    </row>
    <row r="58" spans="1:9" x14ac:dyDescent="0.3">
      <c r="A58" s="3" t="s">
        <v>17</v>
      </c>
      <c r="B58">
        <f>physical_units!S59/physical_units!$B59</f>
        <v>5.0306539508064159</v>
      </c>
      <c r="C58">
        <f>physical_units!T59/physical_units!$B59</f>
        <v>7.2836467307692304E-5</v>
      </c>
      <c r="D58">
        <f>physical_units!U59/physical_units!$B59</f>
        <v>5.7135192307692307E-5</v>
      </c>
      <c r="E58">
        <f>physical_units!V59/physical_units!$B59</f>
        <v>3.1424355769230764E-3</v>
      </c>
      <c r="F58">
        <f>physical_units!W59/physical_units!$B59</f>
        <v>9.7797134615384609E-3</v>
      </c>
      <c r="G58">
        <f>physical_units!X59/physical_units!$B59</f>
        <v>0</v>
      </c>
      <c r="H58">
        <f>physical_units!Y59/physical_units!$B59</f>
        <v>0</v>
      </c>
      <c r="I58">
        <f>physical_units!Z59/physical_units!$B59</f>
        <v>0</v>
      </c>
    </row>
    <row r="59" spans="1:9" x14ac:dyDescent="0.3">
      <c r="A59" s="3" t="s">
        <v>18</v>
      </c>
      <c r="B59">
        <f>physical_units!S60/physical_units!$B60</f>
        <v>5.4535974811369803</v>
      </c>
      <c r="C59">
        <f>physical_units!T60/physical_units!$B60</f>
        <v>8.8188824038461534E-5</v>
      </c>
      <c r="D59">
        <f>physical_units!U60/physical_units!$B60</f>
        <v>8.4786881730769233E-5</v>
      </c>
      <c r="E59">
        <f>physical_units!V60/physical_units!$B60</f>
        <v>4.0980325961538465E-3</v>
      </c>
      <c r="F59">
        <f>physical_units!W60/physical_units!$B60</f>
        <v>1.4332646153846154E-2</v>
      </c>
      <c r="G59">
        <f>physical_units!X60/physical_units!$B60</f>
        <v>0</v>
      </c>
      <c r="H59">
        <f>physical_units!Y60/physical_units!$B60</f>
        <v>0</v>
      </c>
      <c r="I59">
        <f>physical_units!Z60/physical_units!$B60</f>
        <v>0</v>
      </c>
    </row>
    <row r="60" spans="1:9" x14ac:dyDescent="0.3">
      <c r="A60" s="3" t="s">
        <v>19</v>
      </c>
      <c r="B60">
        <f>physical_units!S61/physical_units!$B61</f>
        <v>5.9366295441675421</v>
      </c>
      <c r="C60">
        <f>physical_units!T61/physical_units!$B61</f>
        <v>9.5559700000000006E-5</v>
      </c>
      <c r="D60">
        <f>physical_units!U61/physical_units!$B61</f>
        <v>9.8045730769230773E-5</v>
      </c>
      <c r="E60">
        <f>physical_units!V61/physical_units!$B61</f>
        <v>5.2983077884615386E-3</v>
      </c>
      <c r="F60">
        <f>physical_units!W61/physical_units!$B61</f>
        <v>2.4226194230769233E-2</v>
      </c>
      <c r="G60">
        <f>physical_units!X61/physical_units!$B61</f>
        <v>0</v>
      </c>
      <c r="H60">
        <f>physical_units!Y61/physical_units!$B61</f>
        <v>0</v>
      </c>
      <c r="I60">
        <f>physical_units!Z61/physical_units!$B61</f>
        <v>0</v>
      </c>
    </row>
    <row r="61" spans="1:9" x14ac:dyDescent="0.3">
      <c r="A61" s="3" t="s">
        <v>20</v>
      </c>
      <c r="B61">
        <f>physical_units!S62/physical_units!$B62</f>
        <v>2.5786500760562907</v>
      </c>
      <c r="C61">
        <f>physical_units!T62/physical_units!$B62</f>
        <v>2.0978647115384616E-4</v>
      </c>
      <c r="D61">
        <f>physical_units!U62/physical_units!$B62</f>
        <v>4.2175367307692313E-5</v>
      </c>
      <c r="E61">
        <f>physical_units!V62/physical_units!$B62</f>
        <v>2.0250282692307691E-3</v>
      </c>
      <c r="F61">
        <f>physical_units!W62/physical_units!$B62</f>
        <v>4.5830275000000005E-3</v>
      </c>
      <c r="G61">
        <f>physical_units!X62/physical_units!$B62</f>
        <v>0</v>
      </c>
      <c r="H61">
        <f>physical_units!Y62/physical_units!$B62</f>
        <v>0</v>
      </c>
      <c r="I61">
        <f>physical_units!Z62/physical_units!$B62</f>
        <v>0</v>
      </c>
    </row>
    <row r="62" spans="1:9" x14ac:dyDescent="0.3">
      <c r="A62" s="3" t="s">
        <v>21</v>
      </c>
      <c r="B62">
        <f>physical_units!S63/physical_units!$B63</f>
        <v>4.6788071179895887</v>
      </c>
      <c r="C62">
        <f>physical_units!T63/physical_units!$B63</f>
        <v>1.7115384615384619E-4</v>
      </c>
      <c r="D62">
        <f>physical_units!U63/physical_units!$B63</f>
        <v>5.9010623076923084E-5</v>
      </c>
      <c r="E62">
        <f>physical_units!V63/physical_units!$B63</f>
        <v>4.2829587499999995E-3</v>
      </c>
      <c r="F62">
        <f>physical_units!W63/physical_units!$B63</f>
        <v>8.2588702884615391E-3</v>
      </c>
      <c r="G62">
        <f>physical_units!X63/physical_units!$B63</f>
        <v>0</v>
      </c>
      <c r="H62">
        <f>physical_units!Y63/physical_units!$B63</f>
        <v>0</v>
      </c>
      <c r="I62">
        <f>physical_units!Z63/physical_units!$B63</f>
        <v>0</v>
      </c>
    </row>
    <row r="63" spans="1:9" x14ac:dyDescent="0.3">
      <c r="A63" s="3" t="s">
        <v>22</v>
      </c>
      <c r="B63">
        <f>physical_units!S64/physical_units!$B64</f>
        <v>2.7768822695776674</v>
      </c>
      <c r="C63">
        <f>physical_units!T64/physical_units!$B64</f>
        <v>2.5680490050127204E-4</v>
      </c>
      <c r="D63">
        <f>physical_units!U64/physical_units!$B64</f>
        <v>6.0342769209517153E-6</v>
      </c>
      <c r="E63">
        <f>physical_units!V64/physical_units!$B64</f>
        <v>6.2449715906242557E-4</v>
      </c>
      <c r="F63">
        <f>physical_units!W64/physical_units!$B64</f>
        <v>2.1177411826217279E-3</v>
      </c>
      <c r="G63">
        <f>physical_units!X64/physical_units!$B64</f>
        <v>2.0742828772472112E-4</v>
      </c>
      <c r="H63">
        <f>physical_units!Y64/physical_units!$B64</f>
        <v>7.0156768657705728E-6</v>
      </c>
      <c r="I63">
        <f>physical_units!Z64/physical_units!$B64</f>
        <v>7.0156768657705728E-6</v>
      </c>
    </row>
    <row r="64" spans="1:9" x14ac:dyDescent="0.3">
      <c r="A64" s="3" t="s">
        <v>41</v>
      </c>
      <c r="B64">
        <f>physical_units!S65/physical_units!$B65</f>
        <v>1.942657343321081</v>
      </c>
      <c r="C64">
        <f>physical_units!T65/physical_units!$B65</f>
        <v>1.6162162162162159E-2</v>
      </c>
      <c r="D64">
        <f>physical_units!U65/physical_units!$B65</f>
        <v>1.081081081081081E-5</v>
      </c>
      <c r="E64">
        <f>physical_units!V65/physical_units!$B65</f>
        <v>3.3243243243243244E-3</v>
      </c>
      <c r="F64">
        <f>physical_units!W65/physical_units!$B65</f>
        <v>2.5675675675675674E-3</v>
      </c>
      <c r="G64">
        <f>physical_units!X65/physical_units!$B65</f>
        <v>1.6216216216216215E-3</v>
      </c>
      <c r="H64">
        <f>physical_units!Y65/physical_units!$B65</f>
        <v>0</v>
      </c>
      <c r="I64">
        <f>physical_units!Z65/physical_units!$B65</f>
        <v>5.4054054054054055E-4</v>
      </c>
    </row>
    <row r="65" spans="1:9" x14ac:dyDescent="0.3">
      <c r="A65" s="3" t="s">
        <v>23</v>
      </c>
      <c r="B65">
        <f>physical_units!S66/physical_units!$B66</f>
        <v>0.5025328</v>
      </c>
      <c r="C65">
        <f>physical_units!T66/physical_units!$B66</f>
        <v>6.2052098777946645E-2</v>
      </c>
      <c r="D65">
        <f>physical_units!U66/physical_units!$B66</f>
        <v>8.6853040000000006E-6</v>
      </c>
      <c r="E65">
        <f>physical_units!V66/physical_units!$B66</f>
        <v>9.4748769999999992E-4</v>
      </c>
      <c r="F65">
        <f>physical_units!W66/physical_units!$B66</f>
        <v>2.3687190000000002E-6</v>
      </c>
      <c r="G65">
        <f>physical_units!X66/physical_units!$B66</f>
        <v>3.3162069999999999E-4</v>
      </c>
      <c r="H65">
        <f>physical_units!Y66/physical_units!$B66</f>
        <v>3.0003779999999998E-5</v>
      </c>
      <c r="I65">
        <f>physical_units!Z66/physical_units!$B66</f>
        <v>3.0003779999999998E-5</v>
      </c>
    </row>
    <row r="66" spans="1:9" x14ac:dyDescent="0.3">
      <c r="A66" s="3" t="s">
        <v>53</v>
      </c>
      <c r="B66">
        <f>physical_units!S67/physical_units!$B67</f>
        <v>0.54234886030769236</v>
      </c>
      <c r="C66">
        <f>physical_units!T67/physical_units!$B67</f>
        <v>0</v>
      </c>
      <c r="D66">
        <f>physical_units!U67/physical_units!$B67</f>
        <v>9.373447316923077E-6</v>
      </c>
      <c r="E66">
        <f>physical_units!V67/physical_units!$B67</f>
        <v>1.0225578793076923E-3</v>
      </c>
      <c r="F66">
        <f>physical_units!W67/physical_units!$B67</f>
        <v>2.5563944284615384E-6</v>
      </c>
      <c r="G66">
        <f>physical_units!X67/physical_units!$B67</f>
        <v>3.578952631538461E-4</v>
      </c>
      <c r="H66">
        <f>physical_units!Y67/physical_units!$B67</f>
        <v>3.2381002569230772E-5</v>
      </c>
      <c r="I66">
        <f>physical_units!Z67/physical_units!$B67</f>
        <v>3.2381002569230772E-5</v>
      </c>
    </row>
    <row r="67" spans="1:9" x14ac:dyDescent="0.3">
      <c r="A67" s="3" t="s">
        <v>54</v>
      </c>
      <c r="B67">
        <f>physical_units!S68/physical_units!$B68</f>
        <v>0.20390021632757271</v>
      </c>
      <c r="C67">
        <f>physical_units!T68/physical_units!$B68</f>
        <v>0</v>
      </c>
      <c r="D67">
        <f>physical_units!U68/physical_units!$B68</f>
        <v>0</v>
      </c>
      <c r="E67">
        <f>physical_units!V68/physical_units!$B68</f>
        <v>1.1098511285351921E-3</v>
      </c>
      <c r="F67">
        <f>physical_units!W68/physical_units!$B68</f>
        <v>0</v>
      </c>
      <c r="G67">
        <f>physical_units!X68/physical_units!$B68</f>
        <v>4.161942832083843E-6</v>
      </c>
      <c r="H67">
        <f>physical_units!Y68/physical_units!$B68</f>
        <v>1.4251498812725436E-5</v>
      </c>
      <c r="I67">
        <f>physical_units!Z68/physical_units!$B68</f>
        <v>1.3999258519778692E-5</v>
      </c>
    </row>
    <row r="68" spans="1:9" x14ac:dyDescent="0.3">
      <c r="A68" s="3" t="s">
        <v>55</v>
      </c>
      <c r="B68">
        <f>physical_units!S69/physical_units!$B69</f>
        <v>0.25222122969493793</v>
      </c>
      <c r="C68">
        <f>physical_units!T69/physical_units!$B69</f>
        <v>0</v>
      </c>
      <c r="D68">
        <f>physical_units!U69/physical_units!$B69</f>
        <v>0</v>
      </c>
      <c r="E68">
        <f>physical_units!V69/physical_units!$B69</f>
        <v>1.3728676774317236E-3</v>
      </c>
      <c r="F68">
        <f>physical_units!W69/physical_units!$B69</f>
        <v>0</v>
      </c>
      <c r="G68">
        <f>physical_units!X69/physical_units!$B69</f>
        <v>5.1482551511460462E-6</v>
      </c>
      <c r="H68">
        <f>physical_units!Y69/physical_units!$B69</f>
        <v>1.7628870730410708E-5</v>
      </c>
      <c r="I68">
        <f>physical_units!Z69/physical_units!$B69</f>
        <v>1.7316853617278115E-5</v>
      </c>
    </row>
    <row r="69" spans="1:9" x14ac:dyDescent="0.3">
      <c r="A69" s="3" t="s">
        <v>56</v>
      </c>
      <c r="B69">
        <f>physical_units!S70/physical_units!$B70</f>
        <v>0.25222122969493793</v>
      </c>
      <c r="C69">
        <f>physical_units!T70/physical_units!$B70</f>
        <v>0</v>
      </c>
      <c r="D69">
        <f>physical_units!U70/physical_units!$B70</f>
        <v>0</v>
      </c>
      <c r="E69">
        <f>physical_units!V70/physical_units!$B70</f>
        <v>1.3728676774317236E-3</v>
      </c>
      <c r="F69">
        <f>physical_units!W70/physical_units!$B70</f>
        <v>0</v>
      </c>
      <c r="G69">
        <f>physical_units!X70/physical_units!$B70</f>
        <v>5.1482551511460462E-6</v>
      </c>
      <c r="H69">
        <f>physical_units!Y70/physical_units!$B70</f>
        <v>1.7628870730410708E-5</v>
      </c>
      <c r="I69">
        <f>physical_units!Z70/physical_units!$B70</f>
        <v>1.7316853617278115E-5</v>
      </c>
    </row>
    <row r="70" spans="1:9" x14ac:dyDescent="0.3">
      <c r="A70" s="3" t="s">
        <v>92</v>
      </c>
      <c r="B70">
        <f>physical_units!S71/physical_units!$B71</f>
        <v>0.2661050010686471</v>
      </c>
      <c r="C70">
        <f>physical_units!T71/physical_units!$B71</f>
        <v>0</v>
      </c>
      <c r="D70">
        <f>physical_units!U71/physical_units!$B71</f>
        <v>1.2194561684906909E-3</v>
      </c>
      <c r="E70">
        <f>physical_units!V71/physical_units!$B71</f>
        <v>0</v>
      </c>
      <c r="F70">
        <f>physical_units!W71/physical_units!$B71</f>
        <v>0</v>
      </c>
      <c r="G70">
        <f>physical_units!X71/physical_units!$B71</f>
        <v>0</v>
      </c>
      <c r="H70">
        <f>physical_units!Y71/physical_units!$B71</f>
        <v>0</v>
      </c>
      <c r="I70">
        <f>physical_units!Z71/physical_units!$B71</f>
        <v>0</v>
      </c>
    </row>
    <row r="71" spans="1:9" x14ac:dyDescent="0.3">
      <c r="A71" s="3" t="s">
        <v>57</v>
      </c>
      <c r="B71">
        <f>physical_units!S72/physical_units!$B72</f>
        <v>3.9226087463156235E-2</v>
      </c>
      <c r="C71">
        <f>physical_units!T72/physical_units!$B72</f>
        <v>0</v>
      </c>
      <c r="D71">
        <f>physical_units!U72/physical_units!$B72</f>
        <v>5.3427779151515159E-7</v>
      </c>
      <c r="E71">
        <f>physical_units!V72/physical_units!$B72</f>
        <v>1.0353181603139738E-4</v>
      </c>
      <c r="F71">
        <f>physical_units!W72/physical_units!$B72</f>
        <v>1.4571210818181819E-7</v>
      </c>
      <c r="G71">
        <f>physical_units!X72/physical_units!$B72</f>
        <v>2.0569373775685922E-5</v>
      </c>
      <c r="H71">
        <f>physical_units!Y72/physical_units!$B72</f>
        <v>2.4266993132899939E-6</v>
      </c>
      <c r="I71">
        <f>physical_units!Z72/physical_units!$B72</f>
        <v>2.4164158547084782E-6</v>
      </c>
    </row>
    <row r="72" spans="1:9" x14ac:dyDescent="0.3">
      <c r="A72" s="3" t="s">
        <v>58</v>
      </c>
      <c r="B72">
        <f>physical_units!S73/physical_units!$B73</f>
        <v>0.12138487375264591</v>
      </c>
      <c r="C72">
        <f>physical_units!T73/physical_units!$B73</f>
        <v>0</v>
      </c>
      <c r="D72">
        <f>physical_units!U73/physical_units!$B73</f>
        <v>1.7761932552766857E-6</v>
      </c>
      <c r="E72">
        <f>physical_units!V73/physical_units!$B73</f>
        <v>3.230972210190505E-4</v>
      </c>
      <c r="F72">
        <f>physical_units!W73/physical_units!$B73</f>
        <v>4.0448143694284857E-6</v>
      </c>
      <c r="G72">
        <f>physical_units!X73/physical_units!$B73</f>
        <v>7.0100593912911997E-5</v>
      </c>
      <c r="H72">
        <f>physical_units!Y73/physical_units!$B73</f>
        <v>6.5353444947081938E-6</v>
      </c>
      <c r="I72">
        <f>physical_units!Z73/physical_units!$B73</f>
        <v>6.5353444947081938E-6</v>
      </c>
    </row>
    <row r="73" spans="1:9" x14ac:dyDescent="0.3">
      <c r="A73" s="3" t="s">
        <v>59</v>
      </c>
      <c r="B73">
        <f>physical_units!S74/physical_units!$B74</f>
        <v>0.12138487375264591</v>
      </c>
      <c r="C73">
        <f>physical_units!T74/physical_units!$B74</f>
        <v>0</v>
      </c>
      <c r="D73">
        <f>physical_units!U74/physical_units!$B74</f>
        <v>1.7761932552766857E-6</v>
      </c>
      <c r="E73">
        <f>physical_units!V74/physical_units!$B74</f>
        <v>3.230972210190505E-4</v>
      </c>
      <c r="F73">
        <f>physical_units!W74/physical_units!$B74</f>
        <v>4.0448143694284857E-6</v>
      </c>
      <c r="G73">
        <f>physical_units!X74/physical_units!$B74</f>
        <v>7.0100593912911997E-5</v>
      </c>
      <c r="H73">
        <f>physical_units!Y74/physical_units!$B74</f>
        <v>6.5353444947081938E-6</v>
      </c>
      <c r="I73">
        <f>physical_units!Z74/physical_units!$B74</f>
        <v>6.5353444947081938E-6</v>
      </c>
    </row>
    <row r="74" spans="1:9" x14ac:dyDescent="0.3">
      <c r="A74" s="3" t="s">
        <v>60</v>
      </c>
      <c r="B74">
        <f>physical_units!S75/physical_units!$B75</f>
        <v>0.12138487375264591</v>
      </c>
      <c r="C74">
        <f>physical_units!T75/physical_units!$B75</f>
        <v>0</v>
      </c>
      <c r="D74">
        <f>physical_units!U75/physical_units!$B75</f>
        <v>1.7761932552766857E-6</v>
      </c>
      <c r="E74">
        <f>physical_units!V75/physical_units!$B75</f>
        <v>3.230972210190505E-4</v>
      </c>
      <c r="F74">
        <f>physical_units!W75/physical_units!$B75</f>
        <v>4.0448143694284857E-6</v>
      </c>
      <c r="G74">
        <f>physical_units!X75/physical_units!$B75</f>
        <v>7.0100593912911997E-5</v>
      </c>
      <c r="H74">
        <f>physical_units!Y75/physical_units!$B75</f>
        <v>6.5353444947081938E-6</v>
      </c>
      <c r="I74">
        <f>physical_units!Z75/physical_units!$B75</f>
        <v>6.5353444947081938E-6</v>
      </c>
    </row>
    <row r="75" spans="1:9" x14ac:dyDescent="0.3">
      <c r="A75" s="3" t="s">
        <v>61</v>
      </c>
      <c r="B75">
        <f>physical_units!S76/physical_units!$B76</f>
        <v>0</v>
      </c>
      <c r="C75">
        <f>physical_units!T76/physical_units!$B76</f>
        <v>0</v>
      </c>
      <c r="D75">
        <f>physical_units!U76/physical_units!$B76</f>
        <v>0</v>
      </c>
      <c r="E75">
        <f>physical_units!V76/physical_units!$B76</f>
        <v>0</v>
      </c>
      <c r="F75">
        <f>physical_units!W76/physical_units!$B76</f>
        <v>0</v>
      </c>
      <c r="G75">
        <f>physical_units!X76/physical_units!$B76</f>
        <v>0</v>
      </c>
      <c r="H75">
        <f>physical_units!Y76/physical_units!$B76</f>
        <v>0</v>
      </c>
      <c r="I75">
        <f>physical_units!Z76/physical_units!$B76</f>
        <v>0</v>
      </c>
    </row>
    <row r="76" spans="1:9" x14ac:dyDescent="0.3">
      <c r="A76" s="3" t="s">
        <v>62</v>
      </c>
      <c r="B76">
        <f>physical_units!S77/physical_units!$B77</f>
        <v>0</v>
      </c>
      <c r="C76">
        <f>physical_units!T77/physical_units!$B77</f>
        <v>0</v>
      </c>
      <c r="D76">
        <f>physical_units!U77/physical_units!$B77</f>
        <v>0</v>
      </c>
      <c r="E76">
        <f>physical_units!V77/physical_units!$B77</f>
        <v>0</v>
      </c>
      <c r="F76">
        <f>physical_units!W77/physical_units!$B77</f>
        <v>0</v>
      </c>
      <c r="G76">
        <f>physical_units!X77/physical_units!$B77</f>
        <v>0</v>
      </c>
      <c r="H76">
        <f>physical_units!Y77/physical_units!$B77</f>
        <v>0</v>
      </c>
      <c r="I76">
        <f>physical_units!Z77/physical_units!$B77</f>
        <v>0</v>
      </c>
    </row>
    <row r="77" spans="1:9" x14ac:dyDescent="0.3">
      <c r="A77" s="3" t="s">
        <v>63</v>
      </c>
      <c r="B77">
        <f>physical_units!S78/physical_units!$B78</f>
        <v>0</v>
      </c>
      <c r="C77">
        <f>physical_units!T78/physical_units!$B78</f>
        <v>0</v>
      </c>
      <c r="D77">
        <f>physical_units!U78/physical_units!$B78</f>
        <v>0</v>
      </c>
      <c r="E77">
        <f>physical_units!V78/physical_units!$B78</f>
        <v>0</v>
      </c>
      <c r="F77">
        <f>physical_units!W78/physical_units!$B78</f>
        <v>0</v>
      </c>
      <c r="G77">
        <f>physical_units!X78/physical_units!$B78</f>
        <v>0</v>
      </c>
      <c r="H77">
        <f>physical_units!Y78/physical_units!$B78</f>
        <v>0</v>
      </c>
      <c r="I77">
        <f>physical_units!Z78/physical_units!$B78</f>
        <v>0</v>
      </c>
    </row>
    <row r="78" spans="1:9" x14ac:dyDescent="0.3">
      <c r="A78" s="3" t="s">
        <v>66</v>
      </c>
      <c r="B78">
        <f>physical_units!S79/physical_units!$B79</f>
        <v>0</v>
      </c>
      <c r="C78">
        <f>physical_units!T79/physical_units!$B79</f>
        <v>0</v>
      </c>
      <c r="D78">
        <f>physical_units!U79/physical_units!$B79</f>
        <v>0</v>
      </c>
      <c r="E78">
        <f>physical_units!V79/physical_units!$B79</f>
        <v>0</v>
      </c>
      <c r="F78">
        <f>physical_units!W79/physical_units!$B79</f>
        <v>0</v>
      </c>
      <c r="G78">
        <f>physical_units!X79/physical_units!$B79</f>
        <v>0</v>
      </c>
      <c r="H78">
        <f>physical_units!Y79/physical_units!$B79</f>
        <v>0</v>
      </c>
      <c r="I78">
        <f>physical_units!Z79/physical_units!$B79</f>
        <v>0</v>
      </c>
    </row>
    <row r="79" spans="1:9" x14ac:dyDescent="0.3">
      <c r="A79" s="3" t="s">
        <v>24</v>
      </c>
      <c r="B79">
        <f>physical_units!S80/physical_units!$B80</f>
        <v>0</v>
      </c>
      <c r="C79">
        <f>physical_units!T80/physical_units!$B80</f>
        <v>0</v>
      </c>
      <c r="D79">
        <f>physical_units!U80/physical_units!$B80</f>
        <v>0</v>
      </c>
      <c r="E79">
        <f>physical_units!V80/physical_units!$B80</f>
        <v>0</v>
      </c>
      <c r="F79">
        <f>physical_units!W80/physical_units!$B80</f>
        <v>0</v>
      </c>
      <c r="G79">
        <f>physical_units!X80/physical_units!$B80</f>
        <v>0</v>
      </c>
      <c r="H79">
        <f>physical_units!Y80/physical_units!$B80</f>
        <v>0</v>
      </c>
      <c r="I79">
        <f>physical_units!Z80/physical_units!$B80</f>
        <v>0</v>
      </c>
    </row>
    <row r="80" spans="1:9" x14ac:dyDescent="0.3">
      <c r="A80" s="3" t="s">
        <v>34</v>
      </c>
      <c r="B80">
        <f>physical_units!S81/physical_units!$B81</f>
        <v>2.4744342480000001</v>
      </c>
      <c r="C80">
        <f>physical_units!T81/physical_units!$B81</f>
        <v>0</v>
      </c>
      <c r="D80">
        <f>physical_units!U81/physical_units!$B81</f>
        <v>0</v>
      </c>
      <c r="E80">
        <f>physical_units!V81/physical_units!$B81</f>
        <v>5.0844551206191593E-4</v>
      </c>
      <c r="F80">
        <f>physical_units!W81/physical_units!$B81</f>
        <v>5.6493932037800396E-5</v>
      </c>
      <c r="G80">
        <f>physical_units!X81/physical_units!$B81</f>
        <v>0</v>
      </c>
      <c r="H80">
        <f>physical_units!Y81/physical_units!$B81</f>
        <v>5.6493932037800396E-5</v>
      </c>
      <c r="I80">
        <f>physical_units!Z81/physical_units!$B81</f>
        <v>5.6493932037800396E-5</v>
      </c>
    </row>
    <row r="81" spans="1:9" x14ac:dyDescent="0.3">
      <c r="A81" s="3" t="s">
        <v>35</v>
      </c>
      <c r="B81">
        <f>physical_units!S82/physical_units!$B82</f>
        <v>2.5728817434743814</v>
      </c>
      <c r="C81">
        <f>physical_units!T82/physical_units!$B82</f>
        <v>0</v>
      </c>
      <c r="D81">
        <f>physical_units!U82/physical_units!$B82</f>
        <v>0</v>
      </c>
      <c r="E81">
        <f>physical_units!V82/physical_units!$B82</f>
        <v>5.2867445420824418E-4</v>
      </c>
      <c r="F81">
        <f>physical_units!W82/physical_units!$B82</f>
        <v>5.8741591729350773E-5</v>
      </c>
      <c r="G81">
        <f>physical_units!X82/physical_units!$B82</f>
        <v>0</v>
      </c>
      <c r="H81">
        <f>physical_units!Y82/physical_units!$B82</f>
        <v>5.8741591729350773E-5</v>
      </c>
      <c r="I81">
        <f>physical_units!Z82/physical_units!$B82</f>
        <v>5.8741591729350773E-5</v>
      </c>
    </row>
    <row r="82" spans="1:9" x14ac:dyDescent="0.3">
      <c r="A82" s="3" t="s">
        <v>36</v>
      </c>
      <c r="B82">
        <f>physical_units!S83/physical_units!$B83</f>
        <v>0</v>
      </c>
      <c r="C82">
        <f>physical_units!T83/physical_units!$B83</f>
        <v>1.592862335380522</v>
      </c>
      <c r="D82">
        <f>physical_units!U83/physical_units!$B83</f>
        <v>0</v>
      </c>
      <c r="E82">
        <f>physical_units!V83/physical_units!$B83</f>
        <v>0</v>
      </c>
      <c r="F82">
        <f>physical_units!W83/physical_units!$B83</f>
        <v>0</v>
      </c>
      <c r="G82">
        <f>physical_units!X83/physical_units!$B83</f>
        <v>0</v>
      </c>
      <c r="H82">
        <f>physical_units!Y83/physical_units!$B83</f>
        <v>0</v>
      </c>
      <c r="I82">
        <f>physical_units!Z83/physical_units!$B83</f>
        <v>0</v>
      </c>
    </row>
    <row r="83" spans="1:9" x14ac:dyDescent="0.3">
      <c r="A83" s="3" t="s">
        <v>37</v>
      </c>
      <c r="B83">
        <f>physical_units!S84/physical_units!$B84</f>
        <v>0</v>
      </c>
      <c r="C83">
        <f>physical_units!T84/physical_units!$B84</f>
        <v>0</v>
      </c>
      <c r="D83">
        <f>physical_units!U84/physical_units!$B84</f>
        <v>0</v>
      </c>
      <c r="E83">
        <f>physical_units!V84/physical_units!$B84</f>
        <v>0</v>
      </c>
      <c r="F83">
        <f>physical_units!W84/physical_units!$B84</f>
        <v>0</v>
      </c>
      <c r="G83">
        <f>physical_units!X84/physical_units!$B84</f>
        <v>0</v>
      </c>
      <c r="H83">
        <f>physical_units!Y84/physical_units!$B84</f>
        <v>0</v>
      </c>
      <c r="I83">
        <f>physical_units!Z84/physical_units!$B84</f>
        <v>0</v>
      </c>
    </row>
    <row r="84" spans="1:9" x14ac:dyDescent="0.3">
      <c r="A84" s="3" t="s">
        <v>38</v>
      </c>
      <c r="B84">
        <f>physical_units!S85/physical_units!$B85</f>
        <v>1.1824358589590269</v>
      </c>
      <c r="C84">
        <f>physical_units!T85/physical_units!$B85</f>
        <v>0</v>
      </c>
      <c r="D84">
        <f>physical_units!U85/physical_units!$B85</f>
        <v>0</v>
      </c>
      <c r="E84">
        <f>physical_units!V85/physical_units!$B85</f>
        <v>2.4296632908097138E-4</v>
      </c>
      <c r="F84">
        <f>physical_units!W85/physical_units!$B85</f>
        <v>2.6996252217686488E-5</v>
      </c>
      <c r="G84">
        <f>physical_units!X85/physical_units!$B85</f>
        <v>0</v>
      </c>
      <c r="H84">
        <f>physical_units!Y85/physical_units!$B85</f>
        <v>2.6996252217686488E-5</v>
      </c>
      <c r="I84">
        <f>physical_units!Z85/physical_units!$B85</f>
        <v>2.6996252217686488E-5</v>
      </c>
    </row>
    <row r="85" spans="1:9" x14ac:dyDescent="0.3">
      <c r="A85" s="3" t="s">
        <v>64</v>
      </c>
      <c r="B85">
        <f>physical_units!S86/physical_units!$B86</f>
        <v>0.75518283778585327</v>
      </c>
      <c r="C85">
        <f>physical_units!T86/physical_units!$B86</f>
        <v>0</v>
      </c>
      <c r="D85">
        <f>physical_units!U86/physical_units!$B86</f>
        <v>0</v>
      </c>
      <c r="E85">
        <f>physical_units!V86/physical_units!$B86</f>
        <v>1.5517459191681822E-4</v>
      </c>
      <c r="F85">
        <f>physical_units!W86/physical_units!$B86</f>
        <v>1.7241617128630702E-5</v>
      </c>
      <c r="G85">
        <f>physical_units!X86/physical_units!$B86</f>
        <v>0</v>
      </c>
      <c r="H85">
        <f>physical_units!Y86/physical_units!$B86</f>
        <v>1.7241617128630702E-5</v>
      </c>
      <c r="I85">
        <f>physical_units!Z86/physical_units!$B86</f>
        <v>1.7241617128630702E-5</v>
      </c>
    </row>
    <row r="86" spans="1:9" x14ac:dyDescent="0.3">
      <c r="A86" s="3" t="s">
        <v>65</v>
      </c>
      <c r="B86">
        <f>physical_units!S87/physical_units!$B87</f>
        <v>0.23469665336959955</v>
      </c>
      <c r="C86">
        <f>physical_units!T87/physical_units!$B87</f>
        <v>2.7227953651645815E-6</v>
      </c>
      <c r="D86">
        <f>physical_units!U87/physical_units!$B87</f>
        <v>0</v>
      </c>
      <c r="E86">
        <f>physical_units!V87/physical_units!$B87</f>
        <v>4.5704064936859582E-4</v>
      </c>
      <c r="F86">
        <f>physical_units!W87/physical_units!$B87</f>
        <v>1.5267101964817379E-5</v>
      </c>
      <c r="G86">
        <f>physical_units!X87/physical_units!$B87</f>
        <v>4.8621361570332818E-5</v>
      </c>
      <c r="H86">
        <f>physical_units!Y87/physical_units!$B87</f>
        <v>3.6457074602216921E-5</v>
      </c>
      <c r="I86">
        <f>physical_units!Z87/physical_units!$B87</f>
        <v>3.0526038269613456E-5</v>
      </c>
    </row>
    <row r="87" spans="1:9" x14ac:dyDescent="0.3">
      <c r="A87" s="3" t="s">
        <v>163</v>
      </c>
      <c r="B87">
        <f>physical_units!S88/physical_units!$B88</f>
        <v>0</v>
      </c>
      <c r="C87">
        <f>physical_units!T90/physical_units!$B90</f>
        <v>0</v>
      </c>
      <c r="D87">
        <f>physical_units!U90/physical_units!$B90</f>
        <v>0</v>
      </c>
      <c r="E87">
        <f>physical_units!V90/physical_units!$B90</f>
        <v>0</v>
      </c>
      <c r="F87">
        <f>physical_units!W90/physical_units!$B90</f>
        <v>0</v>
      </c>
      <c r="G87">
        <f>physical_units!X90/physical_units!$B90</f>
        <v>0</v>
      </c>
      <c r="H87">
        <f>physical_units!Y90/physical_units!$B90</f>
        <v>0</v>
      </c>
      <c r="I87">
        <f>physical_units!Z90/physical_units!$B90</f>
        <v>0</v>
      </c>
    </row>
    <row r="88" spans="1:9" x14ac:dyDescent="0.3">
      <c r="A88" s="3" t="s">
        <v>164</v>
      </c>
      <c r="B88">
        <f>physical_units!S89/physical_units!$B89</f>
        <v>0</v>
      </c>
      <c r="C88">
        <f>physical_units!T91/physical_units!$B91</f>
        <v>0</v>
      </c>
      <c r="D88">
        <f>physical_units!U91/physical_units!$B91</f>
        <v>0</v>
      </c>
      <c r="E88">
        <f>physical_units!V91/physical_units!$B91</f>
        <v>0</v>
      </c>
      <c r="F88">
        <f>physical_units!W91/physical_units!$B91</f>
        <v>0</v>
      </c>
      <c r="G88">
        <f>physical_units!X91/physical_units!$B91</f>
        <v>0</v>
      </c>
      <c r="H88">
        <f>physical_units!Y91/physical_units!$B91</f>
        <v>0</v>
      </c>
      <c r="I88">
        <f>physical_units!Z91/physical_units!$B91</f>
        <v>0</v>
      </c>
    </row>
    <row r="89" spans="1:9" x14ac:dyDescent="0.3">
      <c r="A89" s="3" t="s">
        <v>117</v>
      </c>
      <c r="B89">
        <f>physical_units!S90/physical_units!$B90</f>
        <v>0.16760331892804498</v>
      </c>
      <c r="C89">
        <f>physical_units!T92/physical_units!$B92</f>
        <v>0</v>
      </c>
      <c r="D89">
        <f>physical_units!U92/physical_units!$B92</f>
        <v>0</v>
      </c>
      <c r="E89">
        <f>physical_units!V92/physical_units!$B92</f>
        <v>0</v>
      </c>
      <c r="F89">
        <f>physical_units!W92/physical_units!$B92</f>
        <v>0</v>
      </c>
      <c r="G89">
        <f>physical_units!X92/physical_units!$B92</f>
        <v>0</v>
      </c>
      <c r="H89">
        <f>physical_units!Y92/physical_units!$B92</f>
        <v>0</v>
      </c>
      <c r="I89">
        <f>physical_units!Z92/physical_units!$B92</f>
        <v>0</v>
      </c>
    </row>
    <row r="90" spans="1:9" x14ac:dyDescent="0.3">
      <c r="A90" s="3" t="s">
        <v>118</v>
      </c>
      <c r="B90">
        <f>physical_units!S91/physical_units!$B91</f>
        <v>1.0051243587812291</v>
      </c>
      <c r="C90">
        <f>physical_units!T93/physical_units!$B93</f>
        <v>0</v>
      </c>
      <c r="D90">
        <f>physical_units!U93/physical_units!$B93</f>
        <v>0</v>
      </c>
      <c r="E90">
        <f>physical_units!V93/physical_units!$B93</f>
        <v>0</v>
      </c>
      <c r="F90">
        <f>physical_units!W93/physical_units!$B93</f>
        <v>0</v>
      </c>
      <c r="G90">
        <f>physical_units!X93/physical_units!$B93</f>
        <v>0</v>
      </c>
      <c r="H90">
        <f>physical_units!Y93/physical_units!$B93</f>
        <v>0</v>
      </c>
      <c r="I90">
        <f>physical_units!Z93/physical_units!$B93</f>
        <v>0</v>
      </c>
    </row>
    <row r="91" spans="1:9" x14ac:dyDescent="0.3">
      <c r="A91" s="3" t="s">
        <v>119</v>
      </c>
      <c r="B91">
        <f>physical_units!S92/physical_units!$B92</f>
        <v>0.33603668990615088</v>
      </c>
      <c r="C91">
        <f>physical_units!T94/physical_units!$B94</f>
        <v>0</v>
      </c>
      <c r="D91">
        <f>physical_units!U94/physical_units!$B94</f>
        <v>0</v>
      </c>
      <c r="E91">
        <f>physical_units!V94/physical_units!$B94</f>
        <v>0</v>
      </c>
      <c r="F91">
        <f>physical_units!W94/physical_units!$B94</f>
        <v>0</v>
      </c>
      <c r="G91">
        <f>physical_units!X94/physical_units!$B94</f>
        <v>0</v>
      </c>
      <c r="H91">
        <f>physical_units!Y94/physical_units!$B94</f>
        <v>0</v>
      </c>
      <c r="I91">
        <f>physical_units!Z94/physical_units!$B94</f>
        <v>0</v>
      </c>
    </row>
    <row r="92" spans="1:9" x14ac:dyDescent="0.3">
      <c r="A92" s="3" t="s">
        <v>120</v>
      </c>
      <c r="B92">
        <f>physical_units!S93/physical_units!$B93</f>
        <v>0</v>
      </c>
      <c r="C92">
        <f>physical_units!T95/physical_units!$B95</f>
        <v>0</v>
      </c>
      <c r="D92">
        <f>physical_units!U95/physical_units!$B95</f>
        <v>0</v>
      </c>
      <c r="E92">
        <f>physical_units!V95/physical_units!$B95</f>
        <v>0</v>
      </c>
      <c r="F92">
        <f>physical_units!W95/physical_units!$B95</f>
        <v>0</v>
      </c>
      <c r="G92">
        <f>physical_units!X95/physical_units!$B95</f>
        <v>0</v>
      </c>
      <c r="H92">
        <f>physical_units!Y95/physical_units!$B95</f>
        <v>0</v>
      </c>
      <c r="I92">
        <f>physical_units!Z95/physical_units!$B95</f>
        <v>0</v>
      </c>
    </row>
    <row r="93" spans="1:9" x14ac:dyDescent="0.3">
      <c r="A93" s="3" t="s">
        <v>121</v>
      </c>
      <c r="B93">
        <f>physical_units!S94/physical_units!$B94</f>
        <v>1.3508243682515526</v>
      </c>
      <c r="C93">
        <f>physical_units!T96/physical_units!$B96</f>
        <v>0</v>
      </c>
      <c r="D93">
        <f>physical_units!U96/physical_units!$B96</f>
        <v>0</v>
      </c>
      <c r="E93">
        <f>physical_units!V96/physical_units!$B96</f>
        <v>0</v>
      </c>
      <c r="F93">
        <f>physical_units!W96/physical_units!$B96</f>
        <v>0</v>
      </c>
      <c r="G93">
        <f>physical_units!X96/physical_units!$B96</f>
        <v>0</v>
      </c>
      <c r="H93">
        <f>physical_units!Y96/physical_units!$B96</f>
        <v>0</v>
      </c>
      <c r="I93">
        <f>physical_units!Z96/physical_units!$B96</f>
        <v>0</v>
      </c>
    </row>
    <row r="94" spans="1:9" x14ac:dyDescent="0.3">
      <c r="A94" s="3" t="s">
        <v>122</v>
      </c>
      <c r="B94">
        <f>physical_units!S95/physical_units!$B95</f>
        <v>0.46503789726692801</v>
      </c>
      <c r="C94">
        <f>physical_units!T97/physical_units!$B97</f>
        <v>0</v>
      </c>
      <c r="D94">
        <f>physical_units!U97/physical_units!$B97</f>
        <v>0</v>
      </c>
      <c r="E94">
        <f>physical_units!V97/physical_units!$B97</f>
        <v>0</v>
      </c>
      <c r="F94">
        <f>physical_units!W97/physical_units!$B97</f>
        <v>0</v>
      </c>
      <c r="G94">
        <f>physical_units!X97/physical_units!$B97</f>
        <v>0</v>
      </c>
      <c r="H94">
        <f>physical_units!Y97/physical_units!$B97</f>
        <v>0</v>
      </c>
      <c r="I94">
        <f>physical_units!Z97/physical_units!$B97</f>
        <v>0</v>
      </c>
    </row>
    <row r="95" spans="1:9" x14ac:dyDescent="0.3">
      <c r="A95" s="3" t="s">
        <v>124</v>
      </c>
      <c r="B95">
        <f>physical_units!S96/physical_units!$B96</f>
        <v>0.50932722081615922</v>
      </c>
      <c r="C95">
        <f>physical_units!T98/physical_units!$B98</f>
        <v>0</v>
      </c>
      <c r="D95">
        <f>physical_units!U98/physical_units!$B98</f>
        <v>0</v>
      </c>
      <c r="E95">
        <f>physical_units!V98/physical_units!$B98</f>
        <v>0</v>
      </c>
      <c r="F95">
        <f>physical_units!W98/physical_units!$B98</f>
        <v>0</v>
      </c>
      <c r="G95">
        <f>physical_units!X98/physical_units!$B98</f>
        <v>0</v>
      </c>
      <c r="H95">
        <f>physical_units!Y98/physical_units!$B98</f>
        <v>0</v>
      </c>
      <c r="I95">
        <f>physical_units!Z98/physical_units!$B98</f>
        <v>0</v>
      </c>
    </row>
    <row r="96" spans="1:9" x14ac:dyDescent="0.3">
      <c r="A96" s="14" t="s">
        <v>126</v>
      </c>
      <c r="B96">
        <f>physical_units!S97/physical_units!$B97</f>
        <v>0.95332733211911092</v>
      </c>
      <c r="C96">
        <f>physical_units!T97/physical_units!$B97</f>
        <v>0</v>
      </c>
      <c r="D96">
        <f>physical_units!U97/physical_units!$B97</f>
        <v>0</v>
      </c>
      <c r="E96">
        <f>physical_units!V97/physical_units!$B97</f>
        <v>0</v>
      </c>
      <c r="F96">
        <f>physical_units!W97/physical_units!$B97</f>
        <v>0</v>
      </c>
      <c r="G96">
        <f>physical_units!X97/physical_units!$B97</f>
        <v>0</v>
      </c>
      <c r="H96">
        <f>physical_units!Y97/physical_units!$B97</f>
        <v>0</v>
      </c>
      <c r="I96">
        <f>physical_units!Z97/physical_units!$B97</f>
        <v>0</v>
      </c>
    </row>
    <row r="97" spans="1:9" x14ac:dyDescent="0.3">
      <c r="A97" s="3" t="s">
        <v>127</v>
      </c>
      <c r="B97">
        <f>physical_units!S98/physical_units!$B98</f>
        <v>1.6252267892336481</v>
      </c>
      <c r="C97">
        <f>physical_units!T98/physical_units!$B98</f>
        <v>0</v>
      </c>
      <c r="D97">
        <f>physical_units!U98/physical_units!$B98</f>
        <v>0</v>
      </c>
      <c r="E97">
        <f>physical_units!V98/physical_units!$B98</f>
        <v>0</v>
      </c>
      <c r="F97">
        <f>physical_units!W98/physical_units!$B98</f>
        <v>0</v>
      </c>
      <c r="G97">
        <f>physical_units!X98/physical_units!$B98</f>
        <v>0</v>
      </c>
      <c r="H97">
        <f>physical_units!Y98/physical_units!$B98</f>
        <v>0</v>
      </c>
      <c r="I97">
        <f>physical_units!Z98/physical_units!$B98</f>
        <v>0</v>
      </c>
    </row>
    <row r="98" spans="1:9" x14ac:dyDescent="0.3">
      <c r="A98" s="3" t="s">
        <v>131</v>
      </c>
      <c r="B98">
        <f>physical_units!S99/physical_units!$B99</f>
        <v>0</v>
      </c>
      <c r="C98">
        <f>physical_units!T99/physical_units!$B99</f>
        <v>0</v>
      </c>
      <c r="D98">
        <f>physical_units!U99/physical_units!$B99</f>
        <v>0</v>
      </c>
      <c r="E98">
        <f>physical_units!V99/physical_units!$B99</f>
        <v>0</v>
      </c>
      <c r="F98">
        <f>physical_units!W99/physical_units!$B99</f>
        <v>0</v>
      </c>
      <c r="G98">
        <f>physical_units!X99/physical_units!$B99</f>
        <v>0</v>
      </c>
      <c r="H98">
        <f>physical_units!Y99/physical_units!$B99</f>
        <v>0</v>
      </c>
      <c r="I98">
        <f>physical_units!Z99/physical_units!$B99</f>
        <v>0</v>
      </c>
    </row>
    <row r="99" spans="1:9" x14ac:dyDescent="0.3">
      <c r="A99" s="3" t="s">
        <v>132</v>
      </c>
      <c r="B99">
        <f>physical_units!S100/physical_units!$B100</f>
        <v>0</v>
      </c>
      <c r="C99">
        <f>physical_units!T100/physical_units!$B100</f>
        <v>0</v>
      </c>
      <c r="D99">
        <f>physical_units!U100/physical_units!$B100</f>
        <v>0</v>
      </c>
      <c r="E99">
        <f>physical_units!V100/physical_units!$B100</f>
        <v>0</v>
      </c>
      <c r="F99">
        <f>physical_units!W100/physical_units!$B100</f>
        <v>0</v>
      </c>
      <c r="G99">
        <f>physical_units!X100/physical_units!$B100</f>
        <v>0</v>
      </c>
      <c r="H99">
        <f>physical_units!Y100/physical_units!$B100</f>
        <v>0</v>
      </c>
      <c r="I99">
        <f>physical_units!Z100/physical_units!$B100</f>
        <v>0</v>
      </c>
    </row>
    <row r="100" spans="1:9" x14ac:dyDescent="0.3">
      <c r="A100" s="3" t="s">
        <v>130</v>
      </c>
      <c r="B100">
        <f>physical_units!S101/physical_units!$B101</f>
        <v>0</v>
      </c>
      <c r="C100">
        <f>physical_units!T101/physical_units!$B101</f>
        <v>0</v>
      </c>
      <c r="D100">
        <f>physical_units!U101/physical_units!$B101</f>
        <v>0</v>
      </c>
      <c r="E100">
        <f>physical_units!V101/physical_units!$B101</f>
        <v>0</v>
      </c>
      <c r="F100">
        <f>physical_units!W101/physical_units!$B101</f>
        <v>0</v>
      </c>
      <c r="G100">
        <f>physical_units!X101/physical_units!$B101</f>
        <v>0</v>
      </c>
      <c r="H100">
        <f>physical_units!Y101/physical_units!$B101</f>
        <v>0</v>
      </c>
      <c r="I100">
        <f>physical_units!Z101/physical_units!$B101</f>
        <v>0</v>
      </c>
    </row>
    <row r="101" spans="1:9" x14ac:dyDescent="0.3">
      <c r="A101" s="3" t="s">
        <v>133</v>
      </c>
      <c r="B101">
        <f>physical_units!S102/physical_units!$B102</f>
        <v>0</v>
      </c>
      <c r="C101">
        <f>physical_units!T102/physical_units!$B102</f>
        <v>6.1000000000000004E-3</v>
      </c>
      <c r="D101">
        <f>physical_units!U102/physical_units!$B102</f>
        <v>0</v>
      </c>
      <c r="E101">
        <f>physical_units!V102/physical_units!$B102</f>
        <v>2.7999999999999999E-6</v>
      </c>
      <c r="F101">
        <f>physical_units!W102/physical_units!$B102</f>
        <v>5.9999999999999997E-7</v>
      </c>
      <c r="G101">
        <f>physical_units!X102/physical_units!$B102</f>
        <v>5.9999999999999997E-7</v>
      </c>
      <c r="H101">
        <f>physical_units!Y102/physical_units!$B102</f>
        <v>0</v>
      </c>
      <c r="I101">
        <f>physical_units!Z102/physical_units!$B102</f>
        <v>0</v>
      </c>
    </row>
    <row r="102" spans="1:9" x14ac:dyDescent="0.3">
      <c r="A102" s="3" t="s">
        <v>134</v>
      </c>
      <c r="B102">
        <f>physical_units!S103/physical_units!$B103</f>
        <v>0</v>
      </c>
      <c r="C102">
        <f>physical_units!T103/physical_units!$B103</f>
        <v>1E-3</v>
      </c>
      <c r="D102">
        <f>physical_units!U103/physical_units!$B103</f>
        <v>0</v>
      </c>
      <c r="E102">
        <f>physical_units!V103/physical_units!$B103</f>
        <v>0</v>
      </c>
      <c r="F102">
        <f>physical_units!W103/physical_units!$B103</f>
        <v>0</v>
      </c>
      <c r="G102">
        <f>physical_units!X103/physical_units!$B103</f>
        <v>0</v>
      </c>
      <c r="H102">
        <f>physical_units!Y103/physical_units!$B103</f>
        <v>0</v>
      </c>
      <c r="I102">
        <f>physical_units!Z103/physical_units!$B103</f>
        <v>0</v>
      </c>
    </row>
    <row r="103" spans="1:9" x14ac:dyDescent="0.3">
      <c r="A103" s="3" t="s">
        <v>135</v>
      </c>
      <c r="B103">
        <f>physical_units!S104/physical_units!$B104</f>
        <v>0</v>
      </c>
      <c r="C103">
        <f>physical_units!T104/physical_units!$B104</f>
        <v>0</v>
      </c>
      <c r="D103">
        <f>physical_units!U104/physical_units!$B104</f>
        <v>0</v>
      </c>
      <c r="E103">
        <f>physical_units!V104/physical_units!$B104</f>
        <v>0</v>
      </c>
      <c r="F103">
        <f>physical_units!W104/physical_units!$B104</f>
        <v>0</v>
      </c>
      <c r="G103">
        <f>physical_units!X104/physical_units!$B104</f>
        <v>0</v>
      </c>
      <c r="H103">
        <f>physical_units!Y104/physical_units!$B104</f>
        <v>0</v>
      </c>
      <c r="I103">
        <f>physical_units!Z104/physical_units!$B104</f>
        <v>0</v>
      </c>
    </row>
    <row r="104" spans="1:9" x14ac:dyDescent="0.3">
      <c r="A104" s="3" t="s">
        <v>136</v>
      </c>
      <c r="B104">
        <f>physical_units!S105/physical_units!$B105</f>
        <v>0</v>
      </c>
      <c r="C104">
        <f>physical_units!T105/physical_units!$B105</f>
        <v>0</v>
      </c>
      <c r="D104">
        <f>physical_units!U105/physical_units!$B105</f>
        <v>0</v>
      </c>
      <c r="E104">
        <f>physical_units!V105/physical_units!$B105</f>
        <v>0</v>
      </c>
      <c r="F104">
        <f>physical_units!W105/physical_units!$B105</f>
        <v>0</v>
      </c>
      <c r="G104">
        <f>physical_units!X105/physical_units!$B105</f>
        <v>0</v>
      </c>
      <c r="H104">
        <f>physical_units!Y105/physical_units!$B105</f>
        <v>0</v>
      </c>
      <c r="I104">
        <f>physical_units!Z105/physical_units!$B105</f>
        <v>0</v>
      </c>
    </row>
    <row r="105" spans="1:9" x14ac:dyDescent="0.3">
      <c r="A105" s="3" t="s">
        <v>137</v>
      </c>
      <c r="B105">
        <f>physical_units!S106/physical_units!$B106</f>
        <v>0</v>
      </c>
      <c r="C105">
        <f>physical_units!T106/physical_units!$B106</f>
        <v>0</v>
      </c>
      <c r="D105">
        <f>physical_units!U106/physical_units!$B106</f>
        <v>0</v>
      </c>
      <c r="E105">
        <f>physical_units!V106/physical_units!$B106</f>
        <v>0</v>
      </c>
      <c r="F105">
        <f>physical_units!W106/physical_units!$B106</f>
        <v>0</v>
      </c>
      <c r="G105">
        <f>physical_units!X106/physical_units!$B106</f>
        <v>0</v>
      </c>
      <c r="H105">
        <f>physical_units!Y106/physical_units!$B106</f>
        <v>0</v>
      </c>
      <c r="I105">
        <f>physical_units!Z106/physical_units!$B106</f>
        <v>0</v>
      </c>
    </row>
    <row r="106" spans="1:9" x14ac:dyDescent="0.3">
      <c r="A106" s="3" t="s">
        <v>138</v>
      </c>
      <c r="B106">
        <f>physical_units!S107/physical_units!$B107</f>
        <v>0</v>
      </c>
      <c r="C106">
        <f>physical_units!T107/physical_units!$B107</f>
        <v>0</v>
      </c>
      <c r="D106">
        <f>physical_units!U107/physical_units!$B107</f>
        <v>0</v>
      </c>
      <c r="E106">
        <f>physical_units!V107/physical_units!$B107</f>
        <v>0</v>
      </c>
      <c r="F106">
        <f>physical_units!W107/physical_units!$B107</f>
        <v>0</v>
      </c>
      <c r="G106">
        <f>physical_units!X107/physical_units!$B107</f>
        <v>0</v>
      </c>
      <c r="H106">
        <f>physical_units!Y107/physical_units!$B107</f>
        <v>0</v>
      </c>
      <c r="I106">
        <f>physical_units!Z107/physical_units!$B107</f>
        <v>0</v>
      </c>
    </row>
    <row r="107" spans="1:9" x14ac:dyDescent="0.3">
      <c r="A107" s="3" t="s">
        <v>139</v>
      </c>
      <c r="B107">
        <f>physical_units!S108/physical_units!$B108</f>
        <v>0</v>
      </c>
      <c r="C107">
        <f>physical_units!T108/physical_units!$B108</f>
        <v>1.4400000000000001E-3</v>
      </c>
      <c r="D107">
        <f>physical_units!U108/physical_units!$B108</f>
        <v>1.348E-5</v>
      </c>
      <c r="E107">
        <f>physical_units!V108/physical_units!$B108</f>
        <v>0</v>
      </c>
      <c r="F107">
        <f>physical_units!W108/physical_units!$B108</f>
        <v>0</v>
      </c>
      <c r="G107">
        <f>physical_units!X108/physical_units!$B108</f>
        <v>0</v>
      </c>
      <c r="H107">
        <f>physical_units!Y108/physical_units!$B108</f>
        <v>0</v>
      </c>
      <c r="I107">
        <f>physical_units!Z108/physical_units!$B108</f>
        <v>0</v>
      </c>
    </row>
    <row r="108" spans="1:9" x14ac:dyDescent="0.3">
      <c r="A108" s="3" t="s">
        <v>140</v>
      </c>
      <c r="B108">
        <f>physical_units!S109/physical_units!$B109</f>
        <v>0</v>
      </c>
      <c r="C108">
        <f>physical_units!T109/physical_units!$B109</f>
        <v>0</v>
      </c>
      <c r="D108">
        <f>physical_units!U109/physical_units!$B109</f>
        <v>0</v>
      </c>
      <c r="E108">
        <f>physical_units!V109/physical_units!$B109</f>
        <v>0</v>
      </c>
      <c r="F108">
        <f>physical_units!W109/physical_units!$B109</f>
        <v>0</v>
      </c>
      <c r="G108">
        <f>physical_units!X109/physical_units!$B109</f>
        <v>0</v>
      </c>
      <c r="H108">
        <f>physical_units!Y109/physical_units!$B109</f>
        <v>0</v>
      </c>
      <c r="I108">
        <f>physical_units!Z109/physical_units!$B109</f>
        <v>0</v>
      </c>
    </row>
    <row r="109" spans="1:9" x14ac:dyDescent="0.3">
      <c r="A109" s="3" t="s">
        <v>141</v>
      </c>
      <c r="B109">
        <f>physical_units!S110/physical_units!$B110</f>
        <v>0</v>
      </c>
      <c r="C109">
        <f>physical_units!T110/physical_units!$B110</f>
        <v>0</v>
      </c>
      <c r="D109">
        <f>physical_units!U110/physical_units!$B110</f>
        <v>0</v>
      </c>
      <c r="E109">
        <f>physical_units!V110/physical_units!$B110</f>
        <v>0</v>
      </c>
      <c r="F109">
        <f>physical_units!W110/physical_units!$B110</f>
        <v>0</v>
      </c>
      <c r="G109">
        <f>physical_units!X110/physical_units!$B110</f>
        <v>0</v>
      </c>
      <c r="H109">
        <f>physical_units!Y110/physical_units!$B110</f>
        <v>0</v>
      </c>
      <c r="I109">
        <f>physical_units!Z110/physical_units!$B110</f>
        <v>0</v>
      </c>
    </row>
    <row r="110" spans="1:9" x14ac:dyDescent="0.3">
      <c r="A110" s="3" t="s">
        <v>142</v>
      </c>
      <c r="B110">
        <f>physical_units!S111/physical_units!$B111</f>
        <v>0</v>
      </c>
      <c r="C110">
        <f>physical_units!T111/physical_units!$B111</f>
        <v>0</v>
      </c>
      <c r="D110">
        <f>physical_units!U111/physical_units!$B111</f>
        <v>0</v>
      </c>
      <c r="E110">
        <f>physical_units!V111/physical_units!$B111</f>
        <v>0</v>
      </c>
      <c r="F110">
        <f>physical_units!W111/physical_units!$B111</f>
        <v>0</v>
      </c>
      <c r="G110">
        <f>physical_units!X111/physical_units!$B111</f>
        <v>0</v>
      </c>
      <c r="H110">
        <f>physical_units!Y111/physical_units!$B111</f>
        <v>0</v>
      </c>
      <c r="I110">
        <f>physical_units!Z111/physical_units!$B111</f>
        <v>0</v>
      </c>
    </row>
    <row r="111" spans="1:9" x14ac:dyDescent="0.3">
      <c r="A111" s="3" t="s">
        <v>143</v>
      </c>
      <c r="B111">
        <f>physical_units!S112/physical_units!$B112</f>
        <v>0</v>
      </c>
      <c r="C111">
        <f>physical_units!T112/physical_units!$B112</f>
        <v>0</v>
      </c>
      <c r="D111">
        <f>physical_units!U112/physical_units!$B112</f>
        <v>0</v>
      </c>
      <c r="E111">
        <f>physical_units!V112/physical_units!$B112</f>
        <v>0</v>
      </c>
      <c r="F111">
        <f>physical_units!W112/physical_units!$B112</f>
        <v>0</v>
      </c>
      <c r="G111">
        <f>physical_units!X112/physical_units!$B112</f>
        <v>0</v>
      </c>
      <c r="H111">
        <f>physical_units!Y112/physical_units!$B112</f>
        <v>0</v>
      </c>
      <c r="I111">
        <f>physical_units!Z112/physical_units!$B112</f>
        <v>0</v>
      </c>
    </row>
    <row r="112" spans="1:9" x14ac:dyDescent="0.3">
      <c r="A112" s="3" t="s">
        <v>144</v>
      </c>
      <c r="B112">
        <f>physical_units!S113/physical_units!$B113</f>
        <v>0</v>
      </c>
      <c r="C112">
        <f>physical_units!T113/physical_units!$B113</f>
        <v>0</v>
      </c>
      <c r="D112">
        <f>physical_units!U113/physical_units!$B113</f>
        <v>0</v>
      </c>
      <c r="E112">
        <f>physical_units!V113/physical_units!$B113</f>
        <v>0</v>
      </c>
      <c r="F112">
        <f>physical_units!W113/physical_units!$B113</f>
        <v>0</v>
      </c>
      <c r="G112">
        <f>physical_units!X113/physical_units!$B113</f>
        <v>0</v>
      </c>
      <c r="H112">
        <f>physical_units!Y113/physical_units!$B113</f>
        <v>0</v>
      </c>
      <c r="I112">
        <f>physical_units!Z113/physical_units!$B113</f>
        <v>0</v>
      </c>
    </row>
    <row r="113" spans="1:9" x14ac:dyDescent="0.3">
      <c r="A113" s="3" t="s">
        <v>145</v>
      </c>
      <c r="B113">
        <f>physical_units!S114/physical_units!$B114</f>
        <v>0</v>
      </c>
      <c r="C113">
        <f>physical_units!T114/physical_units!$B114</f>
        <v>6.835616438356164E-3</v>
      </c>
      <c r="D113">
        <f>physical_units!U114/physical_units!$B114</f>
        <v>0</v>
      </c>
      <c r="E113">
        <f>physical_units!V114/physical_units!$B114</f>
        <v>0</v>
      </c>
      <c r="F113">
        <f>physical_units!W114/physical_units!$B114</f>
        <v>0</v>
      </c>
      <c r="G113">
        <f>physical_units!X114/physical_units!$B114</f>
        <v>0</v>
      </c>
      <c r="H113">
        <f>physical_units!Y114/physical_units!$B114</f>
        <v>0</v>
      </c>
      <c r="I113">
        <f>physical_units!Z114/physical_units!$B114</f>
        <v>0</v>
      </c>
    </row>
    <row r="114" spans="1:9" x14ac:dyDescent="0.3">
      <c r="A114" s="3" t="s">
        <v>153</v>
      </c>
      <c r="B114">
        <f>physical_units!S115/physical_units!$B115</f>
        <v>0</v>
      </c>
      <c r="C114">
        <f>physical_units!T115/physical_units!$B115</f>
        <v>2.1999999999999999E-2</v>
      </c>
      <c r="D114">
        <f>physical_units!U115/physical_units!$B115</f>
        <v>2E-3</v>
      </c>
      <c r="E114">
        <f>physical_units!V115/physical_units!$B115</f>
        <v>0</v>
      </c>
      <c r="F114">
        <f>physical_units!W115/physical_units!$B115</f>
        <v>0</v>
      </c>
      <c r="G114">
        <f>physical_units!X115/physical_units!$B115</f>
        <v>0</v>
      </c>
      <c r="H114">
        <f>physical_units!Y115/physical_units!$B115</f>
        <v>0</v>
      </c>
      <c r="I114">
        <f>physical_units!Z115/physical_units!$B115</f>
        <v>0</v>
      </c>
    </row>
    <row r="115" spans="1:9" x14ac:dyDescent="0.3">
      <c r="A115" s="3" t="s">
        <v>154</v>
      </c>
      <c r="B115">
        <f>physical_units!S116/physical_units!$B116</f>
        <v>0</v>
      </c>
      <c r="C115">
        <f>physical_units!T116/physical_units!$B116</f>
        <v>1.3157894736842105E-2</v>
      </c>
      <c r="D115">
        <f>physical_units!U116/physical_units!$B116</f>
        <v>4.8684210526315785E-5</v>
      </c>
      <c r="E115">
        <f>physical_units!V116/physical_units!$B116</f>
        <v>0</v>
      </c>
      <c r="F115">
        <f>physical_units!W116/physical_units!$B116</f>
        <v>0</v>
      </c>
      <c r="G115">
        <f>physical_units!X116/physical_units!$B116</f>
        <v>0</v>
      </c>
      <c r="H115">
        <f>physical_units!Y116/physical_units!$B116</f>
        <v>0</v>
      </c>
      <c r="I115">
        <f>physical_units!Z116/physical_units!$B116</f>
        <v>0</v>
      </c>
    </row>
    <row r="116" spans="1:9" x14ac:dyDescent="0.3">
      <c r="A116" s="3" t="s">
        <v>155</v>
      </c>
      <c r="B116">
        <f>physical_units!S117/physical_units!$B117</f>
        <v>0</v>
      </c>
      <c r="C116">
        <f>physical_units!T117/physical_units!$B117</f>
        <v>0</v>
      </c>
      <c r="D116">
        <f>physical_units!U117/physical_units!$B117</f>
        <v>0</v>
      </c>
      <c r="E116">
        <f>physical_units!V117/physical_units!$B117</f>
        <v>0</v>
      </c>
      <c r="F116">
        <f>physical_units!W117/physical_units!$B117</f>
        <v>0</v>
      </c>
      <c r="G116">
        <f>physical_units!X117/physical_units!$B117</f>
        <v>0</v>
      </c>
      <c r="H116">
        <f>physical_units!Y117/physical_units!$B117</f>
        <v>0</v>
      </c>
      <c r="I116">
        <f>physical_units!Z117/physical_units!$B117</f>
        <v>0</v>
      </c>
    </row>
    <row r="117" spans="1:9" x14ac:dyDescent="0.3">
      <c r="A117" s="3" t="s">
        <v>167</v>
      </c>
      <c r="B117">
        <f>physical_units!S118/physical_units!$B118</f>
        <v>5.7500000000000002E-2</v>
      </c>
      <c r="C117">
        <f>physical_units!T118/physical_units!$B118</f>
        <v>0</v>
      </c>
      <c r="D117">
        <f>physical_units!U118/physical_units!$B118</f>
        <v>0</v>
      </c>
      <c r="E117">
        <f>physical_units!V118/physical_units!$B118</f>
        <v>0</v>
      </c>
      <c r="F117">
        <f>physical_units!W118/physical_units!$B118</f>
        <v>0</v>
      </c>
      <c r="G117">
        <f>physical_units!X118/physical_units!$B118</f>
        <v>0</v>
      </c>
      <c r="H117">
        <f>physical_units!Y118/physical_units!$B118</f>
        <v>0</v>
      </c>
      <c r="I117">
        <f>physical_units!Z118/physical_units!$B118</f>
        <v>0</v>
      </c>
    </row>
    <row r="118" spans="1:9" x14ac:dyDescent="0.3">
      <c r="A118" s="3" t="s">
        <v>168</v>
      </c>
      <c r="B118">
        <f>physical_units!S119/physical_units!$B119</f>
        <v>5.7500000000000002E-2</v>
      </c>
    </row>
    <row r="119" spans="1:9" x14ac:dyDescent="0.3">
      <c r="A119" s="3" t="s">
        <v>161</v>
      </c>
      <c r="B119">
        <f>physical_units!S120/physical_units!$B120</f>
        <v>7.7577513365384618</v>
      </c>
      <c r="C119">
        <f>physical_units!T120/physical_units!$B120</f>
        <v>1.2211538461538463E-2</v>
      </c>
      <c r="D119">
        <f>physical_units!U120/physical_units!$B120</f>
        <v>1.2980769230769231E-4</v>
      </c>
      <c r="E119">
        <f>physical_units!V120/physical_units!$B120</f>
        <v>0</v>
      </c>
      <c r="F119">
        <f>physical_units!W120/physical_units!$B120</f>
        <v>0</v>
      </c>
      <c r="G119">
        <f>physical_units!X120/physical_units!$B120</f>
        <v>0</v>
      </c>
      <c r="H119">
        <f>physical_units!Y120/physical_units!$B120</f>
        <v>0</v>
      </c>
      <c r="I119">
        <f>physical_units!Z120/physical_units!$B120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physical_units</vt:lpstr>
      <vt:lpstr>per_dollar</vt:lpstr>
    </vt:vector>
  </TitlesOfParts>
  <Company>Lawrence Berkeley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Scown</dc:creator>
  <cp:lastModifiedBy>Binod</cp:lastModifiedBy>
  <dcterms:created xsi:type="dcterms:W3CDTF">2013-08-22T18:02:04Z</dcterms:created>
  <dcterms:modified xsi:type="dcterms:W3CDTF">2016-07-01T18:37:05Z</dcterms:modified>
</cp:coreProperties>
</file>