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ustinng/Documents/Github/roborodentia2017/sensor_char/"/>
    </mc:Choice>
  </mc:AlternateContent>
  <bookViews>
    <workbookView xWindow="700" yWindow="460" windowWidth="32900" windowHeight="20540" tabRatio="500"/>
  </bookViews>
  <sheets>
    <sheet name="Partial data" sheetId="1" r:id="rId1"/>
    <sheet name="Full data" sheetId="3" r:id="rId2"/>
    <sheet name="Raw data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11" i="1"/>
  <c r="A54" i="1"/>
  <c r="E54" i="1"/>
  <c r="F54" i="1"/>
  <c r="G54" i="1"/>
  <c r="A53" i="1"/>
  <c r="E53" i="1"/>
  <c r="F53" i="1"/>
  <c r="G53" i="1"/>
  <c r="A52" i="1"/>
  <c r="E52" i="1"/>
  <c r="F52" i="1"/>
  <c r="G52" i="1"/>
  <c r="A51" i="1"/>
  <c r="E51" i="1"/>
  <c r="F51" i="1"/>
  <c r="G51" i="1"/>
  <c r="A50" i="1"/>
  <c r="E50" i="1"/>
  <c r="F50" i="1"/>
  <c r="G50" i="1"/>
  <c r="A49" i="1"/>
  <c r="E49" i="1"/>
  <c r="F49" i="1"/>
  <c r="G49" i="1"/>
  <c r="I8" i="3"/>
  <c r="I11" i="3"/>
  <c r="E2" i="3"/>
  <c r="G2" i="3"/>
  <c r="E3" i="3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6" i="3"/>
  <c r="G16" i="3"/>
  <c r="E17" i="3"/>
  <c r="G17" i="3"/>
  <c r="E18" i="3"/>
  <c r="G18" i="3"/>
  <c r="E19" i="3"/>
  <c r="G19" i="3"/>
  <c r="E20" i="3"/>
  <c r="G20" i="3"/>
  <c r="E21" i="3"/>
  <c r="G21" i="3"/>
  <c r="E22" i="3"/>
  <c r="G22" i="3"/>
  <c r="E23" i="3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I17" i="3"/>
  <c r="I23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I14" i="3"/>
  <c r="I20" i="1"/>
  <c r="E8" i="2"/>
  <c r="E11" i="2"/>
  <c r="E14" i="2"/>
  <c r="E17" i="2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6" i="1"/>
  <c r="I14" i="1"/>
  <c r="E2" i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26" i="1"/>
  <c r="G26" i="1"/>
  <c r="E27" i="1"/>
  <c r="G27" i="1"/>
  <c r="E28" i="1"/>
  <c r="G28" i="1"/>
  <c r="E29" i="1"/>
  <c r="G29" i="1"/>
  <c r="E30" i="1"/>
  <c r="G30" i="1"/>
  <c r="E31" i="1"/>
  <c r="G31" i="1"/>
  <c r="E32" i="1"/>
  <c r="G32" i="1"/>
  <c r="E33" i="1"/>
  <c r="G33" i="1"/>
  <c r="E34" i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42" i="1"/>
  <c r="G42" i="1"/>
  <c r="E43" i="1"/>
  <c r="G43" i="1"/>
  <c r="E44" i="1"/>
  <c r="G44" i="1"/>
  <c r="E45" i="1"/>
  <c r="G45" i="1"/>
  <c r="E46" i="1"/>
  <c r="G46" i="1"/>
  <c r="E47" i="1"/>
  <c r="G47" i="1"/>
  <c r="E48" i="1"/>
  <c r="G48" i="1"/>
  <c r="I17" i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<sst xmlns="http://schemas.openxmlformats.org/spreadsheetml/2006/main" count="43" uniqueCount="16">
  <si>
    <t>True distance (mm)</t>
  </si>
  <si>
    <t>Measured distance (mm)</t>
  </si>
  <si>
    <t>Sensor variance (mm^2)</t>
  </si>
  <si>
    <t>Offset</t>
  </si>
  <si>
    <t>Tape measure reading (mm)</t>
  </si>
  <si>
    <t>Target</t>
  </si>
  <si>
    <t>White paper</t>
  </si>
  <si>
    <t>CUTOFF</t>
  </si>
  <si>
    <t>Calibrated (mm)</t>
  </si>
  <si>
    <t>Scale</t>
  </si>
  <si>
    <t>Error squared calibrated (mm^2)</t>
  </si>
  <si>
    <t>Error squared no cal (mm^2)</t>
  </si>
  <si>
    <t>MSE (uncal)</t>
  </si>
  <si>
    <t>MSE (cal)</t>
  </si>
  <si>
    <t>MSE (uncal)(full)</t>
  </si>
  <si>
    <t>MSE (cal)(full)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</si>
</sst>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'Partial data'!$C$1</c:f>
              <c:strCache>
                <c:ptCount val="1"/>
                <c:pt idx="0">
                  <c:v>Measured distance (mm)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'Partial data'!$B$2:$B$59</c:f>
              <c:numCache>
                <c:formatCode>General</c:formatCode>
                <c:ptCount val="5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480.0</c:v>
                </c:pt>
                <c:pt idx="44">
                  <c:v>530.0</c:v>
                </c:pt>
                <c:pt idx="45">
                  <c:v>580.0</c:v>
                </c:pt>
                <c:pt idx="46">
                  <c:v>630.0</c:v>
                </c:pt>
                <c:pt idx="47">
                  <c:v>680.0</c:v>
                </c:pt>
                <c:pt idx="48">
                  <c:v>730.0</c:v>
                </c:pt>
                <c:pt idx="49">
                  <c:v>780.0</c:v>
                </c:pt>
                <c:pt idx="50">
                  <c:v>830.0</c:v>
                </c:pt>
                <c:pt idx="51">
                  <c:v>880.0</c:v>
                </c:pt>
                <c:pt idx="52">
                  <c:v>930.0</c:v>
                </c:pt>
              </c:numCache>
            </c:numRef>
          </c:xVal>
          <c:yVal>
            <c:numRef>
              <c:f>'Partial data'!$C$2:$C$59</c:f>
              <c:numCache>
                <c:formatCode>General</c:formatCode>
                <c:ptCount val="58"/>
                <c:pt idx="0">
                  <c:v>17.0</c:v>
                </c:pt>
                <c:pt idx="1">
                  <c:v>22.0</c:v>
                </c:pt>
                <c:pt idx="2">
                  <c:v>38.0</c:v>
                </c:pt>
                <c:pt idx="3">
                  <c:v>48.0</c:v>
                </c:pt>
                <c:pt idx="4">
                  <c:v>56.0</c:v>
                </c:pt>
                <c:pt idx="5">
                  <c:v>65.0</c:v>
                </c:pt>
                <c:pt idx="6">
                  <c:v>75.0</c:v>
                </c:pt>
                <c:pt idx="7">
                  <c:v>85.0</c:v>
                </c:pt>
                <c:pt idx="8">
                  <c:v>95.0</c:v>
                </c:pt>
                <c:pt idx="9">
                  <c:v>107.0</c:v>
                </c:pt>
                <c:pt idx="10">
                  <c:v>115.0</c:v>
                </c:pt>
                <c:pt idx="11">
                  <c:v>125.0</c:v>
                </c:pt>
                <c:pt idx="12">
                  <c:v>136.0</c:v>
                </c:pt>
                <c:pt idx="13">
                  <c:v>147.0</c:v>
                </c:pt>
                <c:pt idx="14">
                  <c:v>158.0</c:v>
                </c:pt>
                <c:pt idx="15">
                  <c:v>168.0</c:v>
                </c:pt>
                <c:pt idx="16">
                  <c:v>178.0</c:v>
                </c:pt>
                <c:pt idx="17">
                  <c:v>190.0</c:v>
                </c:pt>
                <c:pt idx="18">
                  <c:v>199.0</c:v>
                </c:pt>
                <c:pt idx="19">
                  <c:v>209.0</c:v>
                </c:pt>
                <c:pt idx="20">
                  <c:v>219.0</c:v>
                </c:pt>
                <c:pt idx="21">
                  <c:v>230.0</c:v>
                </c:pt>
                <c:pt idx="22">
                  <c:v>240.0</c:v>
                </c:pt>
                <c:pt idx="23">
                  <c:v>251.0</c:v>
                </c:pt>
                <c:pt idx="24">
                  <c:v>262.0</c:v>
                </c:pt>
                <c:pt idx="25">
                  <c:v>273.0</c:v>
                </c:pt>
                <c:pt idx="26">
                  <c:v>284.0</c:v>
                </c:pt>
                <c:pt idx="27">
                  <c:v>295.0</c:v>
                </c:pt>
                <c:pt idx="28">
                  <c:v>306.0</c:v>
                </c:pt>
                <c:pt idx="29">
                  <c:v>316.0</c:v>
                </c:pt>
                <c:pt idx="30">
                  <c:v>327.0</c:v>
                </c:pt>
                <c:pt idx="31">
                  <c:v>338.0</c:v>
                </c:pt>
                <c:pt idx="32">
                  <c:v>348.0</c:v>
                </c:pt>
                <c:pt idx="33">
                  <c:v>358.0</c:v>
                </c:pt>
                <c:pt idx="34">
                  <c:v>368.0</c:v>
                </c:pt>
                <c:pt idx="35">
                  <c:v>379.0</c:v>
                </c:pt>
                <c:pt idx="36">
                  <c:v>391.0</c:v>
                </c:pt>
                <c:pt idx="37">
                  <c:v>401.0</c:v>
                </c:pt>
                <c:pt idx="38">
                  <c:v>412.0</c:v>
                </c:pt>
                <c:pt idx="39">
                  <c:v>422.0</c:v>
                </c:pt>
                <c:pt idx="40">
                  <c:v>432.0</c:v>
                </c:pt>
                <c:pt idx="41">
                  <c:v>442.0</c:v>
                </c:pt>
                <c:pt idx="42">
                  <c:v>452.0</c:v>
                </c:pt>
                <c:pt idx="43">
                  <c:v>505.0</c:v>
                </c:pt>
                <c:pt idx="44">
                  <c:v>557.0</c:v>
                </c:pt>
                <c:pt idx="45">
                  <c:v>607.0</c:v>
                </c:pt>
                <c:pt idx="46">
                  <c:v>659.0</c:v>
                </c:pt>
                <c:pt idx="47">
                  <c:v>710.0</c:v>
                </c:pt>
                <c:pt idx="48">
                  <c:v>761.0</c:v>
                </c:pt>
                <c:pt idx="49">
                  <c:v>811.0</c:v>
                </c:pt>
                <c:pt idx="50">
                  <c:v>861.0</c:v>
                </c:pt>
                <c:pt idx="51">
                  <c:v>910.0</c:v>
                </c:pt>
                <c:pt idx="52">
                  <c:v>960.0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57648"/>
        <c:axId val="1351078976"/>
      </c:scatterChart>
      <c:valAx>
        <c:axId val="13512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078976"/>
        <c:crosses val="autoZero"/>
        <c:crossBetween val="midCat"/>
      </c:valAx>
      <c:valAx>
        <c:axId val="13510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2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'Partial data'!$G$1</c:f>
              <c:strCache>
                <c:ptCount val="1"/>
                <c:pt idx="0">
                  <c:v>Error squared calibrated (mm^2)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'Partial data'!$B$2:$B$54</c:f>
              <c:numCache>
                <c:formatCode>General</c:formatCode>
                <c:ptCount val="53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480.0</c:v>
                </c:pt>
                <c:pt idx="44">
                  <c:v>530.0</c:v>
                </c:pt>
                <c:pt idx="45">
                  <c:v>580.0</c:v>
                </c:pt>
                <c:pt idx="46">
                  <c:v>630.0</c:v>
                </c:pt>
                <c:pt idx="47">
                  <c:v>680.0</c:v>
                </c:pt>
                <c:pt idx="48">
                  <c:v>730.0</c:v>
                </c:pt>
                <c:pt idx="49">
                  <c:v>780.0</c:v>
                </c:pt>
                <c:pt idx="50">
                  <c:v>830.0</c:v>
                </c:pt>
                <c:pt idx="51">
                  <c:v>880.0</c:v>
                </c:pt>
                <c:pt idx="52">
                  <c:v>930.0</c:v>
                </c:pt>
              </c:numCache>
            </c:numRef>
          </c:xVal>
          <c:yVal>
            <c:numRef>
              <c:f>'Partial data'!$G$2:$G$54</c:f>
              <c:numCache>
                <c:formatCode>General</c:formatCode>
                <c:ptCount val="53"/>
                <c:pt idx="0">
                  <c:v>6.512458239235735</c:v>
                </c:pt>
                <c:pt idx="1">
                  <c:v>6.87972413593055</c:v>
                </c:pt>
                <c:pt idx="2">
                  <c:v>7.938183556374174</c:v>
                </c:pt>
                <c:pt idx="3">
                  <c:v>6.089685836911479</c:v>
                </c:pt>
                <c:pt idx="4">
                  <c:v>0.035317462066877</c:v>
                </c:pt>
                <c:pt idx="5">
                  <c:v>1.269779659673937</c:v>
                </c:pt>
                <c:pt idx="6">
                  <c:v>2.180330864277946</c:v>
                </c:pt>
                <c:pt idx="7">
                  <c:v>3.335531276206568</c:v>
                </c:pt>
                <c:pt idx="8">
                  <c:v>4.735380895459706</c:v>
                </c:pt>
                <c:pt idx="9">
                  <c:v>0.354968402192769</c:v>
                </c:pt>
                <c:pt idx="10">
                  <c:v>8.269027755939744</c:v>
                </c:pt>
                <c:pt idx="11">
                  <c:v>10.40282499716666</c:v>
                </c:pt>
                <c:pt idx="12">
                  <c:v>6.812441106475779</c:v>
                </c:pt>
                <c:pt idx="13">
                  <c:v>3.979185642834685</c:v>
                </c:pt>
                <c:pt idx="14">
                  <c:v>1.903058606243377</c:v>
                </c:pt>
                <c:pt idx="15">
                  <c:v>2.990351374675531</c:v>
                </c:pt>
                <c:pt idx="16">
                  <c:v>4.322293350432264</c:v>
                </c:pt>
                <c:pt idx="17">
                  <c:v>0.248713462562714</c:v>
                </c:pt>
                <c:pt idx="18">
                  <c:v>3.288732243852713</c:v>
                </c:pt>
                <c:pt idx="19">
                  <c:v>4.6795880742187</c:v>
                </c:pt>
                <c:pt idx="20">
                  <c:v>6.31509311190937</c:v>
                </c:pt>
                <c:pt idx="21">
                  <c:v>3.601300129218767</c:v>
                </c:pt>
                <c:pt idx="22">
                  <c:v>5.051069814194234</c:v>
                </c:pt>
                <c:pt idx="23">
                  <c:v>2.664020698513637</c:v>
                </c:pt>
                <c:pt idx="24">
                  <c:v>1.034100009882826</c:v>
                </c:pt>
                <c:pt idx="25">
                  <c:v>0.161307748301802</c:v>
                </c:pt>
                <c:pt idx="26">
                  <c:v>0.045643913770565</c:v>
                </c:pt>
                <c:pt idx="27">
                  <c:v>0.687108506289115</c:v>
                </c:pt>
                <c:pt idx="28">
                  <c:v>2.085701525857451</c:v>
                </c:pt>
                <c:pt idx="29">
                  <c:v>1.197813057918813</c:v>
                </c:pt>
                <c:pt idx="30">
                  <c:v>2.923149944497155</c:v>
                </c:pt>
                <c:pt idx="31">
                  <c:v>5.405615258125285</c:v>
                </c:pt>
                <c:pt idx="32">
                  <c:v>3.901606877431664</c:v>
                </c:pt>
                <c:pt idx="33">
                  <c:v>2.642247704062622</c:v>
                </c:pt>
                <c:pt idx="34">
                  <c:v>1.627537738018159</c:v>
                </c:pt>
                <c:pt idx="35">
                  <c:v>3.575977798576732</c:v>
                </c:pt>
                <c:pt idx="36">
                  <c:v>12.05010684700705</c:v>
                </c:pt>
                <c:pt idx="37">
                  <c:v>9.74424320084324</c:v>
                </c:pt>
                <c:pt idx="38">
                  <c:v>13.96406854255117</c:v>
                </c:pt>
                <c:pt idx="39">
                  <c:v>11.47246954367217</c:v>
                </c:pt>
                <c:pt idx="40">
                  <c:v>9.225519752117738</c:v>
                </c:pt>
                <c:pt idx="41">
                  <c:v>7.223219167887891</c:v>
                </c:pt>
                <c:pt idx="42">
                  <c:v>5.46556779098262</c:v>
                </c:pt>
                <c:pt idx="43">
                  <c:v>12.13953716585229</c:v>
                </c:pt>
                <c:pt idx="44">
                  <c:v>13.43579692882129</c:v>
                </c:pt>
                <c:pt idx="45">
                  <c:v>3.673894336284019</c:v>
                </c:pt>
                <c:pt idx="46">
                  <c:v>4.401788462366931</c:v>
                </c:pt>
                <c:pt idx="47">
                  <c:v>1.727443125026393</c:v>
                </c:pt>
                <c:pt idx="48">
                  <c:v>0.28153705161096</c:v>
                </c:pt>
                <c:pt idx="49">
                  <c:v>1.483879844243564</c:v>
                </c:pt>
                <c:pt idx="50">
                  <c:v>8.80245281998997</c:v>
                </c:pt>
                <c:pt idx="51">
                  <c:v>32.26995000907118</c:v>
                </c:pt>
                <c:pt idx="52">
                  <c:v>55.19615218786842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366422528"/>
        <c:axId val="1369234272"/>
      </c:scatterChart>
      <c:valAx>
        <c:axId val="13664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34272"/>
        <c:crosses val="autoZero"/>
        <c:crossBetween val="midCat"/>
      </c:valAx>
      <c:valAx>
        <c:axId val="13692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'Partial data'!$G$1</c:f>
              <c:strCache>
                <c:ptCount val="1"/>
                <c:pt idx="0">
                  <c:v>Error squared calibrated (mm^2)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'Partial data'!$B$2:$B$59</c:f>
              <c:numCache>
                <c:formatCode>General</c:formatCode>
                <c:ptCount val="5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480.0</c:v>
                </c:pt>
                <c:pt idx="44">
                  <c:v>530.0</c:v>
                </c:pt>
                <c:pt idx="45">
                  <c:v>580.0</c:v>
                </c:pt>
                <c:pt idx="46">
                  <c:v>630.0</c:v>
                </c:pt>
                <c:pt idx="47">
                  <c:v>680.0</c:v>
                </c:pt>
                <c:pt idx="48">
                  <c:v>730.0</c:v>
                </c:pt>
                <c:pt idx="49">
                  <c:v>780.0</c:v>
                </c:pt>
                <c:pt idx="50">
                  <c:v>830.0</c:v>
                </c:pt>
                <c:pt idx="51">
                  <c:v>880.0</c:v>
                </c:pt>
                <c:pt idx="52">
                  <c:v>930.0</c:v>
                </c:pt>
              </c:numCache>
            </c:numRef>
          </c:xVal>
          <c:yVal>
            <c:numRef>
              <c:f>'Partial data'!$G$2:$G$59</c:f>
              <c:numCache>
                <c:formatCode>General</c:formatCode>
                <c:ptCount val="58"/>
                <c:pt idx="0">
                  <c:v>6.512458239235735</c:v>
                </c:pt>
                <c:pt idx="1">
                  <c:v>6.87972413593055</c:v>
                </c:pt>
                <c:pt idx="2">
                  <c:v>7.938183556374174</c:v>
                </c:pt>
                <c:pt idx="3">
                  <c:v>6.089685836911479</c:v>
                </c:pt>
                <c:pt idx="4">
                  <c:v>0.035317462066877</c:v>
                </c:pt>
                <c:pt idx="5">
                  <c:v>1.269779659673937</c:v>
                </c:pt>
                <c:pt idx="6">
                  <c:v>2.180330864277946</c:v>
                </c:pt>
                <c:pt idx="7">
                  <c:v>3.335531276206568</c:v>
                </c:pt>
                <c:pt idx="8">
                  <c:v>4.735380895459706</c:v>
                </c:pt>
                <c:pt idx="9">
                  <c:v>0.354968402192769</c:v>
                </c:pt>
                <c:pt idx="10">
                  <c:v>8.269027755939744</c:v>
                </c:pt>
                <c:pt idx="11">
                  <c:v>10.40282499716666</c:v>
                </c:pt>
                <c:pt idx="12">
                  <c:v>6.812441106475779</c:v>
                </c:pt>
                <c:pt idx="13">
                  <c:v>3.979185642834685</c:v>
                </c:pt>
                <c:pt idx="14">
                  <c:v>1.903058606243377</c:v>
                </c:pt>
                <c:pt idx="15">
                  <c:v>2.990351374675531</c:v>
                </c:pt>
                <c:pt idx="16">
                  <c:v>4.322293350432264</c:v>
                </c:pt>
                <c:pt idx="17">
                  <c:v>0.248713462562714</c:v>
                </c:pt>
                <c:pt idx="18">
                  <c:v>3.288732243852713</c:v>
                </c:pt>
                <c:pt idx="19">
                  <c:v>4.6795880742187</c:v>
                </c:pt>
                <c:pt idx="20">
                  <c:v>6.31509311190937</c:v>
                </c:pt>
                <c:pt idx="21">
                  <c:v>3.601300129218767</c:v>
                </c:pt>
                <c:pt idx="22">
                  <c:v>5.051069814194234</c:v>
                </c:pt>
                <c:pt idx="23">
                  <c:v>2.664020698513637</c:v>
                </c:pt>
                <c:pt idx="24">
                  <c:v>1.034100009882826</c:v>
                </c:pt>
                <c:pt idx="25">
                  <c:v>0.161307748301802</c:v>
                </c:pt>
                <c:pt idx="26">
                  <c:v>0.045643913770565</c:v>
                </c:pt>
                <c:pt idx="27">
                  <c:v>0.687108506289115</c:v>
                </c:pt>
                <c:pt idx="28">
                  <c:v>2.085701525857451</c:v>
                </c:pt>
                <c:pt idx="29">
                  <c:v>1.197813057918813</c:v>
                </c:pt>
                <c:pt idx="30">
                  <c:v>2.923149944497155</c:v>
                </c:pt>
                <c:pt idx="31">
                  <c:v>5.405615258125285</c:v>
                </c:pt>
                <c:pt idx="32">
                  <c:v>3.901606877431664</c:v>
                </c:pt>
                <c:pt idx="33">
                  <c:v>2.642247704062622</c:v>
                </c:pt>
                <c:pt idx="34">
                  <c:v>1.627537738018159</c:v>
                </c:pt>
                <c:pt idx="35">
                  <c:v>3.575977798576732</c:v>
                </c:pt>
                <c:pt idx="36">
                  <c:v>12.05010684700705</c:v>
                </c:pt>
                <c:pt idx="37">
                  <c:v>9.74424320084324</c:v>
                </c:pt>
                <c:pt idx="38">
                  <c:v>13.96406854255117</c:v>
                </c:pt>
                <c:pt idx="39">
                  <c:v>11.47246954367217</c:v>
                </c:pt>
                <c:pt idx="40">
                  <c:v>9.225519752117738</c:v>
                </c:pt>
                <c:pt idx="41">
                  <c:v>7.223219167887891</c:v>
                </c:pt>
                <c:pt idx="42">
                  <c:v>5.46556779098262</c:v>
                </c:pt>
                <c:pt idx="43">
                  <c:v>12.13953716585229</c:v>
                </c:pt>
                <c:pt idx="44">
                  <c:v>13.43579692882129</c:v>
                </c:pt>
                <c:pt idx="45">
                  <c:v>3.673894336284019</c:v>
                </c:pt>
                <c:pt idx="46">
                  <c:v>4.401788462366931</c:v>
                </c:pt>
                <c:pt idx="47">
                  <c:v>1.727443125026393</c:v>
                </c:pt>
                <c:pt idx="48">
                  <c:v>0.28153705161096</c:v>
                </c:pt>
                <c:pt idx="49">
                  <c:v>1.483879844243564</c:v>
                </c:pt>
                <c:pt idx="50">
                  <c:v>8.80245281998997</c:v>
                </c:pt>
                <c:pt idx="51">
                  <c:v>32.26995000907118</c:v>
                </c:pt>
                <c:pt idx="52">
                  <c:v>55.19615218786842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'Partial data'!$F$1</c:f>
              <c:strCache>
                <c:ptCount val="1"/>
                <c:pt idx="0">
                  <c:v>Error squared no cal (mm^2)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'Partial data'!$B$2:$B$59</c:f>
              <c:numCache>
                <c:formatCode>General</c:formatCode>
                <c:ptCount val="58"/>
                <c:pt idx="0">
                  <c:v>10.0</c:v>
                </c:pt>
                <c:pt idx="1">
                  <c:v>20.0</c:v>
                </c:pt>
                <c:pt idx="2">
                  <c:v>30.0</c:v>
                </c:pt>
                <c:pt idx="3">
                  <c:v>40.0</c:v>
                </c:pt>
                <c:pt idx="4">
                  <c:v>50.0</c:v>
                </c:pt>
                <c:pt idx="5">
                  <c:v>60.0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  <c:pt idx="10">
                  <c:v>110.0</c:v>
                </c:pt>
                <c:pt idx="11">
                  <c:v>120.0</c:v>
                </c:pt>
                <c:pt idx="12">
                  <c:v>130.0</c:v>
                </c:pt>
                <c:pt idx="13">
                  <c:v>140.0</c:v>
                </c:pt>
                <c:pt idx="14">
                  <c:v>150.0</c:v>
                </c:pt>
                <c:pt idx="15">
                  <c:v>160.0</c:v>
                </c:pt>
                <c:pt idx="16">
                  <c:v>170.0</c:v>
                </c:pt>
                <c:pt idx="17">
                  <c:v>180.0</c:v>
                </c:pt>
                <c:pt idx="18">
                  <c:v>190.0</c:v>
                </c:pt>
                <c:pt idx="19">
                  <c:v>200.0</c:v>
                </c:pt>
                <c:pt idx="20">
                  <c:v>210.0</c:v>
                </c:pt>
                <c:pt idx="21">
                  <c:v>220.0</c:v>
                </c:pt>
                <c:pt idx="22">
                  <c:v>230.0</c:v>
                </c:pt>
                <c:pt idx="23">
                  <c:v>240.0</c:v>
                </c:pt>
                <c:pt idx="24">
                  <c:v>250.0</c:v>
                </c:pt>
                <c:pt idx="25">
                  <c:v>260.0</c:v>
                </c:pt>
                <c:pt idx="26">
                  <c:v>270.0</c:v>
                </c:pt>
                <c:pt idx="27">
                  <c:v>280.0</c:v>
                </c:pt>
                <c:pt idx="28">
                  <c:v>290.0</c:v>
                </c:pt>
                <c:pt idx="29">
                  <c:v>300.0</c:v>
                </c:pt>
                <c:pt idx="30">
                  <c:v>310.0</c:v>
                </c:pt>
                <c:pt idx="31">
                  <c:v>320.0</c:v>
                </c:pt>
                <c:pt idx="32">
                  <c:v>330.0</c:v>
                </c:pt>
                <c:pt idx="33">
                  <c:v>340.0</c:v>
                </c:pt>
                <c:pt idx="34">
                  <c:v>350.0</c:v>
                </c:pt>
                <c:pt idx="35">
                  <c:v>360.0</c:v>
                </c:pt>
                <c:pt idx="36">
                  <c:v>370.0</c:v>
                </c:pt>
                <c:pt idx="37">
                  <c:v>380.0</c:v>
                </c:pt>
                <c:pt idx="38">
                  <c:v>390.0</c:v>
                </c:pt>
                <c:pt idx="39">
                  <c:v>400.0</c:v>
                </c:pt>
                <c:pt idx="40">
                  <c:v>410.0</c:v>
                </c:pt>
                <c:pt idx="41">
                  <c:v>420.0</c:v>
                </c:pt>
                <c:pt idx="42">
                  <c:v>430.0</c:v>
                </c:pt>
                <c:pt idx="43">
                  <c:v>480.0</c:v>
                </c:pt>
                <c:pt idx="44">
                  <c:v>530.0</c:v>
                </c:pt>
                <c:pt idx="45">
                  <c:v>580.0</c:v>
                </c:pt>
                <c:pt idx="46">
                  <c:v>630.0</c:v>
                </c:pt>
                <c:pt idx="47">
                  <c:v>680.0</c:v>
                </c:pt>
                <c:pt idx="48">
                  <c:v>730.0</c:v>
                </c:pt>
                <c:pt idx="49">
                  <c:v>780.0</c:v>
                </c:pt>
                <c:pt idx="50">
                  <c:v>830.0</c:v>
                </c:pt>
                <c:pt idx="51">
                  <c:v>880.0</c:v>
                </c:pt>
                <c:pt idx="52">
                  <c:v>930.0</c:v>
                </c:pt>
              </c:numCache>
            </c:numRef>
          </c:xVal>
          <c:yVal>
            <c:numRef>
              <c:f>'Partial data'!$F$2:$F$59</c:f>
              <c:numCache>
                <c:formatCode>General</c:formatCode>
                <c:ptCount val="58"/>
                <c:pt idx="0">
                  <c:v>49.0</c:v>
                </c:pt>
                <c:pt idx="1">
                  <c:v>4.0</c:v>
                </c:pt>
                <c:pt idx="2">
                  <c:v>64.0</c:v>
                </c:pt>
                <c:pt idx="3">
                  <c:v>64.0</c:v>
                </c:pt>
                <c:pt idx="4">
                  <c:v>36.0</c:v>
                </c:pt>
                <c:pt idx="5">
                  <c:v>25.0</c:v>
                </c:pt>
                <c:pt idx="6">
                  <c:v>25.0</c:v>
                </c:pt>
                <c:pt idx="7">
                  <c:v>25.0</c:v>
                </c:pt>
                <c:pt idx="8">
                  <c:v>25.0</c:v>
                </c:pt>
                <c:pt idx="9">
                  <c:v>49.0</c:v>
                </c:pt>
                <c:pt idx="10">
                  <c:v>25.0</c:v>
                </c:pt>
                <c:pt idx="11">
                  <c:v>25.0</c:v>
                </c:pt>
                <c:pt idx="12">
                  <c:v>36.0</c:v>
                </c:pt>
                <c:pt idx="13">
                  <c:v>49.0</c:v>
                </c:pt>
                <c:pt idx="14">
                  <c:v>64.0</c:v>
                </c:pt>
                <c:pt idx="15">
                  <c:v>64.0</c:v>
                </c:pt>
                <c:pt idx="16">
                  <c:v>64.0</c:v>
                </c:pt>
                <c:pt idx="17">
                  <c:v>100.0</c:v>
                </c:pt>
                <c:pt idx="18">
                  <c:v>81.0</c:v>
                </c:pt>
                <c:pt idx="19">
                  <c:v>81.0</c:v>
                </c:pt>
                <c:pt idx="20">
                  <c:v>81.0</c:v>
                </c:pt>
                <c:pt idx="21">
                  <c:v>100.0</c:v>
                </c:pt>
                <c:pt idx="22">
                  <c:v>100.0</c:v>
                </c:pt>
                <c:pt idx="23">
                  <c:v>121.0</c:v>
                </c:pt>
                <c:pt idx="24">
                  <c:v>144.0</c:v>
                </c:pt>
                <c:pt idx="25">
                  <c:v>169.0</c:v>
                </c:pt>
                <c:pt idx="26">
                  <c:v>196.0</c:v>
                </c:pt>
                <c:pt idx="27">
                  <c:v>225.0</c:v>
                </c:pt>
                <c:pt idx="28">
                  <c:v>256.0</c:v>
                </c:pt>
                <c:pt idx="29">
                  <c:v>256.0</c:v>
                </c:pt>
                <c:pt idx="30">
                  <c:v>289.0</c:v>
                </c:pt>
                <c:pt idx="31">
                  <c:v>324.0</c:v>
                </c:pt>
                <c:pt idx="32">
                  <c:v>324.0</c:v>
                </c:pt>
                <c:pt idx="33">
                  <c:v>324.0</c:v>
                </c:pt>
                <c:pt idx="34">
                  <c:v>324.0</c:v>
                </c:pt>
                <c:pt idx="35">
                  <c:v>361.0</c:v>
                </c:pt>
                <c:pt idx="36">
                  <c:v>441.0</c:v>
                </c:pt>
                <c:pt idx="37">
                  <c:v>441.0</c:v>
                </c:pt>
                <c:pt idx="38">
                  <c:v>484.0</c:v>
                </c:pt>
                <c:pt idx="39">
                  <c:v>484.0</c:v>
                </c:pt>
                <c:pt idx="40">
                  <c:v>484.0</c:v>
                </c:pt>
                <c:pt idx="41">
                  <c:v>484.0</c:v>
                </c:pt>
                <c:pt idx="42">
                  <c:v>484.0</c:v>
                </c:pt>
                <c:pt idx="43">
                  <c:v>625.0</c:v>
                </c:pt>
                <c:pt idx="44">
                  <c:v>729.0</c:v>
                </c:pt>
                <c:pt idx="45">
                  <c:v>729.0</c:v>
                </c:pt>
                <c:pt idx="46">
                  <c:v>841.0</c:v>
                </c:pt>
                <c:pt idx="47">
                  <c:v>900.0</c:v>
                </c:pt>
                <c:pt idx="48">
                  <c:v>961.0</c:v>
                </c:pt>
                <c:pt idx="49">
                  <c:v>961.0</c:v>
                </c:pt>
                <c:pt idx="50">
                  <c:v>961.0</c:v>
                </c:pt>
                <c:pt idx="51">
                  <c:v>900.0</c:v>
                </c:pt>
                <c:pt idx="52">
                  <c:v>900.0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803056"/>
        <c:axId val="1377834736"/>
      </c:scatterChart>
      <c:valAx>
        <c:axId val="13678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834736"/>
        <c:crosses val="autoZero"/>
        <c:crossBetween val="midCat"/>
      </c:valAx>
      <c:valAx>
        <c:axId val="13778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8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0</xdr:rowOff>
    </xdr:from>
    <xdr:to>
      <xdr:col>17</xdr:col>
      <xdr:colOff>228600</xdr:colOff>
      <xdr:row>19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744999</xdr:colOff>
      <xdr:row>19</xdr:row>
      <xdr:rowOff>140227</xdr:rowOff>
    </xdr:from>
    <xdr:to>
      <xdr:col>15</xdr:col>
      <xdr:colOff>357237</xdr:colOff>
      <xdr:row>33</xdr:row>
      <xdr:rowOff>39788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703775</xdr:colOff>
      <xdr:row>33</xdr:row>
      <xdr:rowOff>135263</xdr:rowOff>
    </xdr:from>
    <xdr:to>
      <xdr:col>15</xdr:col>
      <xdr:colOff>316013</xdr:colOff>
      <xdr:row>47</xdr:row>
      <xdr:rowOff>34823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F1" zoomScale="111" workbookViewId="0">
      <selection activeCell="I8" sqref="I8"/>
    </sheetView>
  </sheetViews>
  <sheetFormatPr baseColWidth="10" defaultRowHeight="16" x14ac:dyDescent="0.2"/>
  <cols>
    <col min="1" max="1" width="24" bestFit="1" customWidth="1"/>
    <col min="2" max="2" width="17" bestFit="1" customWidth="1"/>
    <col min="3" max="3" width="21.5" bestFit="1" customWidth="1"/>
    <col min="4" max="4" width="20.83203125" bestFit="1" customWidth="1"/>
    <col min="5" max="5" width="14.6640625" bestFit="1" customWidth="1"/>
    <col min="6" max="7" width="20.83203125" customWidth="1"/>
  </cols>
  <sheetData>
    <row r="1" spans="1:9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10</v>
      </c>
      <c r="I1" s="1" t="s">
        <v>3</v>
      </c>
    </row>
    <row r="2" spans="1:9" x14ac:dyDescent="0.2">
      <c r="A2">
        <f>B2+$I$2</f>
        <v>367</v>
      </c>
      <c r="B2">
        <v>10</v>
      </c>
      <c r="C2">
        <v>17</v>
      </c>
      <c r="D2">
        <v>3.2</v>
      </c>
      <c r="E2">
        <f>C2*$I$8+$I$11</f>
        <v>12.551951848925786</v>
      </c>
      <c r="F2">
        <f>(C2-B2)^2</f>
        <v>49</v>
      </c>
      <c r="G2">
        <f>(E2-B2)^2</f>
        <v>6.5124582392357349</v>
      </c>
      <c r="I2">
        <v>357</v>
      </c>
    </row>
    <row r="3" spans="1:9" x14ac:dyDescent="0.2">
      <c r="A3">
        <f>B3+$I$2</f>
        <v>377</v>
      </c>
      <c r="B3">
        <v>20</v>
      </c>
      <c r="C3">
        <v>22</v>
      </c>
      <c r="D3">
        <v>8</v>
      </c>
      <c r="E3">
        <f>C3*$I$8+$I$11</f>
        <v>17.377077176901587</v>
      </c>
      <c r="F3">
        <f>(C3-B3)^2</f>
        <v>4</v>
      </c>
      <c r="G3">
        <f>(E3-B3)^2</f>
        <v>6.8797241359305508</v>
      </c>
      <c r="I3" s="1"/>
    </row>
    <row r="4" spans="1:9" x14ac:dyDescent="0.2">
      <c r="A4">
        <f>B4+$I$2</f>
        <v>387</v>
      </c>
      <c r="B4">
        <v>30</v>
      </c>
      <c r="C4">
        <v>38</v>
      </c>
      <c r="D4">
        <v>7</v>
      </c>
      <c r="E4">
        <f>C4*$I$8+$I$11</f>
        <v>32.81747822642415</v>
      </c>
      <c r="F4">
        <f>(C4-B4)^2</f>
        <v>64</v>
      </c>
      <c r="G4">
        <f>(E4-B4)^2</f>
        <v>7.9381835563741738</v>
      </c>
      <c r="H4" t="s">
        <v>7</v>
      </c>
      <c r="I4" s="1" t="s">
        <v>5</v>
      </c>
    </row>
    <row r="5" spans="1:9" x14ac:dyDescent="0.2">
      <c r="A5">
        <f>B5+$I$2</f>
        <v>397</v>
      </c>
      <c r="B5">
        <v>40</v>
      </c>
      <c r="C5">
        <v>48</v>
      </c>
      <c r="D5">
        <v>7</v>
      </c>
      <c r="E5">
        <f>C5*$I$8+$I$11</f>
        <v>42.467728882375752</v>
      </c>
      <c r="F5">
        <f>(C5-B5)^2</f>
        <v>64</v>
      </c>
      <c r="G5">
        <f>(E5-B5)^2</f>
        <v>6.089685836911479</v>
      </c>
      <c r="I5" t="s">
        <v>6</v>
      </c>
    </row>
    <row r="6" spans="1:9" x14ac:dyDescent="0.2">
      <c r="A6">
        <f>B6+$I$2</f>
        <v>407</v>
      </c>
      <c r="B6">
        <v>50</v>
      </c>
      <c r="C6">
        <v>56</v>
      </c>
      <c r="D6">
        <v>4.5</v>
      </c>
      <c r="E6">
        <f>C6*$I$8+$I$11</f>
        <v>50.187929407137034</v>
      </c>
      <c r="F6">
        <f>(C6-B6)^2</f>
        <v>36</v>
      </c>
      <c r="G6">
        <f>(E6-B6)^2</f>
        <v>3.5317462066877039E-2</v>
      </c>
    </row>
    <row r="7" spans="1:9" x14ac:dyDescent="0.2">
      <c r="A7">
        <f>B7+$I$2</f>
        <v>417</v>
      </c>
      <c r="B7">
        <v>60</v>
      </c>
      <c r="C7">
        <v>65</v>
      </c>
      <c r="D7">
        <v>4</v>
      </c>
      <c r="E7">
        <f>C7*$I$8+$I$11</f>
        <v>58.873154997493472</v>
      </c>
      <c r="F7">
        <f>(C7-B7)^2</f>
        <v>25</v>
      </c>
      <c r="G7">
        <f>(E7-B7)^2</f>
        <v>1.2697796596739366</v>
      </c>
      <c r="I7" s="1" t="s">
        <v>9</v>
      </c>
    </row>
    <row r="8" spans="1:9" x14ac:dyDescent="0.2">
      <c r="A8">
        <f>B8+$I$2</f>
        <v>427</v>
      </c>
      <c r="B8">
        <v>70</v>
      </c>
      <c r="C8">
        <v>75</v>
      </c>
      <c r="D8">
        <v>4.5</v>
      </c>
      <c r="E8">
        <f>C8*$I$8+$I$11</f>
        <v>68.523405653445081</v>
      </c>
      <c r="F8">
        <f>(C8-B8)^2</f>
        <v>25</v>
      </c>
      <c r="G8">
        <f>(E8-B8)^2</f>
        <v>2.1803308642779466</v>
      </c>
      <c r="I8">
        <f>SLOPE(B:B,C:C)</f>
        <v>0.96502506559516021</v>
      </c>
    </row>
    <row r="9" spans="1:9" x14ac:dyDescent="0.2">
      <c r="A9">
        <f>B9+$I$2</f>
        <v>437</v>
      </c>
      <c r="B9">
        <v>80</v>
      </c>
      <c r="C9">
        <v>85</v>
      </c>
      <c r="D9">
        <v>4.7</v>
      </c>
      <c r="E9">
        <f>C9*$I$8+$I$11</f>
        <v>78.173656309396677</v>
      </c>
      <c r="F9">
        <f>(C9-B9)^2</f>
        <v>25</v>
      </c>
      <c r="G9">
        <f>(E9-B9)^2</f>
        <v>3.3355312762065683</v>
      </c>
    </row>
    <row r="10" spans="1:9" x14ac:dyDescent="0.2">
      <c r="A10">
        <f>B10+$I$2</f>
        <v>447</v>
      </c>
      <c r="B10">
        <v>90</v>
      </c>
      <c r="C10">
        <v>95</v>
      </c>
      <c r="D10">
        <v>3.3</v>
      </c>
      <c r="E10">
        <f>C10*$I$8+$I$11</f>
        <v>87.823906965348286</v>
      </c>
      <c r="F10">
        <f>(C10-B10)^2</f>
        <v>25</v>
      </c>
      <c r="G10">
        <f>(E10-B10)^2</f>
        <v>4.7353808954597065</v>
      </c>
      <c r="I10" s="1" t="s">
        <v>3</v>
      </c>
    </row>
    <row r="11" spans="1:9" x14ac:dyDescent="0.2">
      <c r="A11">
        <f>B11+$I$2</f>
        <v>457</v>
      </c>
      <c r="B11">
        <v>100</v>
      </c>
      <c r="C11">
        <v>107</v>
      </c>
      <c r="D11">
        <v>3.3</v>
      </c>
      <c r="E11">
        <f>C11*$I$8+$I$11</f>
        <v>99.404207752490208</v>
      </c>
      <c r="F11">
        <f>(C11-B11)^2</f>
        <v>49</v>
      </c>
      <c r="G11">
        <f>(E11-B11)^2</f>
        <v>0.35496840219276882</v>
      </c>
      <c r="I11">
        <f>INTERCEPT(B:B,C:C)</f>
        <v>-3.8534742661919381</v>
      </c>
    </row>
    <row r="12" spans="1:9" x14ac:dyDescent="0.2">
      <c r="A12">
        <f>B12+$I$2</f>
        <v>467</v>
      </c>
      <c r="B12">
        <v>110</v>
      </c>
      <c r="C12">
        <v>115</v>
      </c>
      <c r="D12">
        <v>3.4</v>
      </c>
      <c r="E12">
        <f>C12*$I$8+$I$11</f>
        <v>107.12440827725149</v>
      </c>
      <c r="F12">
        <f>(C12-B12)^2</f>
        <v>25</v>
      </c>
      <c r="G12">
        <f>(E12-B12)^2</f>
        <v>8.269027755939744</v>
      </c>
    </row>
    <row r="13" spans="1:9" x14ac:dyDescent="0.2">
      <c r="A13">
        <f>B13+$I$2</f>
        <v>477</v>
      </c>
      <c r="B13">
        <v>120</v>
      </c>
      <c r="C13">
        <v>125</v>
      </c>
      <c r="D13">
        <v>3.6</v>
      </c>
      <c r="E13">
        <f>C13*$I$8+$I$11</f>
        <v>116.77465893320309</v>
      </c>
      <c r="F13">
        <f>(C13-B13)^2</f>
        <v>25</v>
      </c>
      <c r="G13">
        <f>(E13-B13)^2</f>
        <v>10.402824997166661</v>
      </c>
      <c r="I13" s="1" t="s">
        <v>12</v>
      </c>
    </row>
    <row r="14" spans="1:9" x14ac:dyDescent="0.2">
      <c r="A14">
        <f>B14+$I$2</f>
        <v>487</v>
      </c>
      <c r="B14">
        <v>130</v>
      </c>
      <c r="C14">
        <v>136</v>
      </c>
      <c r="D14">
        <v>4</v>
      </c>
      <c r="E14">
        <f>C14*$I$8+$I$11</f>
        <v>127.38993465474985</v>
      </c>
      <c r="F14">
        <f>(C14-B14)^2</f>
        <v>36</v>
      </c>
      <c r="G14">
        <f>(E14-B14)^2</f>
        <v>6.8124411064757791</v>
      </c>
      <c r="I14">
        <f>AVERAGE(F:F)</f>
        <v>308.64150943396226</v>
      </c>
    </row>
    <row r="15" spans="1:9" x14ac:dyDescent="0.2">
      <c r="A15">
        <f>B15+$I$2</f>
        <v>497</v>
      </c>
      <c r="B15">
        <v>140</v>
      </c>
      <c r="C15">
        <v>147</v>
      </c>
      <c r="D15">
        <v>3.6</v>
      </c>
      <c r="E15">
        <f>C15*$I$8+$I$11</f>
        <v>138.00521037629662</v>
      </c>
      <c r="F15">
        <f>(C15-B15)^2</f>
        <v>49</v>
      </c>
      <c r="G15">
        <f>(E15-B15)^2</f>
        <v>3.9791856428346848</v>
      </c>
    </row>
    <row r="16" spans="1:9" x14ac:dyDescent="0.2">
      <c r="A16">
        <f>B16+$I$2</f>
        <v>507</v>
      </c>
      <c r="B16">
        <v>150</v>
      </c>
      <c r="C16">
        <v>158</v>
      </c>
      <c r="D16">
        <v>3.5</v>
      </c>
      <c r="E16">
        <f>C16*$I$8+$I$11</f>
        <v>148.62048609784338</v>
      </c>
      <c r="F16">
        <f>(C16-B16)^2</f>
        <v>64</v>
      </c>
      <c r="G16">
        <f>(E16-B16)^2</f>
        <v>1.9030586062433767</v>
      </c>
      <c r="I16" s="1" t="s">
        <v>13</v>
      </c>
    </row>
    <row r="17" spans="1:9" x14ac:dyDescent="0.2">
      <c r="A17">
        <f>B17+$I$2</f>
        <v>517</v>
      </c>
      <c r="B17">
        <v>160</v>
      </c>
      <c r="C17">
        <v>168</v>
      </c>
      <c r="D17">
        <v>4</v>
      </c>
      <c r="E17">
        <f>C17*$I$8+$I$11</f>
        <v>158.27073675379498</v>
      </c>
      <c r="F17">
        <f>(C17-B17)^2</f>
        <v>64</v>
      </c>
      <c r="G17">
        <f>(E17-B17)^2</f>
        <v>2.990351374675531</v>
      </c>
      <c r="I17">
        <f>AVERAGE(G:G)</f>
        <v>6.2585754255754154</v>
      </c>
    </row>
    <row r="18" spans="1:9" x14ac:dyDescent="0.2">
      <c r="A18">
        <f>B18+$I$2</f>
        <v>527</v>
      </c>
      <c r="B18">
        <v>170</v>
      </c>
      <c r="C18">
        <v>178</v>
      </c>
      <c r="D18">
        <v>3.6</v>
      </c>
      <c r="E18">
        <f>C18*$I$8+$I$11</f>
        <v>167.92098740974657</v>
      </c>
      <c r="F18">
        <f>(C18-B18)^2</f>
        <v>64</v>
      </c>
      <c r="G18">
        <f>(E18-B18)^2</f>
        <v>4.3222933504322647</v>
      </c>
    </row>
    <row r="19" spans="1:9" x14ac:dyDescent="0.2">
      <c r="A19">
        <f>B19+$I$2</f>
        <v>537</v>
      </c>
      <c r="B19">
        <v>180</v>
      </c>
      <c r="C19">
        <v>190</v>
      </c>
      <c r="D19">
        <v>4.2</v>
      </c>
      <c r="E19">
        <f>C19*$I$8+$I$11</f>
        <v>179.50128819688851</v>
      </c>
      <c r="F19">
        <f>(C19-B19)^2</f>
        <v>100</v>
      </c>
      <c r="G19">
        <f>(E19-B19)^2</f>
        <v>0.2487134625627139</v>
      </c>
      <c r="I19" s="1" t="s">
        <v>14</v>
      </c>
    </row>
    <row r="20" spans="1:9" x14ac:dyDescent="0.2">
      <c r="A20">
        <f>B20+$I$2</f>
        <v>547</v>
      </c>
      <c r="B20">
        <v>190</v>
      </c>
      <c r="C20">
        <v>199</v>
      </c>
      <c r="D20">
        <v>3.7</v>
      </c>
      <c r="E20">
        <f>C20*$I$8+$I$11</f>
        <v>188.18651378724493</v>
      </c>
      <c r="F20">
        <f>(C20-B20)^2</f>
        <v>81</v>
      </c>
      <c r="G20">
        <f>(E20-B20)^2</f>
        <v>3.2887322438527131</v>
      </c>
      <c r="I20">
        <f>'Full data'!I14</f>
        <v>342.31578947368422</v>
      </c>
    </row>
    <row r="21" spans="1:9" x14ac:dyDescent="0.2">
      <c r="A21">
        <f>B21+$I$2</f>
        <v>557</v>
      </c>
      <c r="B21">
        <v>200</v>
      </c>
      <c r="C21">
        <v>209</v>
      </c>
      <c r="D21">
        <v>3.8</v>
      </c>
      <c r="E21">
        <f>C21*$I$8+$I$11</f>
        <v>197.83676444319656</v>
      </c>
      <c r="F21">
        <f>(C21-B21)^2</f>
        <v>81</v>
      </c>
      <c r="G21">
        <f>(E21-B21)^2</f>
        <v>4.6795880742187004</v>
      </c>
    </row>
    <row r="22" spans="1:9" x14ac:dyDescent="0.2">
      <c r="A22">
        <f>B22+$I$2</f>
        <v>567</v>
      </c>
      <c r="B22">
        <v>210</v>
      </c>
      <c r="C22">
        <v>219</v>
      </c>
      <c r="D22">
        <v>4.0999999999999996</v>
      </c>
      <c r="E22">
        <f>C22*$I$8+$I$11</f>
        <v>207.48701509914815</v>
      </c>
      <c r="F22">
        <f>(C22-B22)^2</f>
        <v>81</v>
      </c>
      <c r="G22">
        <f>(E22-B22)^2</f>
        <v>6.3150931119093707</v>
      </c>
      <c r="I22" s="1" t="s">
        <v>15</v>
      </c>
    </row>
    <row r="23" spans="1:9" x14ac:dyDescent="0.2">
      <c r="A23">
        <f>B23+$I$2</f>
        <v>577</v>
      </c>
      <c r="B23">
        <v>220</v>
      </c>
      <c r="C23">
        <v>230</v>
      </c>
      <c r="D23">
        <v>3.7</v>
      </c>
      <c r="E23">
        <f>C23*$I$8+$I$11</f>
        <v>218.10229082069492</v>
      </c>
      <c r="F23">
        <f>(C23-B23)^2</f>
        <v>100</v>
      </c>
      <c r="G23">
        <f>(E23-B23)^2</f>
        <v>3.601300129218767</v>
      </c>
      <c r="I23">
        <f>'Full data'!I17</f>
        <v>14.976942443017458</v>
      </c>
    </row>
    <row r="24" spans="1:9" x14ac:dyDescent="0.2">
      <c r="A24">
        <f>B24+$I$2</f>
        <v>587</v>
      </c>
      <c r="B24">
        <v>230</v>
      </c>
      <c r="C24">
        <v>240</v>
      </c>
      <c r="D24">
        <v>4.7</v>
      </c>
      <c r="E24">
        <f>C24*$I$8+$I$11</f>
        <v>227.75254147664651</v>
      </c>
      <c r="F24">
        <f>(C24-B24)^2</f>
        <v>100</v>
      </c>
      <c r="G24">
        <f>(E24-B24)^2</f>
        <v>5.0510698141942347</v>
      </c>
    </row>
    <row r="25" spans="1:9" x14ac:dyDescent="0.2">
      <c r="A25">
        <f>B25+$I$2</f>
        <v>597</v>
      </c>
      <c r="B25">
        <v>240</v>
      </c>
      <c r="C25">
        <v>251</v>
      </c>
      <c r="D25">
        <v>4.4000000000000004</v>
      </c>
      <c r="E25">
        <f>C25*$I$8+$I$11</f>
        <v>238.36781719819328</v>
      </c>
      <c r="F25">
        <f>(C25-B25)^2</f>
        <v>121</v>
      </c>
      <c r="G25">
        <f>(E25-B25)^2</f>
        <v>2.6640206985136374</v>
      </c>
    </row>
    <row r="26" spans="1:9" x14ac:dyDescent="0.2">
      <c r="A26">
        <f>B26+$I$2</f>
        <v>607</v>
      </c>
      <c r="B26">
        <v>250</v>
      </c>
      <c r="C26">
        <v>262</v>
      </c>
      <c r="D26">
        <v>4.5</v>
      </c>
      <c r="E26">
        <f>C26*$I$8+$I$11</f>
        <v>248.98309291974005</v>
      </c>
      <c r="F26">
        <f>(C26-B26)^2</f>
        <v>144</v>
      </c>
      <c r="G26">
        <f>(E26-B26)^2</f>
        <v>1.0341000098828264</v>
      </c>
    </row>
    <row r="27" spans="1:9" x14ac:dyDescent="0.2">
      <c r="A27">
        <f>B27+$I$2</f>
        <v>617</v>
      </c>
      <c r="B27">
        <v>260</v>
      </c>
      <c r="C27">
        <v>273</v>
      </c>
      <c r="D27">
        <v>4.5</v>
      </c>
      <c r="E27">
        <f>C27*$I$8+$I$11</f>
        <v>259.59836864128681</v>
      </c>
      <c r="F27">
        <f>(C27-B27)^2</f>
        <v>169</v>
      </c>
      <c r="G27">
        <f>(E27-B27)^2</f>
        <v>0.16130774830180231</v>
      </c>
    </row>
    <row r="28" spans="1:9" x14ac:dyDescent="0.2">
      <c r="A28">
        <f>B28+$I$2</f>
        <v>627</v>
      </c>
      <c r="B28">
        <v>270</v>
      </c>
      <c r="C28">
        <v>284</v>
      </c>
      <c r="D28">
        <v>4.8</v>
      </c>
      <c r="E28">
        <f>C28*$I$8+$I$11</f>
        <v>270.21364436283358</v>
      </c>
      <c r="F28">
        <f>(C28-B28)^2</f>
        <v>196</v>
      </c>
      <c r="G28">
        <f>(E28-B28)^2</f>
        <v>4.5643913770565057E-2</v>
      </c>
    </row>
    <row r="29" spans="1:9" x14ac:dyDescent="0.2">
      <c r="A29">
        <f>B29+$I$2</f>
        <v>637</v>
      </c>
      <c r="B29">
        <v>280</v>
      </c>
      <c r="C29">
        <v>295</v>
      </c>
      <c r="D29">
        <v>4.7</v>
      </c>
      <c r="E29">
        <f>C29*$I$8+$I$11</f>
        <v>280.82892008438034</v>
      </c>
      <c r="F29">
        <f>(C29-B29)^2</f>
        <v>225</v>
      </c>
      <c r="G29">
        <f>(E29-B29)^2</f>
        <v>0.68710850628911468</v>
      </c>
    </row>
    <row r="30" spans="1:9" x14ac:dyDescent="0.2">
      <c r="A30">
        <f>B30+$I$2</f>
        <v>647</v>
      </c>
      <c r="B30">
        <v>290</v>
      </c>
      <c r="C30">
        <v>306</v>
      </c>
      <c r="D30">
        <v>5.5</v>
      </c>
      <c r="E30">
        <f>C30*$I$8+$I$11</f>
        <v>291.44419580592711</v>
      </c>
      <c r="F30">
        <f>(C30-B30)^2</f>
        <v>256</v>
      </c>
      <c r="G30">
        <f>(E30-B30)^2</f>
        <v>2.0857015258574512</v>
      </c>
    </row>
    <row r="31" spans="1:9" x14ac:dyDescent="0.2">
      <c r="A31">
        <f>B31+$I$2</f>
        <v>657</v>
      </c>
      <c r="B31">
        <v>300</v>
      </c>
      <c r="C31">
        <v>316</v>
      </c>
      <c r="D31">
        <v>5.8</v>
      </c>
      <c r="E31">
        <f>C31*$I$8+$I$11</f>
        <v>301.0944464618787</v>
      </c>
      <c r="F31">
        <f>(C31-B31)^2</f>
        <v>256</v>
      </c>
      <c r="G31">
        <f>(E31-B31)^2</f>
        <v>1.1978130579188129</v>
      </c>
    </row>
    <row r="32" spans="1:9" x14ac:dyDescent="0.2">
      <c r="A32">
        <f>B32+$I$2</f>
        <v>667</v>
      </c>
      <c r="B32">
        <v>310</v>
      </c>
      <c r="C32">
        <v>327</v>
      </c>
      <c r="D32">
        <v>5.9</v>
      </c>
      <c r="E32">
        <f>C32*$I$8+$I$11</f>
        <v>311.70972218342547</v>
      </c>
      <c r="F32">
        <f>(C32-B32)^2</f>
        <v>289</v>
      </c>
      <c r="G32">
        <f>(E32-B32)^2</f>
        <v>2.9231499444971552</v>
      </c>
    </row>
    <row r="33" spans="1:7" x14ac:dyDescent="0.2">
      <c r="A33">
        <f>B33+$I$2</f>
        <v>677</v>
      </c>
      <c r="B33">
        <v>320</v>
      </c>
      <c r="C33">
        <v>338</v>
      </c>
      <c r="D33">
        <v>6</v>
      </c>
      <c r="E33">
        <f>C33*$I$8+$I$11</f>
        <v>322.32499790497224</v>
      </c>
      <c r="F33">
        <f>(C33-B33)^2</f>
        <v>324</v>
      </c>
      <c r="G33">
        <f>(E33-B33)^2</f>
        <v>5.4056152581252848</v>
      </c>
    </row>
    <row r="34" spans="1:7" x14ac:dyDescent="0.2">
      <c r="A34">
        <f>B34+$I$2</f>
        <v>687</v>
      </c>
      <c r="B34">
        <v>330</v>
      </c>
      <c r="C34">
        <v>348</v>
      </c>
      <c r="D34">
        <v>5.9</v>
      </c>
      <c r="E34">
        <f>C34*$I$8+$I$11</f>
        <v>331.97524856092383</v>
      </c>
      <c r="F34">
        <f>(C34-B34)^2</f>
        <v>324</v>
      </c>
      <c r="G34">
        <f>(E34-B34)^2</f>
        <v>3.9016068774316639</v>
      </c>
    </row>
    <row r="35" spans="1:7" x14ac:dyDescent="0.2">
      <c r="A35">
        <f>B35+$I$2</f>
        <v>697</v>
      </c>
      <c r="B35">
        <v>340</v>
      </c>
      <c r="C35">
        <v>358</v>
      </c>
      <c r="D35">
        <v>7.3</v>
      </c>
      <c r="E35">
        <f>C35*$I$8+$I$11</f>
        <v>341.62549921687543</v>
      </c>
      <c r="F35">
        <f>(C35-B35)^2</f>
        <v>324</v>
      </c>
      <c r="G35">
        <f>(E35-B35)^2</f>
        <v>2.6422477040626222</v>
      </c>
    </row>
    <row r="36" spans="1:7" x14ac:dyDescent="0.2">
      <c r="A36">
        <f>B36+$I$2</f>
        <v>707</v>
      </c>
      <c r="B36">
        <v>350</v>
      </c>
      <c r="C36">
        <v>368</v>
      </c>
      <c r="D36">
        <v>7.8</v>
      </c>
      <c r="E36">
        <f>C36*$I$8+$I$11</f>
        <v>351.27574987282702</v>
      </c>
      <c r="F36">
        <f>(C36-B36)^2</f>
        <v>324</v>
      </c>
      <c r="G36">
        <f>(E36-B36)^2</f>
        <v>1.6275377380181595</v>
      </c>
    </row>
    <row r="37" spans="1:7" x14ac:dyDescent="0.2">
      <c r="A37">
        <f>B37+$I$2</f>
        <v>717</v>
      </c>
      <c r="B37">
        <v>360</v>
      </c>
      <c r="C37">
        <v>379</v>
      </c>
      <c r="D37">
        <v>7.3</v>
      </c>
      <c r="E37">
        <f>C37*$I$8+$I$11</f>
        <v>361.89102559437379</v>
      </c>
      <c r="F37">
        <f>(C37-B37)^2</f>
        <v>361</v>
      </c>
      <c r="G37">
        <f>(E37-B37)^2</f>
        <v>3.5759777985767327</v>
      </c>
    </row>
    <row r="38" spans="1:7" x14ac:dyDescent="0.2">
      <c r="A38">
        <f>B38+$I$2</f>
        <v>727</v>
      </c>
      <c r="B38">
        <v>370</v>
      </c>
      <c r="C38">
        <v>391</v>
      </c>
      <c r="D38">
        <v>8.3000000000000007</v>
      </c>
      <c r="E38">
        <f>C38*$I$8+$I$11</f>
        <v>373.47132638151572</v>
      </c>
      <c r="F38">
        <f>(C38-B38)^2</f>
        <v>441</v>
      </c>
      <c r="G38">
        <f>(E38-B38)^2</f>
        <v>12.050106847007045</v>
      </c>
    </row>
    <row r="39" spans="1:7" x14ac:dyDescent="0.2">
      <c r="A39">
        <f>B39+$I$2</f>
        <v>737</v>
      </c>
      <c r="B39">
        <v>380</v>
      </c>
      <c r="C39">
        <v>401</v>
      </c>
      <c r="D39">
        <v>8.4</v>
      </c>
      <c r="E39">
        <f>C39*$I$8+$I$11</f>
        <v>383.12157703746732</v>
      </c>
      <c r="F39">
        <f>(C39-B39)^2</f>
        <v>441</v>
      </c>
      <c r="G39">
        <f>(E39-B39)^2</f>
        <v>9.7442432008432398</v>
      </c>
    </row>
    <row r="40" spans="1:7" x14ac:dyDescent="0.2">
      <c r="A40">
        <f>B40+$I$2</f>
        <v>747</v>
      </c>
      <c r="B40">
        <v>390</v>
      </c>
      <c r="C40">
        <v>412</v>
      </c>
      <c r="D40">
        <v>9.5</v>
      </c>
      <c r="E40">
        <f>C40*$I$8+$I$11</f>
        <v>393.73685275901408</v>
      </c>
      <c r="F40">
        <f>(C40-B40)^2</f>
        <v>484</v>
      </c>
      <c r="G40">
        <f>(E40-B40)^2</f>
        <v>13.964068542551175</v>
      </c>
    </row>
    <row r="41" spans="1:7" x14ac:dyDescent="0.2">
      <c r="A41">
        <f>B41+$I$2</f>
        <v>757</v>
      </c>
      <c r="B41">
        <v>400</v>
      </c>
      <c r="C41">
        <v>422</v>
      </c>
      <c r="D41">
        <v>11.2</v>
      </c>
      <c r="E41">
        <f>C41*$I$8+$I$11</f>
        <v>403.38710341496568</v>
      </c>
      <c r="F41">
        <f>(C41-B41)^2</f>
        <v>484</v>
      </c>
      <c r="G41">
        <f>(E41-B41)^2</f>
        <v>11.472469543672167</v>
      </c>
    </row>
    <row r="42" spans="1:7" x14ac:dyDescent="0.2">
      <c r="A42">
        <f>B42+$I$2</f>
        <v>767</v>
      </c>
      <c r="B42">
        <v>410</v>
      </c>
      <c r="C42">
        <v>432</v>
      </c>
      <c r="D42">
        <v>10.7</v>
      </c>
      <c r="E42">
        <f>C42*$I$8+$I$11</f>
        <v>413.03735407091727</v>
      </c>
      <c r="F42">
        <f>(C42-B42)^2</f>
        <v>484</v>
      </c>
      <c r="G42">
        <f>(E42-B42)^2</f>
        <v>9.225519752117739</v>
      </c>
    </row>
    <row r="43" spans="1:7" x14ac:dyDescent="0.2">
      <c r="A43">
        <f>B43+$I$2</f>
        <v>777</v>
      </c>
      <c r="B43">
        <v>420</v>
      </c>
      <c r="C43">
        <v>442</v>
      </c>
      <c r="D43">
        <v>12.6</v>
      </c>
      <c r="E43">
        <f>C43*$I$8+$I$11</f>
        <v>422.68760472686887</v>
      </c>
      <c r="F43">
        <f>(C43-B43)^2</f>
        <v>484</v>
      </c>
      <c r="G43">
        <f>(E43-B43)^2</f>
        <v>7.2232191678878905</v>
      </c>
    </row>
    <row r="44" spans="1:7" x14ac:dyDescent="0.2">
      <c r="A44">
        <f>B44+$I$2</f>
        <v>787</v>
      </c>
      <c r="B44">
        <v>430</v>
      </c>
      <c r="C44">
        <v>452</v>
      </c>
      <c r="D44">
        <v>13.3</v>
      </c>
      <c r="E44">
        <f>C44*$I$8+$I$11</f>
        <v>432.33785538282046</v>
      </c>
      <c r="F44">
        <f>(C44-B44)^2</f>
        <v>484</v>
      </c>
      <c r="G44">
        <f>(E44-B44)^2</f>
        <v>5.4655677909826208</v>
      </c>
    </row>
    <row r="45" spans="1:7" x14ac:dyDescent="0.2">
      <c r="A45">
        <f>B45+$I$2</f>
        <v>837</v>
      </c>
      <c r="B45">
        <v>480</v>
      </c>
      <c r="C45">
        <v>505</v>
      </c>
      <c r="D45">
        <v>18.600000000000001</v>
      </c>
      <c r="E45">
        <f>C45*$I$8+$I$11</f>
        <v>483.48418385936395</v>
      </c>
      <c r="F45">
        <f>(C45-B45)^2</f>
        <v>625</v>
      </c>
      <c r="G45">
        <f>(E45-B45)^2</f>
        <v>12.139537165852285</v>
      </c>
    </row>
    <row r="46" spans="1:7" x14ac:dyDescent="0.2">
      <c r="A46">
        <f>B46+$I$2</f>
        <v>887</v>
      </c>
      <c r="B46">
        <v>530</v>
      </c>
      <c r="C46">
        <v>557</v>
      </c>
      <c r="D46">
        <v>22</v>
      </c>
      <c r="E46">
        <f>C46*$I$8+$I$11</f>
        <v>533.66548727031227</v>
      </c>
      <c r="F46">
        <f>(C46-B46)^2</f>
        <v>729</v>
      </c>
      <c r="G46">
        <f>(E46-B46)^2</f>
        <v>13.43579692882129</v>
      </c>
    </row>
    <row r="47" spans="1:7" x14ac:dyDescent="0.2">
      <c r="A47">
        <f>B47+$I$2</f>
        <v>937</v>
      </c>
      <c r="B47">
        <v>580</v>
      </c>
      <c r="C47">
        <v>607</v>
      </c>
      <c r="D47">
        <v>35.5</v>
      </c>
      <c r="E47">
        <f>C47*$I$8+$I$11</f>
        <v>581.91674055007036</v>
      </c>
      <c r="F47">
        <f>(C47-B47)^2</f>
        <v>729</v>
      </c>
      <c r="G47">
        <f>(E47-B47)^2</f>
        <v>3.6738943362840186</v>
      </c>
    </row>
    <row r="48" spans="1:7" x14ac:dyDescent="0.2">
      <c r="A48">
        <f>B48+$I$2</f>
        <v>987</v>
      </c>
      <c r="B48">
        <v>630</v>
      </c>
      <c r="C48">
        <v>659</v>
      </c>
      <c r="D48">
        <v>42</v>
      </c>
      <c r="E48">
        <f>C48*$I$8+$I$11</f>
        <v>632.09804396101867</v>
      </c>
      <c r="F48">
        <f>(C48-B48)^2</f>
        <v>841</v>
      </c>
      <c r="G48">
        <f>(E48-B48)^2</f>
        <v>4.4017884623669312</v>
      </c>
    </row>
    <row r="49" spans="1:7" x14ac:dyDescent="0.2">
      <c r="A49">
        <f>B49+$I$2</f>
        <v>1037</v>
      </c>
      <c r="B49">
        <v>680</v>
      </c>
      <c r="C49">
        <v>710</v>
      </c>
      <c r="D49">
        <v>57</v>
      </c>
      <c r="E49">
        <f>C49*$I$8+$I$11</f>
        <v>681.31432230637176</v>
      </c>
      <c r="F49">
        <f>(C49-B49)^2</f>
        <v>900</v>
      </c>
      <c r="G49">
        <f>(E49-B49)^2</f>
        <v>1.7274431250263935</v>
      </c>
    </row>
    <row r="50" spans="1:7" x14ac:dyDescent="0.2">
      <c r="A50">
        <f>B50+$I$2</f>
        <v>1087</v>
      </c>
      <c r="B50">
        <v>730</v>
      </c>
      <c r="C50">
        <v>761</v>
      </c>
      <c r="D50">
        <v>70</v>
      </c>
      <c r="E50">
        <f>C50*$I$8+$I$11</f>
        <v>730.53060065172497</v>
      </c>
      <c r="F50">
        <f>(C50-B50)^2</f>
        <v>961</v>
      </c>
      <c r="G50">
        <f>(E50-B50)^2</f>
        <v>0.28153705161095982</v>
      </c>
    </row>
    <row r="51" spans="1:7" x14ac:dyDescent="0.2">
      <c r="A51">
        <f>B51+$I$2</f>
        <v>1137</v>
      </c>
      <c r="B51">
        <v>780</v>
      </c>
      <c r="C51">
        <v>811</v>
      </c>
      <c r="D51">
        <v>88</v>
      </c>
      <c r="E51">
        <f t="shared" ref="E51:E55" si="0">C51*$I$8+$I$11</f>
        <v>778.78185393148294</v>
      </c>
      <c r="F51">
        <f t="shared" ref="F51:F55" si="1">(C51-B51)^2</f>
        <v>961</v>
      </c>
      <c r="G51">
        <f t="shared" ref="G51:G55" si="2">(E51-B51)^2</f>
        <v>1.4838798442435643</v>
      </c>
    </row>
    <row r="52" spans="1:7" x14ac:dyDescent="0.2">
      <c r="A52">
        <f>B52+$I$2</f>
        <v>1187</v>
      </c>
      <c r="B52">
        <v>830</v>
      </c>
      <c r="C52">
        <v>861</v>
      </c>
      <c r="D52">
        <v>121</v>
      </c>
      <c r="E52">
        <f t="shared" si="0"/>
        <v>827.03310721124103</v>
      </c>
      <c r="F52">
        <f t="shared" si="1"/>
        <v>961</v>
      </c>
      <c r="G52">
        <f t="shared" si="2"/>
        <v>8.8024528199899716</v>
      </c>
    </row>
    <row r="53" spans="1:7" x14ac:dyDescent="0.2">
      <c r="A53">
        <f>B53+$I$2</f>
        <v>1237</v>
      </c>
      <c r="B53">
        <v>880</v>
      </c>
      <c r="C53">
        <v>910</v>
      </c>
      <c r="D53">
        <v>170</v>
      </c>
      <c r="E53">
        <f t="shared" si="0"/>
        <v>874.31933542540389</v>
      </c>
      <c r="F53">
        <f t="shared" si="1"/>
        <v>900</v>
      </c>
      <c r="G53">
        <f t="shared" si="2"/>
        <v>32.269950009071181</v>
      </c>
    </row>
    <row r="54" spans="1:7" x14ac:dyDescent="0.2">
      <c r="A54">
        <f>B54+$I$2</f>
        <v>1287</v>
      </c>
      <c r="B54">
        <v>930</v>
      </c>
      <c r="C54">
        <v>960</v>
      </c>
      <c r="D54">
        <v>196</v>
      </c>
      <c r="E54">
        <f t="shared" si="0"/>
        <v>922.57058870516187</v>
      </c>
      <c r="F54">
        <f t="shared" si="1"/>
        <v>900</v>
      </c>
      <c r="G54">
        <f t="shared" si="2"/>
        <v>55.196152187868421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J21" sqref="J21"/>
    </sheetView>
  </sheetViews>
  <sheetFormatPr baseColWidth="10" defaultRowHeight="16" x14ac:dyDescent="0.2"/>
  <cols>
    <col min="1" max="1" width="24" bestFit="1" customWidth="1"/>
    <col min="2" max="2" width="17" bestFit="1" customWidth="1"/>
    <col min="3" max="3" width="21.5" bestFit="1" customWidth="1"/>
    <col min="4" max="4" width="20.83203125" bestFit="1" customWidth="1"/>
    <col min="5" max="5" width="14.6640625" bestFit="1" customWidth="1"/>
    <col min="6" max="6" width="24.83203125" bestFit="1" customWidth="1"/>
    <col min="7" max="7" width="28.1640625" bestFit="1" customWidth="1"/>
    <col min="8" max="8" width="7.5" bestFit="1" customWidth="1"/>
    <col min="9" max="9" width="12.6640625" bestFit="1" customWidth="1"/>
  </cols>
  <sheetData>
    <row r="1" spans="1:9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10</v>
      </c>
      <c r="I1" s="1" t="s">
        <v>3</v>
      </c>
    </row>
    <row r="2" spans="1:9" x14ac:dyDescent="0.2">
      <c r="A2">
        <f>B2+$I$2</f>
        <v>367</v>
      </c>
      <c r="B2">
        <v>10</v>
      </c>
      <c r="C2">
        <v>17</v>
      </c>
      <c r="D2">
        <v>3.2</v>
      </c>
      <c r="E2">
        <f>C2*$I$8+$I$11</f>
        <v>12.551951848925786</v>
      </c>
      <c r="F2">
        <f>(C2-B2)^2</f>
        <v>49</v>
      </c>
      <c r="G2">
        <f>(E2-B2)^2</f>
        <v>6.5124582392357349</v>
      </c>
      <c r="I2">
        <v>357</v>
      </c>
    </row>
    <row r="3" spans="1:9" x14ac:dyDescent="0.2">
      <c r="A3">
        <f>B3+$I$2</f>
        <v>377</v>
      </c>
      <c r="B3">
        <v>20</v>
      </c>
      <c r="C3">
        <v>22</v>
      </c>
      <c r="D3">
        <v>8</v>
      </c>
      <c r="E3">
        <f>C3*$I$8+$I$11</f>
        <v>17.377077176901587</v>
      </c>
      <c r="F3">
        <f>(C3-B3)^2</f>
        <v>4</v>
      </c>
      <c r="G3">
        <f>(E3-B3)^2</f>
        <v>6.8797241359305508</v>
      </c>
      <c r="I3" s="1"/>
    </row>
    <row r="4" spans="1:9" x14ac:dyDescent="0.2">
      <c r="A4">
        <f>B4+$I$2</f>
        <v>387</v>
      </c>
      <c r="B4">
        <v>30</v>
      </c>
      <c r="C4">
        <v>38</v>
      </c>
      <c r="D4">
        <v>7</v>
      </c>
      <c r="E4">
        <f>C4*$I$8+$I$11</f>
        <v>32.81747822642415</v>
      </c>
      <c r="F4">
        <f>(C4-B4)^2</f>
        <v>64</v>
      </c>
      <c r="G4">
        <f>(E4-B4)^2</f>
        <v>7.9381835563741738</v>
      </c>
      <c r="H4" t="s">
        <v>7</v>
      </c>
      <c r="I4" s="1" t="s">
        <v>5</v>
      </c>
    </row>
    <row r="5" spans="1:9" x14ac:dyDescent="0.2">
      <c r="A5">
        <f>B5+$I$2</f>
        <v>397</v>
      </c>
      <c r="B5">
        <v>40</v>
      </c>
      <c r="C5">
        <v>48</v>
      </c>
      <c r="D5">
        <v>7</v>
      </c>
      <c r="E5">
        <f>C5*$I$8+$I$11</f>
        <v>42.467728882375752</v>
      </c>
      <c r="F5">
        <f>(C5-B5)^2</f>
        <v>64</v>
      </c>
      <c r="G5">
        <f>(E5-B5)^2</f>
        <v>6.089685836911479</v>
      </c>
      <c r="I5" t="s">
        <v>6</v>
      </c>
    </row>
    <row r="6" spans="1:9" x14ac:dyDescent="0.2">
      <c r="A6">
        <f>B6+$I$2</f>
        <v>407</v>
      </c>
      <c r="B6">
        <v>50</v>
      </c>
      <c r="C6">
        <v>62</v>
      </c>
      <c r="D6">
        <v>4.5</v>
      </c>
      <c r="E6">
        <f>C6*$I$8+$I$11</f>
        <v>55.978079800707995</v>
      </c>
      <c r="F6">
        <f>(C6-B6)^2</f>
        <v>144</v>
      </c>
      <c r="G6">
        <f>(E6-B6)^2</f>
        <v>35.73743810363294</v>
      </c>
    </row>
    <row r="7" spans="1:9" x14ac:dyDescent="0.2">
      <c r="A7">
        <f>B7+$I$2</f>
        <v>417</v>
      </c>
      <c r="B7">
        <v>60</v>
      </c>
      <c r="C7">
        <v>65</v>
      </c>
      <c r="D7">
        <v>4</v>
      </c>
      <c r="E7">
        <f>C7*$I$8+$I$11</f>
        <v>58.873154997493472</v>
      </c>
      <c r="F7">
        <f>(C7-B7)^2</f>
        <v>25</v>
      </c>
      <c r="G7">
        <f>(E7-B7)^2</f>
        <v>1.2697796596739366</v>
      </c>
      <c r="I7" s="1" t="s">
        <v>9</v>
      </c>
    </row>
    <row r="8" spans="1:9" x14ac:dyDescent="0.2">
      <c r="A8">
        <f>B8+$I$2</f>
        <v>427</v>
      </c>
      <c r="B8">
        <v>70</v>
      </c>
      <c r="C8">
        <v>75</v>
      </c>
      <c r="D8">
        <v>4.5</v>
      </c>
      <c r="E8">
        <f>C8*$I$8+$I$11</f>
        <v>68.523405653445081</v>
      </c>
      <c r="F8">
        <f>(C8-B8)^2</f>
        <v>25</v>
      </c>
      <c r="G8">
        <f>(E8-B8)^2</f>
        <v>2.1803308642779466</v>
      </c>
      <c r="I8">
        <f>'Partial data'!I8</f>
        <v>0.96502506559516021</v>
      </c>
    </row>
    <row r="9" spans="1:9" x14ac:dyDescent="0.2">
      <c r="A9">
        <f>B9+$I$2</f>
        <v>437</v>
      </c>
      <c r="B9">
        <v>80</v>
      </c>
      <c r="C9">
        <v>85</v>
      </c>
      <c r="D9">
        <v>4.7</v>
      </c>
      <c r="E9">
        <f>C9*$I$8+$I$11</f>
        <v>78.173656309396677</v>
      </c>
      <c r="F9">
        <f>(C9-B9)^2</f>
        <v>25</v>
      </c>
      <c r="G9">
        <f>(E9-B9)^2</f>
        <v>3.3355312762065683</v>
      </c>
    </row>
    <row r="10" spans="1:9" x14ac:dyDescent="0.2">
      <c r="A10">
        <f>B10+$I$2</f>
        <v>447</v>
      </c>
      <c r="B10">
        <v>90</v>
      </c>
      <c r="C10">
        <v>95</v>
      </c>
      <c r="D10">
        <v>3.3</v>
      </c>
      <c r="E10">
        <f>C10*$I$8+$I$11</f>
        <v>87.823906965348286</v>
      </c>
      <c r="F10">
        <f>(C10-B10)^2</f>
        <v>25</v>
      </c>
      <c r="G10">
        <f>(E10-B10)^2</f>
        <v>4.7353808954597065</v>
      </c>
      <c r="I10" s="1" t="s">
        <v>3</v>
      </c>
    </row>
    <row r="11" spans="1:9" x14ac:dyDescent="0.2">
      <c r="A11">
        <f>B11+$I$2</f>
        <v>457</v>
      </c>
      <c r="B11">
        <v>100</v>
      </c>
      <c r="C11">
        <v>107</v>
      </c>
      <c r="D11">
        <v>3.3</v>
      </c>
      <c r="E11">
        <f>C11*$I$8+$I$11</f>
        <v>99.404207752490208</v>
      </c>
      <c r="F11">
        <f>(C11-B11)^2</f>
        <v>49</v>
      </c>
      <c r="G11">
        <f>(E11-B11)^2</f>
        <v>0.35496840219276882</v>
      </c>
      <c r="I11">
        <f>'Partial data'!I11</f>
        <v>-3.8534742661919381</v>
      </c>
    </row>
    <row r="12" spans="1:9" x14ac:dyDescent="0.2">
      <c r="A12">
        <f>B12+$I$2</f>
        <v>467</v>
      </c>
      <c r="B12">
        <v>110</v>
      </c>
      <c r="C12">
        <v>115</v>
      </c>
      <c r="D12">
        <v>3.4</v>
      </c>
      <c r="E12">
        <f>C12*$I$8+$I$11</f>
        <v>107.12440827725149</v>
      </c>
      <c r="F12">
        <f>(C12-B12)^2</f>
        <v>25</v>
      </c>
      <c r="G12">
        <f>(E12-B12)^2</f>
        <v>8.269027755939744</v>
      </c>
    </row>
    <row r="13" spans="1:9" x14ac:dyDescent="0.2">
      <c r="A13">
        <f>B13+$I$2</f>
        <v>477</v>
      </c>
      <c r="B13">
        <v>120</v>
      </c>
      <c r="C13">
        <v>125</v>
      </c>
      <c r="D13">
        <v>3.6</v>
      </c>
      <c r="E13">
        <f>C13*$I$8+$I$11</f>
        <v>116.77465893320309</v>
      </c>
      <c r="F13">
        <f>(C13-B13)^2</f>
        <v>25</v>
      </c>
      <c r="G13">
        <f>(E13-B13)^2</f>
        <v>10.402824997166661</v>
      </c>
      <c r="I13" s="1" t="s">
        <v>12</v>
      </c>
    </row>
    <row r="14" spans="1:9" x14ac:dyDescent="0.2">
      <c r="A14">
        <f>B14+$I$2</f>
        <v>487</v>
      </c>
      <c r="B14">
        <v>130</v>
      </c>
      <c r="C14">
        <v>136</v>
      </c>
      <c r="D14">
        <v>4</v>
      </c>
      <c r="E14">
        <f>C14*$I$8+$I$11</f>
        <v>127.38993465474985</v>
      </c>
      <c r="F14">
        <f>(C14-B14)^2</f>
        <v>36</v>
      </c>
      <c r="G14">
        <f>(E14-B14)^2</f>
        <v>6.8124411064757791</v>
      </c>
      <c r="I14">
        <f>AVERAGE(F:F)</f>
        <v>342.31578947368422</v>
      </c>
    </row>
    <row r="15" spans="1:9" x14ac:dyDescent="0.2">
      <c r="A15">
        <f>B15+$I$2</f>
        <v>497</v>
      </c>
      <c r="B15">
        <v>140</v>
      </c>
      <c r="C15">
        <v>147</v>
      </c>
      <c r="D15">
        <v>3.6</v>
      </c>
      <c r="E15">
        <f>C15*$I$8+$I$11</f>
        <v>138.00521037629662</v>
      </c>
      <c r="F15">
        <f>(C15-B15)^2</f>
        <v>49</v>
      </c>
      <c r="G15">
        <f>(E15-B15)^2</f>
        <v>3.9791856428346848</v>
      </c>
    </row>
    <row r="16" spans="1:9" x14ac:dyDescent="0.2">
      <c r="A16">
        <f>B16+$I$2</f>
        <v>507</v>
      </c>
      <c r="B16">
        <v>150</v>
      </c>
      <c r="C16">
        <v>158</v>
      </c>
      <c r="D16">
        <v>3.5</v>
      </c>
      <c r="E16">
        <f>C16*$I$8+$I$11</f>
        <v>148.62048609784338</v>
      </c>
      <c r="F16">
        <f>(C16-B16)^2</f>
        <v>64</v>
      </c>
      <c r="G16">
        <f>(E16-B16)^2</f>
        <v>1.9030586062433767</v>
      </c>
      <c r="I16" s="1" t="s">
        <v>13</v>
      </c>
    </row>
    <row r="17" spans="1:9" x14ac:dyDescent="0.2">
      <c r="A17">
        <f>B17+$I$2</f>
        <v>517</v>
      </c>
      <c r="B17">
        <v>160</v>
      </c>
      <c r="C17">
        <v>168</v>
      </c>
      <c r="D17">
        <v>4</v>
      </c>
      <c r="E17">
        <f>C17*$I$8+$I$11</f>
        <v>158.27073675379498</v>
      </c>
      <c r="F17">
        <f>(C17-B17)^2</f>
        <v>64</v>
      </c>
      <c r="G17">
        <f>(E17-B17)^2</f>
        <v>2.990351374675531</v>
      </c>
      <c r="I17">
        <f>AVERAGE(G:G)</f>
        <v>14.976942443017458</v>
      </c>
    </row>
    <row r="18" spans="1:9" x14ac:dyDescent="0.2">
      <c r="A18">
        <f>B18+$I$2</f>
        <v>527</v>
      </c>
      <c r="B18">
        <v>170</v>
      </c>
      <c r="C18">
        <v>178</v>
      </c>
      <c r="D18">
        <v>3.6</v>
      </c>
      <c r="E18">
        <f>C18*$I$8+$I$11</f>
        <v>167.92098740974657</v>
      </c>
      <c r="F18">
        <f>(C18-B18)^2</f>
        <v>64</v>
      </c>
      <c r="G18">
        <f>(E18-B18)^2</f>
        <v>4.3222933504322647</v>
      </c>
    </row>
    <row r="19" spans="1:9" x14ac:dyDescent="0.2">
      <c r="A19">
        <f>B19+$I$2</f>
        <v>537</v>
      </c>
      <c r="B19">
        <v>180</v>
      </c>
      <c r="C19">
        <v>190</v>
      </c>
      <c r="D19">
        <v>4.2</v>
      </c>
      <c r="E19">
        <f>C19*$I$8+$I$11</f>
        <v>179.50128819688851</v>
      </c>
      <c r="F19">
        <f>(C19-B19)^2</f>
        <v>100</v>
      </c>
      <c r="G19">
        <f>(E19-B19)^2</f>
        <v>0.2487134625627139</v>
      </c>
    </row>
    <row r="20" spans="1:9" x14ac:dyDescent="0.2">
      <c r="A20">
        <f>B20+$I$2</f>
        <v>547</v>
      </c>
      <c r="B20">
        <v>190</v>
      </c>
      <c r="C20">
        <v>199</v>
      </c>
      <c r="D20">
        <v>3.7</v>
      </c>
      <c r="E20">
        <f>C20*$I$8+$I$11</f>
        <v>188.18651378724493</v>
      </c>
      <c r="F20">
        <f>(C20-B20)^2</f>
        <v>81</v>
      </c>
      <c r="G20">
        <f>(E20-B20)^2</f>
        <v>3.2887322438527131</v>
      </c>
    </row>
    <row r="21" spans="1:9" x14ac:dyDescent="0.2">
      <c r="A21">
        <f>B21+$I$2</f>
        <v>557</v>
      </c>
      <c r="B21">
        <v>200</v>
      </c>
      <c r="C21">
        <v>209</v>
      </c>
      <c r="D21">
        <v>3.8</v>
      </c>
      <c r="E21">
        <f>C21*$I$8+$I$11</f>
        <v>197.83676444319656</v>
      </c>
      <c r="F21">
        <f>(C21-B21)^2</f>
        <v>81</v>
      </c>
      <c r="G21">
        <f>(E21-B21)^2</f>
        <v>4.6795880742187004</v>
      </c>
    </row>
    <row r="22" spans="1:9" x14ac:dyDescent="0.2">
      <c r="A22">
        <f>B22+$I$2</f>
        <v>567</v>
      </c>
      <c r="B22">
        <v>210</v>
      </c>
      <c r="C22">
        <v>219</v>
      </c>
      <c r="D22">
        <v>4.0999999999999996</v>
      </c>
      <c r="E22">
        <f>C22*$I$8+$I$11</f>
        <v>207.48701509914815</v>
      </c>
      <c r="F22">
        <f>(C22-B22)^2</f>
        <v>81</v>
      </c>
      <c r="G22">
        <f>(E22-B22)^2</f>
        <v>6.3150931119093707</v>
      </c>
    </row>
    <row r="23" spans="1:9" x14ac:dyDescent="0.2">
      <c r="A23">
        <f>B23+$I$2</f>
        <v>577</v>
      </c>
      <c r="B23">
        <v>220</v>
      </c>
      <c r="C23">
        <v>230</v>
      </c>
      <c r="D23">
        <v>3.7</v>
      </c>
      <c r="E23">
        <f>C23*$I$8+$I$11</f>
        <v>218.10229082069492</v>
      </c>
      <c r="F23">
        <f>(C23-B23)^2</f>
        <v>100</v>
      </c>
      <c r="G23">
        <f>(E23-B23)^2</f>
        <v>3.601300129218767</v>
      </c>
    </row>
    <row r="24" spans="1:9" x14ac:dyDescent="0.2">
      <c r="A24">
        <f>B24+$I$2</f>
        <v>587</v>
      </c>
      <c r="B24">
        <v>230</v>
      </c>
      <c r="C24">
        <v>240</v>
      </c>
      <c r="D24">
        <v>4.7</v>
      </c>
      <c r="E24">
        <f>C24*$I$8+$I$11</f>
        <v>227.75254147664651</v>
      </c>
      <c r="F24">
        <f>(C24-B24)^2</f>
        <v>100</v>
      </c>
      <c r="G24">
        <f>(E24-B24)^2</f>
        <v>5.0510698141942347</v>
      </c>
    </row>
    <row r="25" spans="1:9" x14ac:dyDescent="0.2">
      <c r="A25">
        <f>B25+$I$2</f>
        <v>597</v>
      </c>
      <c r="B25">
        <v>240</v>
      </c>
      <c r="C25">
        <v>251</v>
      </c>
      <c r="D25">
        <v>4.4000000000000004</v>
      </c>
      <c r="E25">
        <f>C25*$I$8+$I$11</f>
        <v>238.36781719819328</v>
      </c>
      <c r="F25">
        <f>(C25-B25)^2</f>
        <v>121</v>
      </c>
      <c r="G25">
        <f>(E25-B25)^2</f>
        <v>2.6640206985136374</v>
      </c>
    </row>
    <row r="26" spans="1:9" x14ac:dyDescent="0.2">
      <c r="A26">
        <f>B26+$I$2</f>
        <v>607</v>
      </c>
      <c r="B26">
        <v>250</v>
      </c>
      <c r="C26">
        <v>262</v>
      </c>
      <c r="D26">
        <v>4.5</v>
      </c>
      <c r="E26">
        <f>C26*$I$8+$I$11</f>
        <v>248.98309291974005</v>
      </c>
      <c r="F26">
        <f>(C26-B26)^2</f>
        <v>144</v>
      </c>
      <c r="G26">
        <f>(E26-B26)^2</f>
        <v>1.0341000098828264</v>
      </c>
    </row>
    <row r="27" spans="1:9" x14ac:dyDescent="0.2">
      <c r="A27">
        <f>B27+$I$2</f>
        <v>617</v>
      </c>
      <c r="B27">
        <v>260</v>
      </c>
      <c r="C27">
        <v>273</v>
      </c>
      <c r="D27">
        <v>4.5</v>
      </c>
      <c r="E27">
        <f>C27*$I$8+$I$11</f>
        <v>259.59836864128681</v>
      </c>
      <c r="F27">
        <f>(C27-B27)^2</f>
        <v>169</v>
      </c>
      <c r="G27">
        <f>(E27-B27)^2</f>
        <v>0.16130774830180231</v>
      </c>
    </row>
    <row r="28" spans="1:9" x14ac:dyDescent="0.2">
      <c r="A28">
        <f>B28+$I$2</f>
        <v>627</v>
      </c>
      <c r="B28">
        <v>270</v>
      </c>
      <c r="C28">
        <v>284</v>
      </c>
      <c r="D28">
        <v>4.8</v>
      </c>
      <c r="E28">
        <f>C28*$I$8+$I$11</f>
        <v>270.21364436283358</v>
      </c>
      <c r="F28">
        <f>(C28-B28)^2</f>
        <v>196</v>
      </c>
      <c r="G28">
        <f>(E28-B28)^2</f>
        <v>4.5643913770565057E-2</v>
      </c>
    </row>
    <row r="29" spans="1:9" x14ac:dyDescent="0.2">
      <c r="A29">
        <f>B29+$I$2</f>
        <v>637</v>
      </c>
      <c r="B29">
        <v>280</v>
      </c>
      <c r="C29">
        <v>295</v>
      </c>
      <c r="D29">
        <v>4.7</v>
      </c>
      <c r="E29">
        <f>C29*$I$8+$I$11</f>
        <v>280.82892008438034</v>
      </c>
      <c r="F29">
        <f>(C29-B29)^2</f>
        <v>225</v>
      </c>
      <c r="G29">
        <f>(E29-B29)^2</f>
        <v>0.68710850628911468</v>
      </c>
    </row>
    <row r="30" spans="1:9" x14ac:dyDescent="0.2">
      <c r="A30">
        <f>B30+$I$2</f>
        <v>647</v>
      </c>
      <c r="B30">
        <v>290</v>
      </c>
      <c r="C30">
        <v>306</v>
      </c>
      <c r="D30">
        <v>5.5</v>
      </c>
      <c r="E30">
        <f>C30*$I$8+$I$11</f>
        <v>291.44419580592711</v>
      </c>
      <c r="F30">
        <f>(C30-B30)^2</f>
        <v>256</v>
      </c>
      <c r="G30">
        <f>(E30-B30)^2</f>
        <v>2.0857015258574512</v>
      </c>
    </row>
    <row r="31" spans="1:9" x14ac:dyDescent="0.2">
      <c r="A31">
        <f>B31+$I$2</f>
        <v>657</v>
      </c>
      <c r="B31">
        <v>300</v>
      </c>
      <c r="C31">
        <v>316</v>
      </c>
      <c r="D31">
        <v>5.8</v>
      </c>
      <c r="E31">
        <f>C31*$I$8+$I$11</f>
        <v>301.0944464618787</v>
      </c>
      <c r="F31">
        <f>(C31-B31)^2</f>
        <v>256</v>
      </c>
      <c r="G31">
        <f>(E31-B31)^2</f>
        <v>1.1978130579188129</v>
      </c>
    </row>
    <row r="32" spans="1:9" x14ac:dyDescent="0.2">
      <c r="A32">
        <f>B32+$I$2</f>
        <v>667</v>
      </c>
      <c r="B32">
        <v>310</v>
      </c>
      <c r="C32">
        <v>327</v>
      </c>
      <c r="D32">
        <v>5.9</v>
      </c>
      <c r="E32">
        <f>C32*$I$8+$I$11</f>
        <v>311.70972218342547</v>
      </c>
      <c r="F32">
        <f>(C32-B32)^2</f>
        <v>289</v>
      </c>
      <c r="G32">
        <f>(E32-B32)^2</f>
        <v>2.9231499444971552</v>
      </c>
    </row>
    <row r="33" spans="1:7" x14ac:dyDescent="0.2">
      <c r="A33">
        <f>B33+$I$2</f>
        <v>677</v>
      </c>
      <c r="B33">
        <v>320</v>
      </c>
      <c r="C33">
        <v>338</v>
      </c>
      <c r="D33">
        <v>6</v>
      </c>
      <c r="E33">
        <f>C33*$I$8+$I$11</f>
        <v>322.32499790497224</v>
      </c>
      <c r="F33">
        <f>(C33-B33)^2</f>
        <v>324</v>
      </c>
      <c r="G33">
        <f>(E33-B33)^2</f>
        <v>5.4056152581252848</v>
      </c>
    </row>
    <row r="34" spans="1:7" x14ac:dyDescent="0.2">
      <c r="A34">
        <f>B34+$I$2</f>
        <v>687</v>
      </c>
      <c r="B34">
        <v>330</v>
      </c>
      <c r="C34">
        <v>348</v>
      </c>
      <c r="D34">
        <v>5.9</v>
      </c>
      <c r="E34">
        <f>C34*$I$8+$I$11</f>
        <v>331.97524856092383</v>
      </c>
      <c r="F34">
        <f>(C34-B34)^2</f>
        <v>324</v>
      </c>
      <c r="G34">
        <f>(E34-B34)^2</f>
        <v>3.9016068774316639</v>
      </c>
    </row>
    <row r="35" spans="1:7" x14ac:dyDescent="0.2">
      <c r="A35">
        <f>B35+$I$2</f>
        <v>697</v>
      </c>
      <c r="B35">
        <v>340</v>
      </c>
      <c r="C35">
        <v>358</v>
      </c>
      <c r="D35">
        <v>7.3</v>
      </c>
      <c r="E35">
        <f>C35*$I$8+$I$11</f>
        <v>341.62549921687543</v>
      </c>
      <c r="F35">
        <f>(C35-B35)^2</f>
        <v>324</v>
      </c>
      <c r="G35">
        <f>(E35-B35)^2</f>
        <v>2.6422477040626222</v>
      </c>
    </row>
    <row r="36" spans="1:7" x14ac:dyDescent="0.2">
      <c r="A36">
        <f>B36+$I$2</f>
        <v>707</v>
      </c>
      <c r="B36">
        <v>350</v>
      </c>
      <c r="C36">
        <v>368</v>
      </c>
      <c r="D36">
        <v>7.8</v>
      </c>
      <c r="E36">
        <f>C36*$I$8+$I$11</f>
        <v>351.27574987282702</v>
      </c>
      <c r="F36">
        <f>(C36-B36)^2</f>
        <v>324</v>
      </c>
      <c r="G36">
        <f>(E36-B36)^2</f>
        <v>1.6275377380181595</v>
      </c>
    </row>
    <row r="37" spans="1:7" x14ac:dyDescent="0.2">
      <c r="A37">
        <f>B37+$I$2</f>
        <v>717</v>
      </c>
      <c r="B37">
        <v>360</v>
      </c>
      <c r="C37">
        <v>379</v>
      </c>
      <c r="D37">
        <v>7.3</v>
      </c>
      <c r="E37">
        <f>C37*$I$8+$I$11</f>
        <v>361.89102559437379</v>
      </c>
      <c r="F37">
        <f>(C37-B37)^2</f>
        <v>361</v>
      </c>
      <c r="G37">
        <f>(E37-B37)^2</f>
        <v>3.5759777985767327</v>
      </c>
    </row>
    <row r="38" spans="1:7" x14ac:dyDescent="0.2">
      <c r="A38">
        <f>B38+$I$2</f>
        <v>727</v>
      </c>
      <c r="B38">
        <v>370</v>
      </c>
      <c r="C38">
        <v>391</v>
      </c>
      <c r="D38">
        <v>8.3000000000000007</v>
      </c>
      <c r="E38">
        <f>C38*$I$8+$I$11</f>
        <v>373.47132638151572</v>
      </c>
      <c r="F38">
        <f>(C38-B38)^2</f>
        <v>441</v>
      </c>
      <c r="G38">
        <f>(E38-B38)^2</f>
        <v>12.050106847007045</v>
      </c>
    </row>
    <row r="39" spans="1:7" x14ac:dyDescent="0.2">
      <c r="A39">
        <f>B39+$I$2</f>
        <v>737</v>
      </c>
      <c r="B39">
        <v>380</v>
      </c>
      <c r="C39">
        <v>401</v>
      </c>
      <c r="D39">
        <v>8.4</v>
      </c>
      <c r="E39">
        <f>C39*$I$8+$I$11</f>
        <v>383.12157703746732</v>
      </c>
      <c r="F39">
        <f>(C39-B39)^2</f>
        <v>441</v>
      </c>
      <c r="G39">
        <f>(E39-B39)^2</f>
        <v>9.7442432008432398</v>
      </c>
    </row>
    <row r="40" spans="1:7" x14ac:dyDescent="0.2">
      <c r="A40">
        <f>B40+$I$2</f>
        <v>747</v>
      </c>
      <c r="B40">
        <v>390</v>
      </c>
      <c r="C40">
        <v>412</v>
      </c>
      <c r="D40">
        <v>9.5</v>
      </c>
      <c r="E40">
        <f>C40*$I$8+$I$11</f>
        <v>393.73685275901408</v>
      </c>
      <c r="F40">
        <f>(C40-B40)^2</f>
        <v>484</v>
      </c>
      <c r="G40">
        <f>(E40-B40)^2</f>
        <v>13.964068542551175</v>
      </c>
    </row>
    <row r="41" spans="1:7" x14ac:dyDescent="0.2">
      <c r="A41">
        <f>B41+$I$2</f>
        <v>757</v>
      </c>
      <c r="B41">
        <v>400</v>
      </c>
      <c r="C41">
        <v>422</v>
      </c>
      <c r="D41">
        <v>11.2</v>
      </c>
      <c r="E41">
        <f>C41*$I$8+$I$11</f>
        <v>403.38710341496568</v>
      </c>
      <c r="F41">
        <f>(C41-B41)^2</f>
        <v>484</v>
      </c>
      <c r="G41">
        <f>(E41-B41)^2</f>
        <v>11.472469543672167</v>
      </c>
    </row>
    <row r="42" spans="1:7" x14ac:dyDescent="0.2">
      <c r="A42">
        <f>B42+$I$2</f>
        <v>767</v>
      </c>
      <c r="B42">
        <v>410</v>
      </c>
      <c r="C42">
        <v>432</v>
      </c>
      <c r="D42">
        <v>10.7</v>
      </c>
      <c r="E42">
        <f>C42*$I$8+$I$11</f>
        <v>413.03735407091727</v>
      </c>
      <c r="F42">
        <f>(C42-B42)^2</f>
        <v>484</v>
      </c>
      <c r="G42">
        <f>(E42-B42)^2</f>
        <v>9.225519752117739</v>
      </c>
    </row>
    <row r="43" spans="1:7" x14ac:dyDescent="0.2">
      <c r="A43">
        <f>B43+$I$2</f>
        <v>777</v>
      </c>
      <c r="B43">
        <v>420</v>
      </c>
      <c r="C43">
        <v>442</v>
      </c>
      <c r="D43">
        <v>12.6</v>
      </c>
      <c r="E43">
        <f>C43*$I$8+$I$11</f>
        <v>422.68760472686887</v>
      </c>
      <c r="F43">
        <f>(C43-B43)^2</f>
        <v>484</v>
      </c>
      <c r="G43">
        <f>(E43-B43)^2</f>
        <v>7.2232191678878905</v>
      </c>
    </row>
    <row r="44" spans="1:7" x14ac:dyDescent="0.2">
      <c r="A44">
        <f>B44+$I$2</f>
        <v>787</v>
      </c>
      <c r="B44">
        <v>430</v>
      </c>
      <c r="C44">
        <v>452</v>
      </c>
      <c r="D44">
        <v>13.3</v>
      </c>
      <c r="E44">
        <f>C44*$I$8+$I$11</f>
        <v>432.33785538282046</v>
      </c>
      <c r="F44">
        <f>(C44-B44)^2</f>
        <v>484</v>
      </c>
      <c r="G44">
        <f>(E44-B44)^2</f>
        <v>5.4655677909826208</v>
      </c>
    </row>
    <row r="45" spans="1:7" x14ac:dyDescent="0.2">
      <c r="A45">
        <f>B45+$I$2</f>
        <v>837</v>
      </c>
      <c r="B45">
        <v>480</v>
      </c>
      <c r="C45">
        <v>505</v>
      </c>
      <c r="D45">
        <v>18.600000000000001</v>
      </c>
      <c r="E45">
        <f>C45*$I$8+$I$11</f>
        <v>483.48418385936395</v>
      </c>
      <c r="F45">
        <f>(C45-B45)^2</f>
        <v>625</v>
      </c>
      <c r="G45">
        <f>(E45-B45)^2</f>
        <v>12.139537165852285</v>
      </c>
    </row>
    <row r="46" spans="1:7" x14ac:dyDescent="0.2">
      <c r="A46">
        <f>B46+$I$2</f>
        <v>887</v>
      </c>
      <c r="B46">
        <v>530</v>
      </c>
      <c r="C46">
        <v>557</v>
      </c>
      <c r="D46">
        <v>22</v>
      </c>
      <c r="E46">
        <f>C46*$I$8+$I$11</f>
        <v>533.66548727031227</v>
      </c>
      <c r="F46">
        <f>(C46-B46)^2</f>
        <v>729</v>
      </c>
      <c r="G46">
        <f>(E46-B46)^2</f>
        <v>13.43579692882129</v>
      </c>
    </row>
    <row r="47" spans="1:7" x14ac:dyDescent="0.2">
      <c r="A47">
        <f>B47+$I$2</f>
        <v>937</v>
      </c>
      <c r="B47">
        <v>580</v>
      </c>
      <c r="C47">
        <v>607</v>
      </c>
      <c r="D47">
        <v>35.5</v>
      </c>
      <c r="E47">
        <f>C47*$I$8+$I$11</f>
        <v>581.91674055007036</v>
      </c>
      <c r="F47">
        <f>(C47-B47)^2</f>
        <v>729</v>
      </c>
      <c r="G47">
        <f>(E47-B47)^2</f>
        <v>3.6738943362840186</v>
      </c>
    </row>
    <row r="48" spans="1:7" x14ac:dyDescent="0.2">
      <c r="A48">
        <f>B48+$I$2</f>
        <v>987</v>
      </c>
      <c r="B48">
        <v>630</v>
      </c>
      <c r="C48">
        <v>659</v>
      </c>
      <c r="D48">
        <v>42</v>
      </c>
      <c r="E48">
        <f>C48*$I$8+$I$11</f>
        <v>632.09804396101867</v>
      </c>
      <c r="F48">
        <f>(C48-B48)^2</f>
        <v>841</v>
      </c>
      <c r="G48">
        <f>(E48-B48)^2</f>
        <v>4.4017884623669312</v>
      </c>
    </row>
    <row r="49" spans="1:7" x14ac:dyDescent="0.2">
      <c r="A49">
        <f>B49+$I$2</f>
        <v>1037</v>
      </c>
      <c r="B49">
        <v>680</v>
      </c>
      <c r="C49">
        <v>710</v>
      </c>
      <c r="D49">
        <v>57</v>
      </c>
      <c r="E49">
        <f>C49*$I$8+$I$11</f>
        <v>681.31432230637176</v>
      </c>
      <c r="F49">
        <f>(C49-B49)^2</f>
        <v>900</v>
      </c>
      <c r="G49">
        <f>(E49-B49)^2</f>
        <v>1.7274431250263935</v>
      </c>
    </row>
    <row r="50" spans="1:7" x14ac:dyDescent="0.2">
      <c r="A50">
        <f>B50+$I$2</f>
        <v>1087</v>
      </c>
      <c r="B50">
        <v>730</v>
      </c>
      <c r="C50">
        <v>761</v>
      </c>
      <c r="D50">
        <v>70</v>
      </c>
      <c r="E50">
        <f t="shared" ref="E50:E58" si="0">C50*$I$8+$I$11</f>
        <v>730.53060065172497</v>
      </c>
      <c r="F50">
        <f t="shared" ref="F50:F58" si="1">(C50-B50)^2</f>
        <v>961</v>
      </c>
      <c r="G50">
        <f t="shared" ref="G50:G58" si="2">(E50-B50)^2</f>
        <v>0.28153705161095982</v>
      </c>
    </row>
    <row r="51" spans="1:7" x14ac:dyDescent="0.2">
      <c r="A51">
        <f>B51+$I$2</f>
        <v>1137</v>
      </c>
      <c r="B51">
        <v>780</v>
      </c>
      <c r="C51">
        <v>811</v>
      </c>
      <c r="D51">
        <v>88</v>
      </c>
      <c r="E51">
        <f t="shared" si="0"/>
        <v>778.78185393148294</v>
      </c>
      <c r="F51">
        <f t="shared" si="1"/>
        <v>961</v>
      </c>
      <c r="G51">
        <f t="shared" si="2"/>
        <v>1.4838798442435643</v>
      </c>
    </row>
    <row r="52" spans="1:7" x14ac:dyDescent="0.2">
      <c r="A52">
        <f>B52+$I$2</f>
        <v>1187</v>
      </c>
      <c r="B52">
        <v>830</v>
      </c>
      <c r="C52">
        <v>861</v>
      </c>
      <c r="D52">
        <v>121</v>
      </c>
      <c r="E52">
        <f t="shared" si="0"/>
        <v>827.03310721124103</v>
      </c>
      <c r="F52">
        <f t="shared" si="1"/>
        <v>961</v>
      </c>
      <c r="G52">
        <f t="shared" si="2"/>
        <v>8.8024528199899716</v>
      </c>
    </row>
    <row r="53" spans="1:7" x14ac:dyDescent="0.2">
      <c r="A53">
        <f>B53+$I$2</f>
        <v>1237</v>
      </c>
      <c r="B53">
        <v>880</v>
      </c>
      <c r="C53">
        <v>910</v>
      </c>
      <c r="D53">
        <v>170</v>
      </c>
      <c r="E53">
        <f t="shared" si="0"/>
        <v>874.31933542540389</v>
      </c>
      <c r="F53">
        <f t="shared" si="1"/>
        <v>900</v>
      </c>
      <c r="G53">
        <f t="shared" si="2"/>
        <v>32.269950009071181</v>
      </c>
    </row>
    <row r="54" spans="1:7" x14ac:dyDescent="0.2">
      <c r="A54">
        <f>B54+$I$2</f>
        <v>1287</v>
      </c>
      <c r="B54">
        <v>930</v>
      </c>
      <c r="C54">
        <v>960</v>
      </c>
      <c r="D54">
        <v>196</v>
      </c>
      <c r="E54">
        <f t="shared" si="0"/>
        <v>922.57058870516187</v>
      </c>
      <c r="F54">
        <f t="shared" si="1"/>
        <v>900</v>
      </c>
      <c r="G54">
        <f t="shared" si="2"/>
        <v>55.196152187868421</v>
      </c>
    </row>
    <row r="55" spans="1:7" x14ac:dyDescent="0.2">
      <c r="A55">
        <f>B55+$I$2</f>
        <v>1297</v>
      </c>
      <c r="B55">
        <v>940</v>
      </c>
      <c r="C55">
        <v>970</v>
      </c>
      <c r="D55">
        <v>211</v>
      </c>
      <c r="E55">
        <f t="shared" si="0"/>
        <v>932.22083936111346</v>
      </c>
      <c r="F55">
        <f t="shared" si="1"/>
        <v>900</v>
      </c>
      <c r="G55">
        <f t="shared" si="2"/>
        <v>60.5153402456016</v>
      </c>
    </row>
    <row r="56" spans="1:7" x14ac:dyDescent="0.2">
      <c r="A56">
        <f>B56+$I$2</f>
        <v>1307</v>
      </c>
      <c r="B56">
        <v>950</v>
      </c>
      <c r="C56">
        <v>979</v>
      </c>
      <c r="D56">
        <v>190</v>
      </c>
      <c r="E56">
        <f t="shared" si="0"/>
        <v>940.90606495146994</v>
      </c>
      <c r="F56">
        <f t="shared" si="1"/>
        <v>841</v>
      </c>
      <c r="G56">
        <f t="shared" si="2"/>
        <v>82.699654666883362</v>
      </c>
    </row>
    <row r="57" spans="1:7" x14ac:dyDescent="0.2">
      <c r="A57">
        <f>B57+$I$2</f>
        <v>1317</v>
      </c>
      <c r="B57">
        <v>960</v>
      </c>
      <c r="C57">
        <v>987</v>
      </c>
      <c r="D57">
        <v>148</v>
      </c>
      <c r="E57">
        <f t="shared" si="0"/>
        <v>948.6262654762312</v>
      </c>
      <c r="F57">
        <f t="shared" si="1"/>
        <v>729</v>
      </c>
      <c r="G57">
        <f t="shared" si="2"/>
        <v>129.36183701717036</v>
      </c>
    </row>
    <row r="58" spans="1:7" x14ac:dyDescent="0.2">
      <c r="A58">
        <f>B58+$I$2</f>
        <v>1327</v>
      </c>
      <c r="B58">
        <v>970</v>
      </c>
      <c r="C58">
        <v>994</v>
      </c>
      <c r="D58">
        <v>77</v>
      </c>
      <c r="E58">
        <f t="shared" si="0"/>
        <v>955.38144093539734</v>
      </c>
      <c r="F58">
        <f t="shared" si="1"/>
        <v>576</v>
      </c>
      <c r="G58">
        <f t="shared" si="2"/>
        <v>213.7022691252767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workbookViewId="0">
      <selection activeCell="F28" sqref="F28"/>
    </sheetView>
  </sheetViews>
  <sheetFormatPr baseColWidth="10" defaultRowHeight="16" x14ac:dyDescent="0.2"/>
  <cols>
    <col min="1" max="1" width="24" bestFit="1" customWidth="1"/>
    <col min="2" max="2" width="17" bestFit="1" customWidth="1"/>
    <col min="3" max="3" width="21.5" bestFit="1" customWidth="1"/>
    <col min="4" max="4" width="7.5" bestFit="1" customWidth="1"/>
    <col min="5" max="5" width="12.6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E1" s="1" t="s">
        <v>3</v>
      </c>
    </row>
    <row r="2" spans="1:5" x14ac:dyDescent="0.2">
      <c r="A2">
        <f>B2+$E$2</f>
        <v>357</v>
      </c>
      <c r="B2">
        <v>0</v>
      </c>
      <c r="C2">
        <v>30</v>
      </c>
      <c r="E2">
        <v>357</v>
      </c>
    </row>
    <row r="3" spans="1:5" x14ac:dyDescent="0.2">
      <c r="A3">
        <f>B3+$E$2</f>
        <v>367</v>
      </c>
      <c r="B3">
        <v>10</v>
      </c>
      <c r="C3">
        <v>17</v>
      </c>
      <c r="E3" s="1"/>
    </row>
    <row r="4" spans="1:5" x14ac:dyDescent="0.2">
      <c r="A4">
        <f>B4+$E$2</f>
        <v>377</v>
      </c>
      <c r="B4">
        <v>20</v>
      </c>
      <c r="C4">
        <v>22</v>
      </c>
      <c r="D4" t="s">
        <v>7</v>
      </c>
      <c r="E4" s="1" t="s">
        <v>5</v>
      </c>
    </row>
    <row r="5" spans="1:5" x14ac:dyDescent="0.2">
      <c r="A5">
        <f>B5+$E$2</f>
        <v>387</v>
      </c>
      <c r="B5">
        <v>30</v>
      </c>
      <c r="C5">
        <v>38</v>
      </c>
      <c r="E5" t="s">
        <v>6</v>
      </c>
    </row>
    <row r="6" spans="1:5" x14ac:dyDescent="0.2">
      <c r="A6">
        <f>B6+$E$2</f>
        <v>397</v>
      </c>
      <c r="B6">
        <v>40</v>
      </c>
      <c r="C6">
        <v>48</v>
      </c>
    </row>
    <row r="7" spans="1:5" x14ac:dyDescent="0.2">
      <c r="A7">
        <f>B7+$E$2</f>
        <v>407</v>
      </c>
      <c r="B7">
        <v>50</v>
      </c>
      <c r="C7">
        <v>62</v>
      </c>
      <c r="E7" s="1" t="s">
        <v>9</v>
      </c>
    </row>
    <row r="8" spans="1:5" x14ac:dyDescent="0.2">
      <c r="A8">
        <f>B8+$E$2</f>
        <v>417</v>
      </c>
      <c r="B8">
        <v>60</v>
      </c>
      <c r="C8">
        <v>65</v>
      </c>
      <c r="E8">
        <f>'Partial data'!I8</f>
        <v>0.96502506559516021</v>
      </c>
    </row>
    <row r="9" spans="1:5" x14ac:dyDescent="0.2">
      <c r="A9">
        <f>B9+$E$2</f>
        <v>427</v>
      </c>
      <c r="B9">
        <v>70</v>
      </c>
      <c r="C9">
        <v>75</v>
      </c>
    </row>
    <row r="10" spans="1:5" x14ac:dyDescent="0.2">
      <c r="A10">
        <f>B10+$E$2</f>
        <v>437</v>
      </c>
      <c r="B10">
        <v>80</v>
      </c>
      <c r="C10">
        <v>85</v>
      </c>
      <c r="E10" s="1" t="s">
        <v>3</v>
      </c>
    </row>
    <row r="11" spans="1:5" x14ac:dyDescent="0.2">
      <c r="A11">
        <f>B11+$E$2</f>
        <v>447</v>
      </c>
      <c r="B11">
        <v>90</v>
      </c>
      <c r="C11">
        <v>95</v>
      </c>
      <c r="E11">
        <f>'Partial data'!I11</f>
        <v>-3.8534742661919381</v>
      </c>
    </row>
    <row r="12" spans="1:5" x14ac:dyDescent="0.2">
      <c r="A12">
        <f>B12+$E$2</f>
        <v>457</v>
      </c>
      <c r="B12">
        <v>100</v>
      </c>
      <c r="C12">
        <v>107</v>
      </c>
    </row>
    <row r="13" spans="1:5" x14ac:dyDescent="0.2">
      <c r="A13">
        <f>B13+$E$2</f>
        <v>467</v>
      </c>
      <c r="B13">
        <v>110</v>
      </c>
      <c r="C13">
        <v>115</v>
      </c>
      <c r="E13" s="1" t="s">
        <v>12</v>
      </c>
    </row>
    <row r="14" spans="1:5" x14ac:dyDescent="0.2">
      <c r="A14">
        <f>B14+$E$2</f>
        <v>477</v>
      </c>
      <c r="B14">
        <v>120</v>
      </c>
      <c r="C14">
        <v>125</v>
      </c>
      <c r="E14" t="e">
        <f>AVERAGE(#REF!)</f>
        <v>#REF!</v>
      </c>
    </row>
    <row r="15" spans="1:5" x14ac:dyDescent="0.2">
      <c r="A15">
        <f>B15+$E$2</f>
        <v>487</v>
      </c>
      <c r="B15">
        <v>130</v>
      </c>
      <c r="C15">
        <v>136</v>
      </c>
    </row>
    <row r="16" spans="1:5" x14ac:dyDescent="0.2">
      <c r="A16">
        <f>B16+$E$2</f>
        <v>497</v>
      </c>
      <c r="B16">
        <v>140</v>
      </c>
      <c r="C16">
        <v>147</v>
      </c>
      <c r="E16" s="1" t="s">
        <v>13</v>
      </c>
    </row>
    <row r="17" spans="1:5" x14ac:dyDescent="0.2">
      <c r="A17">
        <f>B17+$E$2</f>
        <v>507</v>
      </c>
      <c r="B17">
        <v>150</v>
      </c>
      <c r="C17">
        <v>158</v>
      </c>
      <c r="E17" t="e">
        <f>AVERAGE(#REF!)</f>
        <v>#REF!</v>
      </c>
    </row>
    <row r="18" spans="1:5" x14ac:dyDescent="0.2">
      <c r="A18">
        <f>B18+$E$2</f>
        <v>517</v>
      </c>
      <c r="B18">
        <v>160</v>
      </c>
      <c r="C18">
        <v>168</v>
      </c>
    </row>
    <row r="19" spans="1:5" x14ac:dyDescent="0.2">
      <c r="A19">
        <f>B19+$E$2</f>
        <v>527</v>
      </c>
      <c r="B19">
        <v>170</v>
      </c>
      <c r="C19">
        <v>178</v>
      </c>
    </row>
    <row r="20" spans="1:5" x14ac:dyDescent="0.2">
      <c r="A20">
        <f>B20+$E$2</f>
        <v>537</v>
      </c>
      <c r="B20">
        <v>180</v>
      </c>
      <c r="C20">
        <v>190</v>
      </c>
    </row>
    <row r="21" spans="1:5" x14ac:dyDescent="0.2">
      <c r="A21">
        <f>B21+$E$2</f>
        <v>547</v>
      </c>
      <c r="B21">
        <v>190</v>
      </c>
      <c r="C21">
        <v>199</v>
      </c>
    </row>
    <row r="22" spans="1:5" x14ac:dyDescent="0.2">
      <c r="A22">
        <f>B22+$E$2</f>
        <v>557</v>
      </c>
      <c r="B22">
        <v>200</v>
      </c>
      <c r="C22">
        <v>209</v>
      </c>
    </row>
    <row r="23" spans="1:5" x14ac:dyDescent="0.2">
      <c r="A23">
        <f>B23+$E$2</f>
        <v>567</v>
      </c>
      <c r="B23">
        <v>210</v>
      </c>
      <c r="C23">
        <v>219</v>
      </c>
    </row>
    <row r="24" spans="1:5" x14ac:dyDescent="0.2">
      <c r="A24">
        <f>B24+$E$2</f>
        <v>577</v>
      </c>
      <c r="B24">
        <v>220</v>
      </c>
      <c r="C24">
        <v>230</v>
      </c>
    </row>
    <row r="25" spans="1:5" x14ac:dyDescent="0.2">
      <c r="A25">
        <f>B25+$E$2</f>
        <v>587</v>
      </c>
      <c r="B25">
        <v>230</v>
      </c>
      <c r="C25">
        <v>240</v>
      </c>
    </row>
    <row r="26" spans="1:5" x14ac:dyDescent="0.2">
      <c r="A26">
        <f>B26+$E$2</f>
        <v>597</v>
      </c>
      <c r="B26">
        <v>240</v>
      </c>
      <c r="C26">
        <v>251</v>
      </c>
    </row>
    <row r="27" spans="1:5" x14ac:dyDescent="0.2">
      <c r="A27">
        <f>B27+$E$2</f>
        <v>607</v>
      </c>
      <c r="B27">
        <v>250</v>
      </c>
      <c r="C27">
        <v>262</v>
      </c>
    </row>
    <row r="28" spans="1:5" x14ac:dyDescent="0.2">
      <c r="A28">
        <f>B28+$E$2</f>
        <v>617</v>
      </c>
      <c r="B28">
        <v>260</v>
      </c>
      <c r="C28">
        <v>273</v>
      </c>
    </row>
    <row r="29" spans="1:5" x14ac:dyDescent="0.2">
      <c r="A29">
        <f>B29+$E$2</f>
        <v>627</v>
      </c>
      <c r="B29">
        <v>270</v>
      </c>
      <c r="C29">
        <v>284</v>
      </c>
    </row>
    <row r="30" spans="1:5" x14ac:dyDescent="0.2">
      <c r="A30">
        <f>B30+$E$2</f>
        <v>637</v>
      </c>
      <c r="B30">
        <v>280</v>
      </c>
      <c r="C30">
        <v>295</v>
      </c>
    </row>
    <row r="31" spans="1:5" x14ac:dyDescent="0.2">
      <c r="A31">
        <f>B31+$E$2</f>
        <v>647</v>
      </c>
      <c r="B31">
        <v>290</v>
      </c>
      <c r="C31">
        <v>306</v>
      </c>
    </row>
    <row r="32" spans="1:5" x14ac:dyDescent="0.2">
      <c r="A32">
        <f>B32+$E$2</f>
        <v>657</v>
      </c>
      <c r="B32">
        <v>300</v>
      </c>
      <c r="C32">
        <v>316</v>
      </c>
    </row>
    <row r="33" spans="1:3" x14ac:dyDescent="0.2">
      <c r="A33">
        <f>B33+$E$2</f>
        <v>667</v>
      </c>
      <c r="B33">
        <v>310</v>
      </c>
      <c r="C33">
        <v>327</v>
      </c>
    </row>
    <row r="34" spans="1:3" x14ac:dyDescent="0.2">
      <c r="A34">
        <f>B34+$E$2</f>
        <v>677</v>
      </c>
      <c r="B34">
        <v>320</v>
      </c>
      <c r="C34">
        <v>338</v>
      </c>
    </row>
    <row r="35" spans="1:3" x14ac:dyDescent="0.2">
      <c r="A35">
        <f>B35+$E$2</f>
        <v>687</v>
      </c>
      <c r="B35">
        <v>330</v>
      </c>
      <c r="C35">
        <v>348</v>
      </c>
    </row>
    <row r="36" spans="1:3" x14ac:dyDescent="0.2">
      <c r="A36">
        <f>B36+$E$2</f>
        <v>697</v>
      </c>
      <c r="B36">
        <v>340</v>
      </c>
      <c r="C36">
        <v>358</v>
      </c>
    </row>
    <row r="37" spans="1:3" x14ac:dyDescent="0.2">
      <c r="A37">
        <f>B37+$E$2</f>
        <v>707</v>
      </c>
      <c r="B37">
        <v>350</v>
      </c>
      <c r="C37">
        <v>368</v>
      </c>
    </row>
    <row r="38" spans="1:3" x14ac:dyDescent="0.2">
      <c r="A38">
        <f>B38+$E$2</f>
        <v>717</v>
      </c>
      <c r="B38">
        <v>360</v>
      </c>
      <c r="C38">
        <v>379</v>
      </c>
    </row>
    <row r="39" spans="1:3" x14ac:dyDescent="0.2">
      <c r="A39">
        <f>B39+$E$2</f>
        <v>727</v>
      </c>
      <c r="B39">
        <v>370</v>
      </c>
      <c r="C39">
        <v>391</v>
      </c>
    </row>
    <row r="40" spans="1:3" x14ac:dyDescent="0.2">
      <c r="A40">
        <f>B40+$E$2</f>
        <v>737</v>
      </c>
      <c r="B40">
        <v>380</v>
      </c>
      <c r="C40">
        <v>401</v>
      </c>
    </row>
    <row r="41" spans="1:3" x14ac:dyDescent="0.2">
      <c r="A41">
        <f>B41+$E$2</f>
        <v>747</v>
      </c>
      <c r="B41">
        <v>390</v>
      </c>
      <c r="C41">
        <v>412</v>
      </c>
    </row>
    <row r="42" spans="1:3" x14ac:dyDescent="0.2">
      <c r="A42">
        <f>B42+$E$2</f>
        <v>757</v>
      </c>
      <c r="B42">
        <v>400</v>
      </c>
      <c r="C42">
        <v>422</v>
      </c>
    </row>
    <row r="43" spans="1:3" x14ac:dyDescent="0.2">
      <c r="A43">
        <f>B43+$E$2</f>
        <v>767</v>
      </c>
      <c r="B43">
        <v>410</v>
      </c>
      <c r="C43">
        <v>432</v>
      </c>
    </row>
    <row r="44" spans="1:3" x14ac:dyDescent="0.2">
      <c r="A44">
        <f>B44+$E$2</f>
        <v>777</v>
      </c>
      <c r="B44">
        <v>420</v>
      </c>
      <c r="C44">
        <v>442</v>
      </c>
    </row>
    <row r="45" spans="1:3" x14ac:dyDescent="0.2">
      <c r="A45">
        <f>B45+$E$2</f>
        <v>787</v>
      </c>
      <c r="B45">
        <v>430</v>
      </c>
      <c r="C45">
        <v>452</v>
      </c>
    </row>
    <row r="46" spans="1:3" x14ac:dyDescent="0.2">
      <c r="A46">
        <f>B46+$E$2</f>
        <v>837</v>
      </c>
      <c r="B46">
        <v>480</v>
      </c>
      <c r="C46">
        <v>505</v>
      </c>
    </row>
    <row r="47" spans="1:3" x14ac:dyDescent="0.2">
      <c r="A47">
        <f>B47+$E$2</f>
        <v>887</v>
      </c>
      <c r="B47">
        <v>530</v>
      </c>
      <c r="C47">
        <v>557</v>
      </c>
    </row>
    <row r="48" spans="1:3" x14ac:dyDescent="0.2">
      <c r="A48">
        <f>B48+$E$2</f>
        <v>937</v>
      </c>
      <c r="B48">
        <v>580</v>
      </c>
      <c r="C48">
        <v>607</v>
      </c>
    </row>
    <row r="49" spans="1:3" x14ac:dyDescent="0.2">
      <c r="A49">
        <f>B49+$E$2</f>
        <v>987</v>
      </c>
      <c r="B49">
        <v>630</v>
      </c>
      <c r="C49">
        <v>659</v>
      </c>
    </row>
    <row r="50" spans="1:3" x14ac:dyDescent="0.2">
      <c r="A50">
        <f>B50+$E$2</f>
        <v>1037</v>
      </c>
      <c r="B50">
        <v>680</v>
      </c>
      <c r="C50">
        <v>710</v>
      </c>
    </row>
    <row r="51" spans="1:3" x14ac:dyDescent="0.2">
      <c r="A51">
        <f>B51+$E$2</f>
        <v>1087</v>
      </c>
      <c r="B51">
        <v>730</v>
      </c>
      <c r="C51">
        <v>761</v>
      </c>
    </row>
    <row r="52" spans="1:3" x14ac:dyDescent="0.2">
      <c r="A52">
        <f>B52+$E$2</f>
        <v>1137</v>
      </c>
      <c r="B52">
        <v>780</v>
      </c>
      <c r="C52">
        <v>811</v>
      </c>
    </row>
    <row r="53" spans="1:3" x14ac:dyDescent="0.2">
      <c r="A53">
        <f>B53+$E$2</f>
        <v>1187</v>
      </c>
      <c r="B53">
        <v>830</v>
      </c>
      <c r="C53">
        <v>861</v>
      </c>
    </row>
    <row r="54" spans="1:3" x14ac:dyDescent="0.2">
      <c r="A54">
        <f>B54+$E$2</f>
        <v>1237</v>
      </c>
      <c r="B54">
        <v>880</v>
      </c>
      <c r="C54">
        <v>910</v>
      </c>
    </row>
    <row r="55" spans="1:3" x14ac:dyDescent="0.2">
      <c r="A55">
        <f>B55+$E$2</f>
        <v>1287</v>
      </c>
      <c r="B55">
        <v>930</v>
      </c>
      <c r="C55">
        <v>960</v>
      </c>
    </row>
    <row r="56" spans="1:3" x14ac:dyDescent="0.2">
      <c r="A56">
        <f>B56+$E$2</f>
        <v>1297</v>
      </c>
      <c r="B56">
        <v>940</v>
      </c>
      <c r="C56">
        <v>970</v>
      </c>
    </row>
    <row r="57" spans="1:3" x14ac:dyDescent="0.2">
      <c r="A57">
        <f>B57+$E$2</f>
        <v>1307</v>
      </c>
      <c r="B57">
        <v>950</v>
      </c>
      <c r="C57">
        <v>979</v>
      </c>
    </row>
    <row r="58" spans="1:3" x14ac:dyDescent="0.2">
      <c r="A58">
        <f>B58+$E$2</f>
        <v>1317</v>
      </c>
      <c r="B58">
        <v>960</v>
      </c>
      <c r="C58">
        <v>987</v>
      </c>
    </row>
    <row r="59" spans="1:3" x14ac:dyDescent="0.2">
      <c r="A59">
        <f>B59+$E$2</f>
        <v>1327</v>
      </c>
      <c r="B59">
        <v>970</v>
      </c>
      <c r="C59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Partial data</vt:lpstr>
      <vt:lpstr>Full data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2017-11-14T05:40:50Z</dcterms:created>
  <dcterms:modified xsi:type="dcterms:W3CDTF">2017-11-14T08:14:05Z</dcterms:modified>
</cp:coreProperties>
</file>