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_NOE COMPTA\Dossier\CL EVOLUTION\"/>
    </mc:Choice>
  </mc:AlternateContent>
  <bookViews>
    <workbookView xWindow="0" yWindow="0" windowWidth="7740" windowHeight="5550"/>
  </bookViews>
  <sheets>
    <sheet name="RECAP" sheetId="3" r:id="rId1"/>
    <sheet name="ENC 022022" sheetId="4" r:id="rId2"/>
    <sheet name="DED" sheetId="2" r:id="rId3"/>
  </sheets>
  <definedNames>
    <definedName name="_xlnm._FilterDatabase" localSheetId="2" hidden="1">DED!$A$4:$D$16</definedName>
    <definedName name="_xlnm._FilterDatabase" localSheetId="1" hidden="1">'ENC 022022'!$A$1:$AS$1</definedName>
  </definedNames>
  <calcPr calcId="162913"/>
</workbook>
</file>

<file path=xl/calcChain.xml><?xml version="1.0" encoding="utf-8"?>
<calcChain xmlns="http://schemas.openxmlformats.org/spreadsheetml/2006/main">
  <c r="G5" i="4" l="1"/>
  <c r="F7" i="4" s="1"/>
  <c r="F8" i="4" s="1"/>
  <c r="F9" i="4" l="1"/>
  <c r="F2" i="3" s="1"/>
  <c r="F6" i="3" s="1"/>
  <c r="F10" i="3"/>
  <c r="G3" i="3"/>
  <c r="E16" i="2"/>
  <c r="F16" i="2" s="1"/>
  <c r="E15" i="2"/>
  <c r="F15" i="2" s="1"/>
  <c r="E14" i="2"/>
  <c r="F14" i="2" s="1"/>
  <c r="E13" i="2"/>
  <c r="F13" i="2" s="1"/>
  <c r="E12" i="2"/>
  <c r="F12" i="2" s="1"/>
  <c r="E10" i="2"/>
  <c r="F10" i="2" s="1"/>
  <c r="E11" i="2"/>
  <c r="F11" i="2" s="1"/>
  <c r="E9" i="2"/>
  <c r="F9" i="2" s="1"/>
  <c r="E8" i="2"/>
  <c r="F8" i="2"/>
  <c r="E7" i="2"/>
  <c r="F7" i="2" s="1"/>
  <c r="E6" i="2"/>
  <c r="F6" i="2" s="1"/>
  <c r="E5" i="2"/>
  <c r="F5" i="2" s="1"/>
  <c r="F18" i="2" l="1"/>
  <c r="F20" i="2" s="1"/>
  <c r="G4" i="3" s="1"/>
  <c r="G6" i="3" s="1"/>
  <c r="H6" i="3" s="1"/>
</calcChain>
</file>

<file path=xl/sharedStrings.xml><?xml version="1.0" encoding="utf-8"?>
<sst xmlns="http://schemas.openxmlformats.org/spreadsheetml/2006/main" count="33" uniqueCount="31">
  <si>
    <t>Date</t>
  </si>
  <si>
    <t>Compte</t>
  </si>
  <si>
    <t>Libellé</t>
  </si>
  <si>
    <t>Débit</t>
  </si>
  <si>
    <t>Crédit</t>
  </si>
  <si>
    <t>CIC</t>
  </si>
  <si>
    <t>HT</t>
  </si>
  <si>
    <t>TVA</t>
  </si>
  <si>
    <t>Intitulé du compte</t>
  </si>
  <si>
    <t>Solde N</t>
  </si>
  <si>
    <t>SOLDE 44566#</t>
  </si>
  <si>
    <t>TOTAL A DEDUIRE</t>
  </si>
  <si>
    <t>TVA DEDUCTIBLE A DECLARER</t>
  </si>
  <si>
    <t>TVA DEDUCTIBLE SUR IMMO</t>
  </si>
  <si>
    <t>TVA COLLECTEE</t>
  </si>
  <si>
    <t>TVA DEDUCTIBLE</t>
  </si>
  <si>
    <t>TVA DEDUCTIBLE SUR IMMOS</t>
  </si>
  <si>
    <t>CA AUTOLIQUIDE</t>
  </si>
  <si>
    <t>CA AU TAUX 20%</t>
  </si>
  <si>
    <t>FNOE</t>
  </si>
  <si>
    <t>NOE COMPTA</t>
  </si>
  <si>
    <t>Réf. pièce</t>
  </si>
  <si>
    <t>TOTAL ENCAISSEMENT DU MOIS</t>
  </si>
  <si>
    <t>ENCAISSEMENT HT</t>
  </si>
  <si>
    <t>TVA SUR ENCAISSEMENT</t>
  </si>
  <si>
    <t>TVA A PAYER</t>
  </si>
  <si>
    <t>Journal</t>
  </si>
  <si>
    <t>Lettré</t>
  </si>
  <si>
    <t>CCONCEP</t>
  </si>
  <si>
    <t>AAAI</t>
  </si>
  <si>
    <t>VRT CIA/FACTURE 2021 16 VK20882R7CPCCF01                                                       CONCE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</si>
</sst>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[$-1040C]###\ ###\ ###\ ##0.00;\-###\ ###\ ###\ ##0.00;&quot;&quot;"/>
    <numFmt numFmtId="165" formatCode="_-* #,##0\ _€_-;\-* #,##0\ _€_-;_-* &quot;-&quot;??\ _€_-;_-@_-"/>
  </numFmts>
  <fonts count="5">
    <font>
      <sz val="11"/>
      <color rgb="FF000000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1" fillId="0" borderId="0" xfId="0" applyFont="1" applyFill="1" applyBorder="1"/>
    <xf numFmtId="43" fontId="1" fillId="0" borderId="0" xfId="1" applyFont="1" applyFill="1" applyBorder="1"/>
    <xf numFmtId="165" fontId="1" fillId="0" borderId="0" xfId="1" applyNumberFormat="1" applyFont="1" applyFill="1" applyBorder="1"/>
    <xf numFmtId="0" fontId="1" fillId="0" borderId="1" xfId="0" applyFont="1" applyFill="1" applyBorder="1"/>
    <xf numFmtId="165" fontId="1" fillId="0" borderId="1" xfId="1" applyNumberFormat="1" applyFont="1" applyFill="1" applyBorder="1"/>
    <xf numFmtId="14" fontId="1" fillId="0" borderId="1" xfId="0" applyNumberFormat="1" applyFont="1" applyFill="1" applyBorder="1"/>
    <xf numFmtId="43" fontId="1" fillId="0" borderId="1" xfId="1" applyFont="1" applyFill="1" applyBorder="1"/>
    <xf numFmtId="43" fontId="1" fillId="0" borderId="0" xfId="1" applyFont="1" applyFill="1" applyBorder="1" applyAlignment="1">
      <alignment horizontal="left" wrapText="1" readingOrder="1"/>
    </xf>
    <xf numFmtId="164" fontId="3" fillId="0" borderId="0" xfId="0" applyNumberFormat="1" applyFont="1" applyFill="1" applyBorder="1" applyAlignment="1">
      <alignment horizontal="left" vertical="center" wrapText="1" readingOrder="1"/>
    </xf>
    <xf numFmtId="0" fontId="4" fillId="0" borderId="1" xfId="0" applyFont="1" applyFill="1" applyBorder="1"/>
    <xf numFmtId="43" fontId="1" fillId="0" borderId="0" xfId="0" applyNumberFormat="1" applyFont="1" applyFill="1" applyBorder="1"/>
    <xf numFmtId="0" fontId="1" fillId="0" borderId="1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0"/>
  <sheetViews>
    <sheetView showGridLines="0" tabSelected="1" workbookViewId="0">
      <selection activeCell="H9" sqref="H9"/>
    </sheetView>
  </sheetViews>
  <sheetFormatPr baseColWidth="10" defaultRowHeight="15"/>
  <cols>
    <col min="5" max="5" width="26.7109375" bestFit="1" customWidth="1"/>
    <col min="6" max="6" width="11.85546875" style="2" bestFit="1" customWidth="1"/>
    <col min="7" max="7" width="12" style="2" bestFit="1" customWidth="1"/>
  </cols>
  <sheetData>
    <row r="2" spans="4:8">
      <c r="D2" s="5">
        <v>44316</v>
      </c>
      <c r="E2" s="3" t="s">
        <v>14</v>
      </c>
      <c r="F2" s="4">
        <f>+ROUND('ENC 022022'!F9,0)</f>
        <v>5200</v>
      </c>
      <c r="G2" s="4">
        <v>0</v>
      </c>
    </row>
    <row r="3" spans="4:8">
      <c r="D3" s="5">
        <v>44316</v>
      </c>
      <c r="E3" s="3" t="s">
        <v>16</v>
      </c>
      <c r="F3" s="4">
        <v>0</v>
      </c>
      <c r="G3" s="4">
        <f>+DED!F22</f>
        <v>0</v>
      </c>
    </row>
    <row r="4" spans="4:8">
      <c r="D4" s="5">
        <v>44316</v>
      </c>
      <c r="E4" s="3" t="s">
        <v>15</v>
      </c>
      <c r="F4" s="4">
        <v>0</v>
      </c>
      <c r="G4" s="4">
        <f>+DED!F20</f>
        <v>40.75</v>
      </c>
    </row>
    <row r="5" spans="4:8">
      <c r="D5" s="5">
        <v>44316</v>
      </c>
      <c r="E5" s="9" t="s">
        <v>25</v>
      </c>
      <c r="F5" s="4"/>
      <c r="G5" s="4">
        <v>5159</v>
      </c>
    </row>
    <row r="6" spans="4:8">
      <c r="F6" s="2">
        <f>SUM(F2:F5)</f>
        <v>5200</v>
      </c>
      <c r="G6" s="2">
        <f>SUM(G2:G5)</f>
        <v>5199.75</v>
      </c>
      <c r="H6" s="2">
        <f>+F6-G6</f>
        <v>0.25</v>
      </c>
    </row>
    <row r="9" spans="4:8">
      <c r="E9" t="s">
        <v>17</v>
      </c>
    </row>
    <row r="10" spans="4:8">
      <c r="E10" t="s">
        <v>18</v>
      </c>
      <c r="F10" s="2">
        <f>+'ENC 022022'!F8</f>
        <v>26000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F8" sqref="F8"/>
    </sheetView>
  </sheetViews>
  <sheetFormatPr baseColWidth="10" defaultRowHeight="15"/>
  <cols>
    <col min="5" max="5" width="80.7109375" bestFit="1" customWidth="1"/>
    <col min="6" max="6" width="11.5703125" bestFit="1" customWidth="1"/>
    <col min="7" max="7" width="11.85546875" bestFit="1" customWidth="1"/>
  </cols>
  <sheetData>
    <row r="1" spans="1:8">
      <c r="A1" s="3" t="s">
        <v>26</v>
      </c>
      <c r="B1" s="3" t="s">
        <v>0</v>
      </c>
      <c r="C1" s="3" t="s">
        <v>21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27</v>
      </c>
    </row>
    <row r="2" spans="1:8">
      <c r="A2" s="3" t="s">
        <v>5</v>
      </c>
      <c r="B2" s="5">
        <v>44650</v>
      </c>
      <c r="C2" s="3">
        <v>0</v>
      </c>
      <c r="D2" s="3" t="s">
        <v>28</v>
      </c>
      <c r="E2" s="3" t="s">
        <v>30</v>
      </c>
      <c r="F2" s="6"/>
      <c r="G2" s="6">
        <v>31200</v>
      </c>
      <c r="H2" s="3" t="s">
        <v>29</v>
      </c>
    </row>
    <row r="3" spans="1:8">
      <c r="A3" s="3"/>
      <c r="B3" s="5"/>
      <c r="C3" s="3"/>
      <c r="D3" s="3"/>
      <c r="E3" s="3"/>
      <c r="F3" s="6"/>
      <c r="G3" s="6">
        <v>0</v>
      </c>
      <c r="H3" s="3"/>
    </row>
    <row r="4" spans="1:8">
      <c r="A4" s="3"/>
      <c r="B4" s="5"/>
      <c r="C4" s="3"/>
      <c r="D4" s="3"/>
      <c r="E4" s="3"/>
      <c r="F4" s="6"/>
      <c r="G4" s="6">
        <v>0</v>
      </c>
      <c r="H4" s="3" t="s">
        <v>29</v>
      </c>
    </row>
    <row r="5" spans="1:8">
      <c r="F5" s="10"/>
      <c r="G5" s="10">
        <f>SUM(G2:G4)</f>
        <v>31200</v>
      </c>
    </row>
    <row r="7" spans="1:8">
      <c r="E7" s="8" t="s">
        <v>22</v>
      </c>
      <c r="F7" s="7">
        <f>+G5</f>
        <v>31200</v>
      </c>
    </row>
    <row r="8" spans="1:8">
      <c r="E8" s="8" t="s">
        <v>23</v>
      </c>
      <c r="F8" s="7">
        <f>+F7/1.2</f>
        <v>26000</v>
      </c>
    </row>
    <row r="9" spans="1:8">
      <c r="E9" s="8" t="s">
        <v>24</v>
      </c>
      <c r="F9" s="7">
        <f>+F8*0.2</f>
        <v>5200</v>
      </c>
    </row>
  </sheetData>
  <autoFilter ref="A1:AS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workbookViewId="0">
      <selection activeCell="I12" sqref="I12"/>
    </sheetView>
  </sheetViews>
  <sheetFormatPr baseColWidth="10" defaultRowHeight="15"/>
  <cols>
    <col min="1" max="1" width="9.5703125" bestFit="1" customWidth="1"/>
    <col min="2" max="2" width="20.28515625" bestFit="1" customWidth="1"/>
    <col min="3" max="3" width="37.140625" bestFit="1" customWidth="1"/>
    <col min="4" max="4" width="10.85546875" bestFit="1" customWidth="1"/>
    <col min="5" max="5" width="11.42578125" style="1"/>
    <col min="6" max="6" width="11.85546875" style="2" bestFit="1" customWidth="1"/>
  </cols>
  <sheetData>
    <row r="2" spans="2:6">
      <c r="B2" s="11" t="s">
        <v>10</v>
      </c>
      <c r="C2" s="11"/>
      <c r="D2" s="11"/>
      <c r="E2" s="11"/>
      <c r="F2" s="4">
        <v>80.75</v>
      </c>
    </row>
    <row r="4" spans="2:6">
      <c r="B4" s="3" t="s">
        <v>1</v>
      </c>
      <c r="C4" s="3" t="s">
        <v>8</v>
      </c>
      <c r="D4" s="3" t="s">
        <v>9</v>
      </c>
      <c r="E4" s="6" t="s">
        <v>6</v>
      </c>
      <c r="F4" s="4" t="s">
        <v>7</v>
      </c>
    </row>
    <row r="5" spans="2:6">
      <c r="B5" s="3" t="s">
        <v>19</v>
      </c>
      <c r="C5" s="3" t="s">
        <v>20</v>
      </c>
      <c r="D5" s="6">
        <v>-240</v>
      </c>
      <c r="E5" s="6">
        <f>+D5/1.2</f>
        <v>-200</v>
      </c>
      <c r="F5" s="4">
        <f>+E5*0.2</f>
        <v>-40</v>
      </c>
    </row>
    <row r="6" spans="2:6">
      <c r="B6" s="3"/>
      <c r="C6" s="3"/>
      <c r="D6" s="6"/>
      <c r="E6" s="6">
        <f>+D6/1.2</f>
        <v>0</v>
      </c>
      <c r="F6" s="4">
        <f>+E6*0.2</f>
        <v>0</v>
      </c>
    </row>
    <row r="7" spans="2:6">
      <c r="B7" s="3"/>
      <c r="C7" s="3"/>
      <c r="D7" s="6"/>
      <c r="E7" s="6">
        <f>+D7/1.2</f>
        <v>0</v>
      </c>
      <c r="F7" s="4">
        <f>+E7*0.2</f>
        <v>0</v>
      </c>
    </row>
    <row r="8" spans="2:6">
      <c r="B8" s="3"/>
      <c r="C8" s="3"/>
      <c r="D8" s="6"/>
      <c r="E8" s="6">
        <f>+D8/1.2</f>
        <v>0</v>
      </c>
      <c r="F8" s="4">
        <f>+E8*0.2</f>
        <v>0</v>
      </c>
    </row>
    <row r="9" spans="2:6">
      <c r="B9" s="3"/>
      <c r="C9" s="3"/>
      <c r="D9" s="6"/>
      <c r="E9" s="6">
        <f>+D9/1.2</f>
        <v>0</v>
      </c>
      <c r="F9" s="4">
        <f>+E9*0.2</f>
        <v>0</v>
      </c>
    </row>
    <row r="10" spans="2:6">
      <c r="B10" s="3"/>
      <c r="C10" s="3"/>
      <c r="D10" s="6"/>
      <c r="E10" s="6">
        <f t="shared" ref="E10:E16" si="0">+D10/1.2</f>
        <v>0</v>
      </c>
      <c r="F10" s="4">
        <f t="shared" ref="F10:F16" si="1">+E10*0.2</f>
        <v>0</v>
      </c>
    </row>
    <row r="11" spans="2:6">
      <c r="B11" s="3"/>
      <c r="C11" s="3"/>
      <c r="D11" s="6"/>
      <c r="E11" s="6">
        <f t="shared" si="0"/>
        <v>0</v>
      </c>
      <c r="F11" s="4">
        <f t="shared" si="1"/>
        <v>0</v>
      </c>
    </row>
    <row r="12" spans="2:6">
      <c r="B12" s="3"/>
      <c r="C12" s="3"/>
      <c r="D12" s="6"/>
      <c r="E12" s="6">
        <f t="shared" si="0"/>
        <v>0</v>
      </c>
      <c r="F12" s="4">
        <f t="shared" si="1"/>
        <v>0</v>
      </c>
    </row>
    <row r="13" spans="2:6">
      <c r="B13" s="3"/>
      <c r="C13" s="3"/>
      <c r="D13" s="6"/>
      <c r="E13" s="6">
        <f t="shared" si="0"/>
        <v>0</v>
      </c>
      <c r="F13" s="4">
        <f t="shared" si="1"/>
        <v>0</v>
      </c>
    </row>
    <row r="14" spans="2:6">
      <c r="B14" s="3"/>
      <c r="C14" s="3"/>
      <c r="D14" s="6"/>
      <c r="E14" s="6">
        <f t="shared" si="0"/>
        <v>0</v>
      </c>
      <c r="F14" s="4">
        <f t="shared" si="1"/>
        <v>0</v>
      </c>
    </row>
    <row r="15" spans="2:6">
      <c r="B15" s="3"/>
      <c r="C15" s="3"/>
      <c r="D15" s="6"/>
      <c r="E15" s="6">
        <f t="shared" si="0"/>
        <v>0</v>
      </c>
      <c r="F15" s="4">
        <f t="shared" si="1"/>
        <v>0</v>
      </c>
    </row>
    <row r="16" spans="2:6">
      <c r="B16" s="3"/>
      <c r="C16" s="3"/>
      <c r="D16" s="6"/>
      <c r="E16" s="6">
        <f t="shared" si="0"/>
        <v>0</v>
      </c>
      <c r="F16" s="4">
        <f t="shared" si="1"/>
        <v>0</v>
      </c>
    </row>
    <row r="18" spans="3:6">
      <c r="C18" s="11" t="s">
        <v>11</v>
      </c>
      <c r="D18" s="11"/>
      <c r="E18" s="11"/>
      <c r="F18" s="4">
        <f>-SUM(F5:F17)</f>
        <v>40</v>
      </c>
    </row>
    <row r="20" spans="3:6">
      <c r="C20" s="11" t="s">
        <v>12</v>
      </c>
      <c r="D20" s="11"/>
      <c r="E20" s="11"/>
      <c r="F20" s="4">
        <f>+F2-F18</f>
        <v>40.75</v>
      </c>
    </row>
    <row r="22" spans="3:6">
      <c r="C22" s="11" t="s">
        <v>13</v>
      </c>
      <c r="D22" s="11"/>
      <c r="E22" s="11"/>
      <c r="F22" s="4"/>
    </row>
  </sheetData>
  <mergeCells count="4">
    <mergeCell ref="B2:E2"/>
    <mergeCell ref="C18:E18"/>
    <mergeCell ref="C20:E20"/>
    <mergeCell ref="C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RECAP</vt:lpstr>
      <vt:lpstr>ENC 022022</vt:lpstr>
      <vt:lpstr>DED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2022-02-16T16:29:27Z</dcterms:created>
  <dcterms:modified xsi:type="dcterms:W3CDTF">2022-05-20T17:11:29Z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