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OE COMPTA\Dossier\CL EVOLUTION\"/>
    </mc:Choice>
  </mc:AlternateContent>
  <bookViews>
    <workbookView xWindow="0" yWindow="0" windowWidth="7740" windowHeight="5550"/>
  </bookViews>
  <sheets>
    <sheet name="RECAP" sheetId="3" r:id="rId1"/>
    <sheet name="ENC 012022" sheetId="1" r:id="rId2"/>
    <sheet name="DED" sheetId="2" r:id="rId3"/>
  </sheets>
  <definedNames>
    <definedName name="_xlnm._FilterDatabase" localSheetId="2" hidden="1">DED!$A$4:$D$16</definedName>
    <definedName name="_xlnm._FilterDatabase" localSheetId="1" hidden="1">'ENC 012022'!$A$1:$AR$122</definedName>
  </definedNames>
  <calcPr calcId="162913"/>
</workbook>
</file>

<file path=xl/calcChain.xml><?xml version="1.0" encoding="utf-8"?>
<calcChain xmlns="http://schemas.openxmlformats.org/spreadsheetml/2006/main">
  <c r="H2" i="3" l="1"/>
  <c r="G4" i="3"/>
  <c r="F2" i="3"/>
  <c r="E127" i="1"/>
  <c r="E126" i="1"/>
  <c r="E125" i="1"/>
  <c r="F10" i="3" l="1"/>
  <c r="F9" i="3"/>
  <c r="G3" i="3"/>
  <c r="F6" i="3"/>
  <c r="E16" i="2"/>
  <c r="F16" i="2" s="1"/>
  <c r="E15" i="2"/>
  <c r="F15" i="2" s="1"/>
  <c r="E14" i="2"/>
  <c r="F14" i="2" s="1"/>
  <c r="E13" i="2"/>
  <c r="F13" i="2" s="1"/>
  <c r="E12" i="2"/>
  <c r="F12" i="2" s="1"/>
  <c r="E10" i="2"/>
  <c r="F10" i="2" s="1"/>
  <c r="E11" i="2"/>
  <c r="F11" i="2" s="1"/>
  <c r="E9" i="2"/>
  <c r="F9" i="2" s="1"/>
  <c r="E8" i="2"/>
  <c r="F8" i="2"/>
  <c r="E7" i="2"/>
  <c r="F7" i="2" s="1"/>
  <c r="E6" i="2"/>
  <c r="F6" i="2" s="1"/>
  <c r="E5" i="2"/>
  <c r="F5" i="2" s="1"/>
  <c r="F18" i="2" l="1"/>
  <c r="F20" i="2" s="1"/>
  <c r="G6" i="3"/>
  <c r="H6" i="3" s="1"/>
</calcChain>
</file>

<file path=xl/sharedStrings.xml><?xml version="1.0" encoding="utf-8"?>
<sst xmlns="http://schemas.openxmlformats.org/spreadsheetml/2006/main" count="269" uniqueCount="129">
  <si>
    <t>Date</t>
  </si>
  <si>
    <t>Compte</t>
  </si>
  <si>
    <t>Pièce</t>
  </si>
  <si>
    <t>Libellé</t>
  </si>
  <si>
    <t>Débit</t>
  </si>
  <si>
    <t>Crédit</t>
  </si>
  <si>
    <t>CIC</t>
  </si>
  <si>
    <t>HT</t>
  </si>
  <si>
    <t>TVA</t>
  </si>
  <si>
    <t>Intitulé du compte</t>
  </si>
  <si>
    <t>Solde N</t>
  </si>
  <si>
    <t>SOLDE 44566#</t>
  </si>
  <si>
    <t>TOTAL A DEDUIRE</t>
  </si>
  <si>
    <t>TVA DEDUCTIBLE A DECLARER</t>
  </si>
  <si>
    <t>TVA DEDUCTIBLE SUR IMMO</t>
  </si>
  <si>
    <t>TVA COLLECTEE</t>
  </si>
  <si>
    <t>TVA DEDUCTIBLE</t>
  </si>
  <si>
    <t>TVA DEDUCTIBLE SUR IMMOS</t>
  </si>
  <si>
    <t>CA AUTOLIQUIDE</t>
  </si>
  <si>
    <t>CA AU TAUX 20%</t>
  </si>
  <si>
    <t>FNOE</t>
  </si>
  <si>
    <t>NOE COMPTA</t>
  </si>
  <si>
    <t>Réf. pièce</t>
  </si>
  <si>
    <t>Jal</t>
  </si>
  <si>
    <t>REPRISE A NOUVEAU</t>
  </si>
  <si>
    <t>AN</t>
  </si>
  <si>
    <t>INTERETS/FRAIS</t>
  </si>
  <si>
    <t>FAC.CIC SGT21005200327045 DONT TVA 1,15EUR</t>
  </si>
  <si>
    <t>PRLV SEPA AVIVA ASSURANCES AVIVA ASSURANCES PRLV AVIVA ASSURANCE CL 014840 12042021 10100044339614UM</t>
  </si>
  <si>
    <t>PRLV SEPA GOCARDLESS GOCARDLESS NOE COMPTA FORFAIT MENSUEL PA01TDKRKSBEM6 ICS : GB27ZZZSDDBARC000000</t>
  </si>
  <si>
    <t>PRLV SEPA URSSAF ILE-DE-FRANCE URSSAF ILE-DE-FRANCE (117) UR 117000001565331616 MARS2178861779300016</t>
  </si>
  <si>
    <t>PRLV SEPA DGFIP DGFIP PASDSN15042021-032021-89229600500010 3207806103O9MAHUK36N6NMRVDIQ16VVU4 ICS :</t>
  </si>
  <si>
    <t>PRLV SEPA MALAKOFF HUMANIS MALAKOFF HUMANIS RETRAITE - MALAKOFF HUMANIS - 202103M - SIRET 8922960050</t>
  </si>
  <si>
    <t>VIR SIE/TVA JANVIER I05D21116L00339</t>
  </si>
  <si>
    <t>PRLV SEPA DGFIP DGFIP TVA-042021-3310CA3 220780610700092868755 ICS : FR46ZZZ005002 RUM : NN892296005</t>
  </si>
  <si>
    <t>VRT CIA/FACTURE 2021 4 CONCEPT INSTALLATION VRT CIA/FACTURE 2021-4 VK11172QKVY9SJ01</t>
  </si>
  <si>
    <t>VIR VERS DA COSTA CELIA</t>
  </si>
  <si>
    <t>VIR VERS FEUILLARD LAURENT</t>
  </si>
  <si>
    <t>PRLV SEPA GOCARDLESS GOCARDLESS NOE HONO JURIDIQUE PA01VBBCVV6581 ICS : GB27ZZZSDDBARC0000007495895</t>
  </si>
  <si>
    <t>PRLV SEPA AVIVA ASSURANCES AVIVA ASSURANCES PRLV AVIVA ASSURANCE CL 014840 10052021 10100045074416WI</t>
  </si>
  <si>
    <t>FAC.CIC SGT21005200446053 DONT TVA 1,15EUR</t>
  </si>
  <si>
    <t>PRLV SEPA GOCARDLESS GOCARDLESS NOE COMPTA FORFAIT MENSUEL PA01WJ52F406EC ICS : GB27ZZZSDDBARC000000</t>
  </si>
  <si>
    <t>PRLV SEPA URSSAF ILE-DE-FRANCE URSSAF ILE-DE-FRANCE (117) UR 117000001565331616 AVR 2178861779300018</t>
  </si>
  <si>
    <t>PRLV SEPA URSSAF ILE-DE-FRANCE URSSAF ILE-DE-FRANCE (117) UR 117000001565331616 FEV 2178861779300018</t>
  </si>
  <si>
    <t>PRLV SEPA URSSAF ILE-DE-FRANCE URSSAF ILE-DE-FRANCE (117) UR 117000001565331616 MARS2178861779300018</t>
  </si>
  <si>
    <t>PRLV SEPA ALLIANZ VIE ALLIANZ VIE 1 COURS MICHELET CS 30051 PARIS LA DEFENSE CEDEX 92076 /NSCOLL0043</t>
  </si>
  <si>
    <t>PRLV SEPA DGFIP DGFIP PASDSN17052021-042021-89229600500010 320780610G3ZNG99AYV1PHLQ3QIXGTZI3 ICS : F</t>
  </si>
  <si>
    <t>PRLV SEPA MALAKOFF HUMANIS MALAKOFF HUMANIS RETRAITE - MALAKOFF HUMANIS - 202104M - SIRET 8922960050</t>
  </si>
  <si>
    <t>PRLV SEPA DGFIP DGFIP TVA-052021-3310CA3 220780610700093927565 ICS : FR46ZZZ005002 RUM : NN892296005</t>
  </si>
  <si>
    <t>VRT CIA/FACT 2021 5 CONCEPT INSTALLATION VRT CIA/FACT 2021-5 VK11472VB85PKN01</t>
  </si>
  <si>
    <t xml:space="preserve">PRLV SEPA AVIVA ASSURANCES </t>
  </si>
  <si>
    <t>FAC.CIC SGT 21005200553760 DONT TVA 1.15EUR</t>
  </si>
  <si>
    <t xml:space="preserve">PRLV SEPA GOCARDLESS NOE COMPTA </t>
  </si>
  <si>
    <t xml:space="preserve">PRLV SEPA URSSAF ILE-DE-FRANCE </t>
  </si>
  <si>
    <t xml:space="preserve">PRLV SEPA ALLIANZ RETRAITE SA </t>
  </si>
  <si>
    <t xml:space="preserve">PRLV SEPA DGFIP PAS DSN </t>
  </si>
  <si>
    <t xml:space="preserve">PRLV SEPA MALAKOFF HUMANIS RETRAITE </t>
  </si>
  <si>
    <t xml:space="preserve">PRLV SEPA ALLIANZ VIE </t>
  </si>
  <si>
    <t xml:space="preserve">VRT CIA/FAC 2021 6 </t>
  </si>
  <si>
    <t xml:space="preserve">PRLV SEPA DGFIP TVA1 </t>
  </si>
  <si>
    <t xml:space="preserve">VIR VERS DA COSTA CELIA </t>
  </si>
  <si>
    <t xml:space="preserve">VIR VERS FEUILLARD LAURENT </t>
  </si>
  <si>
    <t>PRLV SEPA AVIVA ASSURANCES AVIVA ASSURANCES PRLV AVIVA ASSURANCE CL 014840 12072021 10100046549054KX</t>
  </si>
  <si>
    <t>FAC.CIC SGT21005200661658 DONT TVA 1,15EUR</t>
  </si>
  <si>
    <t>PRLV SEPA GOCARDLESS GOCARDLESS NOE COMPTA FORFAIT MENSUEL PA020TD5ZZ0XVV ICS : GB27ZZZSDDBARC000000</t>
  </si>
  <si>
    <t>PRLV SEPA DGFIP DGFIP IS1-072021-2572 220780610800067893449 ICS : FR46ZZZ005002 RUM : NN892296005DGF</t>
  </si>
  <si>
    <t>PRLV SEPA URSSAF ILE-DE-FRANCE URSSAF ILE-DE-FRANCE (117) UR 117000001565331616 JUIN2178861779300016</t>
  </si>
  <si>
    <t>PRLV SEPA DGFIP DGFIP PASDSN15072021-062021-89229600500010 320780610GFG1GF831KWUL1GSRLCEDCV95 ICS :</t>
  </si>
  <si>
    <t>PRLV SEPA MALAKOFF HUMANIS MALAKOFF HUMANIS RETRAITE - MALAKOFF HUMANIS - 202106M - SIRET 8922960050</t>
  </si>
  <si>
    <t>VRT CIA/F.2021 7 CONCEPT INSTALLATION VRT CIA/F.2021-7 VK12072Q8JUW8H01</t>
  </si>
  <si>
    <t>PRLV SEPA DGFIP DGFIP TVA1-072021-3310CA3 220780610800068876742 ICS : FR46ZZZ005002 RUM : NN89229600</t>
  </si>
  <si>
    <t>PRLV SEPA ALLIANZ VIE /NSCOLL004647547 30592PE0002T21                                        1AD2021</t>
  </si>
  <si>
    <t>PRLV SEPA AVIVA ASSURANCES PRLV AVIVA ASSURANCE CL 014840                                         20</t>
  </si>
  <si>
    <t>FAC.CIC SGT21005200777873 DONT TVA 1 15EUR</t>
  </si>
  <si>
    <t>PRLV SEPA GOCARDLESS NOE COMPTA FORFAIT MENSUEL                                             DE815031</t>
  </si>
  <si>
    <t xml:space="preserve">PRLV SEPA URSSAF ILE-DE-FRANCE UR 117000001565331616    JUIL21                                      </t>
  </si>
  <si>
    <t>PRLV SEPA ALLIANZ VIE /NSCOLL004640226 67862CA0002T21                                        1AD2021</t>
  </si>
  <si>
    <t xml:space="preserve">PRLV SEPA DGFIP PASDSN16082021-072021-892296005                                        0            </t>
  </si>
  <si>
    <t>PRLV SEPA MALAKOFF HUMANIS RETRAITE - MALAKOFF HUMANIS - 2                                        7M</t>
  </si>
  <si>
    <t>VRT CIA FACTURE 2021 8 VK12421XLNZ4HM01                                                       CONCEP</t>
  </si>
  <si>
    <t>FAC.CIC SGT21005200889943 DONT TVA 1 15EUR</t>
  </si>
  <si>
    <t xml:space="preserve">PRLV SEPA URSSAF ILE-DE-FRANCE UR 117000001565331616    AOUT21                                      </t>
  </si>
  <si>
    <t xml:space="preserve">PRLV SEPA DGFIP PASDSN15092021-082021-892296005                                        0            </t>
  </si>
  <si>
    <t>PRLV SEPA DGFIP TVA1-092021-3310CA3                                                    FR33300010086</t>
  </si>
  <si>
    <t>PRLV SEPA MALAKOFF HUMANIS RETRAITE - MALAKOFF HUMANIS - 2                                        8M</t>
  </si>
  <si>
    <t>VRT CIA/F.2021 9 VK12711WRQ4XTP01                                                       CONCEPT INST</t>
  </si>
  <si>
    <t>FAC.CIC DONT TVA 0 00EUR</t>
  </si>
  <si>
    <t>PRELEVEMENT URSSAF UR 117000001565331616    SEPT21                                        1779300018</t>
  </si>
  <si>
    <t xml:space="preserve">PRLV SEPA DGFIP PASDSN15102021-092021-892296005                                        0            </t>
  </si>
  <si>
    <t>PRLV SEPA MALAKOFF HUMANIS RETRAITE - MALAKOFF HUMANIS - 2                                        9M</t>
  </si>
  <si>
    <t>VRT CIA/FACTURE 2021 10 VK129833L85JXT01                                                       CONCE</t>
  </si>
  <si>
    <t>PRLV SEPA ALLIANZ VIE /NSCOLL004793297 30592PE0003T21                                        1AD2021</t>
  </si>
  <si>
    <t>PRLV SEPA DGFIP TVA1-102021-3310CA3                                                    FR33300010086</t>
  </si>
  <si>
    <t>DA COSTA</t>
  </si>
  <si>
    <t>VIREMENT FEUILLARD</t>
  </si>
  <si>
    <t>FAC.CIC SGT21005201112125 DONT TVA 2 30EUR</t>
  </si>
  <si>
    <t xml:space="preserve">PRLV SEPA URSSAF ILE-DE-FRANCE UR 117000001565331616    OCT 21                                      </t>
  </si>
  <si>
    <t>PRLV SEPA ALLIANZ VIE /NSCOLL004842174 67862CA0003T21                                        1AD2021</t>
  </si>
  <si>
    <t xml:space="preserve">PRLV SEPA DGFIP PASDSN15112021-102021-892296005                                        0            </t>
  </si>
  <si>
    <t>PRLV SEPA DGFIP TVA1-112021-3310CA3                                                    FR33300010086</t>
  </si>
  <si>
    <t>PRLV SEPA MALAKOFF HUMANIS RETRAITE - MALAKOFF HUMANIS - 2                                        0M</t>
  </si>
  <si>
    <t>VRT CIA/F.2021 11 VK13331Y8K42DG01                                                       CONCEPT INS</t>
  </si>
  <si>
    <t>FAC.CIC SGT21005201224787 DONT TVA 1 15EUR</t>
  </si>
  <si>
    <t xml:space="preserve">PRLV SEPA AVIVA ASSURANCES      PRLV AVIVA ASSURANCE CL 014840                                      </t>
  </si>
  <si>
    <t xml:space="preserve">PRLV AOC CICES ABONDEMENT       KA9880 ABT 2021     21121302151                                     </t>
  </si>
  <si>
    <t>PRLV AOC CICES ABONDEMENT KA9880 ABT 2021     21121301354                                        FR7</t>
  </si>
  <si>
    <t xml:space="preserve">PRLV SEPA GOCARDLESS            NOE COMPTA FORFAIT MENSUEL                                          </t>
  </si>
  <si>
    <t xml:space="preserve">PRLV SEPA URSSAF ILE-DE-FRANCE  UR 117000001565331616    NOV 21                                     </t>
  </si>
  <si>
    <t xml:space="preserve">PRLV SEPA DGFIP PASDSN15122021-112021-892296005                                        0            </t>
  </si>
  <si>
    <t>PRLV SEPA GOCARDLESS NOE FACTURE 2021-236                                                   DE815031</t>
  </si>
  <si>
    <t>VIR SALARIES</t>
  </si>
  <si>
    <t>PRLV SEPA MALAKOFF HUMANIS RETRAITE - MALAKOFF HUMANIS - 2                                        1M</t>
  </si>
  <si>
    <t>VRT CIA/FACTURE 2021 12 VK13571WYNQ1SS01                                                       CONCE</t>
  </si>
  <si>
    <t>PRLV SEPA DGFIP TVA1-122021-3310CA3                                                    FR33300010086</t>
  </si>
  <si>
    <t>FAC.CIC SGT22005200004566 DONT TVA 1 15EUR</t>
  </si>
  <si>
    <t xml:space="preserve">PRLV SEPA URSSAF ILE-DE-FRANCE UR 117000001565331616    DEC 21                                      </t>
  </si>
  <si>
    <t xml:space="preserve">PRLV SEPA DGFIP PASDSN17012022-122021-892296005                                        0            </t>
  </si>
  <si>
    <t>PRLV SEPA MALAKOFF HUMANIS RETRAITE - MALAKOFF HUMANIS - 2                                        2M</t>
  </si>
  <si>
    <t>PRLV FAC CICES FACTURATION PRL FAC CIC N  F21000633661 FTC                                        FR</t>
  </si>
  <si>
    <t>PRLV SEPA ALLIANZ VIE /NSCOLL005057568 30592PE0001X21                                        1AD2021</t>
  </si>
  <si>
    <t>PRLV SEPA DGFIP TVA1-012022-3310CA3                                                    FR33300010086</t>
  </si>
  <si>
    <t>VRT CIA/FACTURE MENSUELLE VK20291TWQYA7C01                                                       CON</t>
  </si>
  <si>
    <t>VRT CIA/FACTURE MENSUELLE VK20291TYVVUHR01                                                       CON</t>
  </si>
  <si>
    <t xml:space="preserve">PRLV SEPA ALLIANZ RETRAITE SA A MANDAT/OAV                                                          </t>
  </si>
  <si>
    <t>PRLV SEPA GOCARDLESS NOE PAIE 2021                                                          DE815031</t>
  </si>
  <si>
    <t>TOTAL ENCAISSEMENT DU MOIS</t>
  </si>
  <si>
    <t>ENCAISSEMENT HT</t>
  </si>
  <si>
    <t>TVA SUR ENCAISSEMENT</t>
  </si>
  <si>
    <t>TVA A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</si>
</sst>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[$-1040C]###\ ###\ ###\ ##0.00;\-###\ ###\ ###\ ##0.00;&quot;&quot;"/>
    <numFmt numFmtId="165" formatCode="_-* #,##0\ _€_-;\-* #,##0\ _€_-;_-* &quot;-&quot;??\ _€_-;_-@_-"/>
  </numFmts>
  <fonts count="7">
    <font>
      <sz val="11"/>
      <color rgb="FF000000"/>
      <name val="Calibri"/>
      <family val="2"/>
      <scheme val="minor"/>
    </font>
    <font>
      <sz val="11"/>
      <name val="Calibri"/>
    </font>
    <font>
      <b/>
      <sz val="9"/>
      <color rgb="FF000000"/>
      <name val="Arial"/>
    </font>
    <font>
      <sz val="8"/>
      <color rgb="FF000000"/>
      <name val="Arial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1" fillId="0" borderId="0" xfId="0" applyFont="1" applyFill="1" applyBorder="1"/>
    <xf numFmtId="43" fontId="1" fillId="0" borderId="0" xfId="1" applyFont="1" applyFill="1" applyBorder="1"/>
    <xf numFmtId="165" fontId="1" fillId="0" borderId="0" xfId="1" applyNumberFormat="1" applyFont="1" applyFill="1" applyBorder="1"/>
    <xf numFmtId="165" fontId="1" fillId="0" borderId="0" xfId="0" applyNumberFormat="1" applyFont="1" applyFill="1" applyBorder="1"/>
    <xf numFmtId="0" fontId="1" fillId="0" borderId="1" xfId="0" applyFont="1" applyFill="1" applyBorder="1"/>
    <xf numFmtId="165" fontId="1" fillId="0" borderId="1" xfId="1" applyNumberFormat="1" applyFont="1" applyFill="1" applyBorder="1"/>
    <xf numFmtId="14" fontId="1" fillId="0" borderId="1" xfId="0" applyNumberFormat="1" applyFont="1" applyFill="1" applyBorder="1"/>
    <xf numFmtId="43" fontId="1" fillId="0" borderId="1" xfId="1" applyFont="1" applyFill="1" applyBorder="1"/>
    <xf numFmtId="0" fontId="1" fillId="0" borderId="1" xfId="0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 vertical="center" wrapText="1" readingOrder="1"/>
    </xf>
    <xf numFmtId="0" fontId="1" fillId="0" borderId="0" xfId="0" applyFont="1" applyFill="1" applyBorder="1" applyAlignment="1">
      <alignment horizontal="left" wrapText="1" readingOrder="1"/>
    </xf>
    <xf numFmtId="43" fontId="1" fillId="0" borderId="0" xfId="1" applyFont="1" applyFill="1" applyBorder="1" applyAlignment="1">
      <alignment horizontal="left" wrapText="1" readingOrder="1"/>
    </xf>
    <xf numFmtId="14" fontId="3" fillId="0" borderId="0" xfId="0" applyNumberFormat="1" applyFont="1" applyFill="1" applyBorder="1" applyAlignment="1">
      <alignment horizontal="left" vertical="center" wrapText="1" readingOrder="1"/>
    </xf>
    <xf numFmtId="0" fontId="3" fillId="0" borderId="0" xfId="0" applyNumberFormat="1" applyFont="1" applyFill="1" applyBorder="1" applyAlignment="1">
      <alignment horizontal="left" vertical="center" wrapText="1" readingOrder="1"/>
    </xf>
    <xf numFmtId="164" fontId="3" fillId="0" borderId="0" xfId="0" applyNumberFormat="1" applyFont="1" applyFill="1" applyBorder="1" applyAlignment="1">
      <alignment horizontal="left" vertical="center" wrapText="1" readingOrder="1"/>
    </xf>
    <xf numFmtId="43" fontId="3" fillId="0" borderId="0" xfId="1" applyFont="1" applyFill="1" applyBorder="1" applyAlignment="1">
      <alignment horizontal="left" vertical="center" wrapText="1" readingOrder="1"/>
    </xf>
    <xf numFmtId="9" fontId="1" fillId="0" borderId="0" xfId="2" applyFont="1" applyFill="1" applyBorder="1" applyAlignment="1">
      <alignment horizontal="left" wrapText="1" readingOrder="1"/>
    </xf>
    <xf numFmtId="43" fontId="3" fillId="3" borderId="0" xfId="1" applyFont="1" applyFill="1" applyBorder="1" applyAlignment="1">
      <alignment horizontal="left" vertical="center" wrapText="1" readingOrder="1"/>
    </xf>
    <xf numFmtId="9" fontId="1" fillId="3" borderId="0" xfId="2" applyFont="1" applyFill="1" applyBorder="1" applyAlignment="1">
      <alignment horizontal="left" wrapText="1" readingOrder="1"/>
    </xf>
    <xf numFmtId="43" fontId="1" fillId="3" borderId="0" xfId="1" applyFont="1" applyFill="1" applyBorder="1" applyAlignment="1">
      <alignment horizontal="left" wrapText="1" readingOrder="1"/>
    </xf>
    <xf numFmtId="43" fontId="1" fillId="0" borderId="0" xfId="0" applyNumberFormat="1" applyFont="1" applyFill="1" applyBorder="1" applyAlignment="1">
      <alignment horizontal="left" wrapText="1" readingOrder="1"/>
    </xf>
    <xf numFmtId="165" fontId="1" fillId="0" borderId="0" xfId="0" applyNumberFormat="1" applyFont="1" applyFill="1" applyBorder="1" applyAlignment="1">
      <alignment horizontal="left" wrapText="1" readingOrder="1"/>
    </xf>
    <xf numFmtId="164" fontId="5" fillId="0" borderId="0" xfId="0" applyNumberFormat="1" applyFont="1" applyFill="1" applyBorder="1" applyAlignment="1">
      <alignment horizontal="left" vertical="center" wrapText="1" readingOrder="1"/>
    </xf>
    <xf numFmtId="0" fontId="6" fillId="0" borderId="1" xfId="0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0"/>
  <sheetViews>
    <sheetView showGridLines="0" tabSelected="1" workbookViewId="0">
      <selection activeCell="G16" sqref="G16"/>
    </sheetView>
  </sheetViews>
  <sheetFormatPr baseColWidth="10" defaultRowHeight="15"/>
  <cols>
    <col min="5" max="5" width="26.7109375" bestFit="1" customWidth="1"/>
    <col min="6" max="6" width="11.85546875" style="2" bestFit="1" customWidth="1"/>
    <col min="7" max="7" width="12" style="2" bestFit="1" customWidth="1"/>
  </cols>
  <sheetData>
    <row r="2" spans="4:8">
      <c r="D2" s="6">
        <v>44592</v>
      </c>
      <c r="E2" s="4" t="s">
        <v>15</v>
      </c>
      <c r="F2" s="5">
        <f>+'ENC 012022'!E127</f>
        <v>5200</v>
      </c>
      <c r="G2" s="5">
        <v>0</v>
      </c>
      <c r="H2">
        <f>+F2*5</f>
        <v>26000</v>
      </c>
    </row>
    <row r="3" spans="4:8">
      <c r="D3" s="6">
        <v>44592</v>
      </c>
      <c r="E3" s="4" t="s">
        <v>17</v>
      </c>
      <c r="F3" s="5">
        <v>0</v>
      </c>
      <c r="G3" s="5">
        <f>+DED!F22</f>
        <v>0</v>
      </c>
    </row>
    <row r="4" spans="4:8">
      <c r="D4" s="6">
        <v>44592</v>
      </c>
      <c r="E4" s="4" t="s">
        <v>16</v>
      </c>
      <c r="F4" s="5">
        <v>0</v>
      </c>
      <c r="G4" s="5">
        <f>+DED!F20</f>
        <v>178.94833333333332</v>
      </c>
    </row>
    <row r="5" spans="4:8">
      <c r="D5" s="6">
        <v>44592</v>
      </c>
      <c r="E5" s="23" t="s">
        <v>128</v>
      </c>
      <c r="F5" s="5"/>
      <c r="G5" s="5">
        <v>5021</v>
      </c>
    </row>
    <row r="6" spans="4:8">
      <c r="F6" s="2">
        <f>SUM(F2:F5)</f>
        <v>5200</v>
      </c>
      <c r="G6" s="2">
        <f>SUM(G2:G5)</f>
        <v>5199.9483333333337</v>
      </c>
      <c r="H6" s="3">
        <f>+F6-G6</f>
        <v>5.1666666666278616E-2</v>
      </c>
    </row>
    <row r="9" spans="4:8">
      <c r="E9" t="s">
        <v>18</v>
      </c>
      <c r="F9" s="2">
        <f>+'ENC 012022'!C247</f>
        <v>0</v>
      </c>
    </row>
    <row r="10" spans="4:8">
      <c r="E10" t="s">
        <v>19</v>
      </c>
      <c r="F10" s="2">
        <f>+'ENC 012022'!C248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48"/>
  <sheetViews>
    <sheetView showGridLines="0" workbookViewId="0">
      <selection activeCell="E127" sqref="E127"/>
    </sheetView>
  </sheetViews>
  <sheetFormatPr baseColWidth="10" defaultRowHeight="15"/>
  <cols>
    <col min="1" max="1" width="8.7109375" style="10" bestFit="1" customWidth="1"/>
    <col min="2" max="2" width="5.5703125" style="10" bestFit="1" customWidth="1"/>
    <col min="3" max="3" width="11.140625" style="10" bestFit="1" customWidth="1"/>
    <col min="4" max="4" width="93.28515625" style="10" bestFit="1" customWidth="1"/>
    <col min="5" max="5" width="10.7109375" style="10" bestFit="1" customWidth="1"/>
    <col min="6" max="6" width="10.7109375" style="11" bestFit="1" customWidth="1"/>
    <col min="7" max="7" width="3.85546875" style="10" bestFit="1" customWidth="1"/>
    <col min="8" max="16384" width="11.42578125" style="10"/>
  </cols>
  <sheetData>
    <row r="1" spans="1:7">
      <c r="A1" s="9" t="s">
        <v>0</v>
      </c>
      <c r="B1" s="9" t="s">
        <v>2</v>
      </c>
      <c r="C1" s="9" t="s">
        <v>22</v>
      </c>
      <c r="D1" s="9" t="s">
        <v>3</v>
      </c>
      <c r="E1" s="10" t="s">
        <v>4</v>
      </c>
      <c r="F1" s="11" t="s">
        <v>5</v>
      </c>
      <c r="G1" s="10" t="s">
        <v>23</v>
      </c>
    </row>
    <row r="2" spans="1:7" hidden="1">
      <c r="A2" s="12">
        <v>44287</v>
      </c>
      <c r="B2" s="13"/>
      <c r="C2" s="14"/>
      <c r="D2" s="14" t="s">
        <v>24</v>
      </c>
      <c r="E2" s="11">
        <v>28310.720000000001</v>
      </c>
      <c r="G2" s="10" t="s">
        <v>25</v>
      </c>
    </row>
    <row r="3" spans="1:7" hidden="1">
      <c r="A3" s="12">
        <v>44288</v>
      </c>
      <c r="B3" s="13"/>
      <c r="C3" s="14"/>
      <c r="D3" s="14" t="s">
        <v>26</v>
      </c>
      <c r="E3" s="11"/>
      <c r="F3" s="11">
        <v>93.77</v>
      </c>
      <c r="G3" s="10" t="s">
        <v>6</v>
      </c>
    </row>
    <row r="4" spans="1:7" hidden="1">
      <c r="A4" s="12">
        <v>44298</v>
      </c>
      <c r="B4" s="13"/>
      <c r="C4" s="14"/>
      <c r="D4" s="14" t="s">
        <v>27</v>
      </c>
      <c r="E4" s="11"/>
      <c r="F4" s="11">
        <v>47.04</v>
      </c>
      <c r="G4" s="10" t="s">
        <v>6</v>
      </c>
    </row>
    <row r="5" spans="1:7" hidden="1">
      <c r="A5" s="12">
        <v>44298</v>
      </c>
      <c r="B5" s="13"/>
      <c r="C5" s="14"/>
      <c r="D5" s="14" t="s">
        <v>28</v>
      </c>
      <c r="E5" s="11"/>
      <c r="F5" s="11">
        <v>65.66</v>
      </c>
      <c r="G5" s="10" t="s">
        <v>6</v>
      </c>
    </row>
    <row r="6" spans="1:7" hidden="1">
      <c r="A6" s="12">
        <v>44301</v>
      </c>
      <c r="B6" s="13"/>
      <c r="C6" s="14"/>
      <c r="D6" s="14" t="s">
        <v>29</v>
      </c>
      <c r="E6" s="11"/>
      <c r="F6" s="11">
        <v>180</v>
      </c>
      <c r="G6" s="10" t="s">
        <v>6</v>
      </c>
    </row>
    <row r="7" spans="1:7" hidden="1">
      <c r="A7" s="12">
        <v>44302</v>
      </c>
      <c r="B7" s="13"/>
      <c r="C7" s="14"/>
      <c r="D7" s="14" t="s">
        <v>30</v>
      </c>
      <c r="E7" s="11"/>
      <c r="F7" s="11">
        <v>6590</v>
      </c>
      <c r="G7" s="10" t="s">
        <v>6</v>
      </c>
    </row>
    <row r="8" spans="1:7" hidden="1">
      <c r="A8" s="12">
        <v>44307</v>
      </c>
      <c r="B8" s="13"/>
      <c r="C8" s="14"/>
      <c r="D8" s="14" t="s">
        <v>31</v>
      </c>
      <c r="E8" s="11"/>
      <c r="F8" s="11">
        <v>3838</v>
      </c>
      <c r="G8" s="10" t="s">
        <v>6</v>
      </c>
    </row>
    <row r="9" spans="1:7" hidden="1">
      <c r="A9" s="12">
        <v>44312</v>
      </c>
      <c r="B9" s="13"/>
      <c r="C9" s="14"/>
      <c r="D9" s="14" t="s">
        <v>32</v>
      </c>
      <c r="E9" s="11"/>
      <c r="F9" s="11">
        <v>3188.66</v>
      </c>
      <c r="G9" s="10" t="s">
        <v>6</v>
      </c>
    </row>
    <row r="10" spans="1:7" hidden="1">
      <c r="A10" s="12">
        <v>44312</v>
      </c>
      <c r="B10" s="13"/>
      <c r="C10" s="14"/>
      <c r="D10" s="14" t="s">
        <v>33</v>
      </c>
      <c r="E10" s="11"/>
      <c r="F10" s="11">
        <v>3570</v>
      </c>
      <c r="G10" s="10" t="s">
        <v>6</v>
      </c>
    </row>
    <row r="11" spans="1:7" hidden="1">
      <c r="A11" s="12">
        <v>44313</v>
      </c>
      <c r="B11" s="13"/>
      <c r="C11" s="14"/>
      <c r="D11" s="14" t="s">
        <v>34</v>
      </c>
      <c r="E11" s="11"/>
      <c r="F11" s="11">
        <v>5170</v>
      </c>
      <c r="G11" s="10" t="s">
        <v>6</v>
      </c>
    </row>
    <row r="12" spans="1:7" hidden="1">
      <c r="A12" s="12">
        <v>44314</v>
      </c>
      <c r="B12" s="13"/>
      <c r="C12" s="14"/>
      <c r="D12" s="14" t="s">
        <v>35</v>
      </c>
      <c r="E12" s="11">
        <v>31200</v>
      </c>
      <c r="G12" s="10" t="s">
        <v>6</v>
      </c>
    </row>
    <row r="13" spans="1:7" hidden="1">
      <c r="A13" s="12">
        <v>44315</v>
      </c>
      <c r="B13" s="13"/>
      <c r="C13" s="14"/>
      <c r="D13" s="14" t="s">
        <v>36</v>
      </c>
      <c r="E13" s="11"/>
      <c r="F13" s="11">
        <v>3436.66</v>
      </c>
      <c r="G13" s="10" t="s">
        <v>6</v>
      </c>
    </row>
    <row r="14" spans="1:7" hidden="1">
      <c r="A14" s="12">
        <v>44315</v>
      </c>
      <c r="B14" s="13"/>
      <c r="C14" s="14"/>
      <c r="D14" s="14" t="s">
        <v>37</v>
      </c>
      <c r="E14" s="11"/>
      <c r="F14" s="11">
        <v>4027.48</v>
      </c>
      <c r="G14" s="10" t="s">
        <v>6</v>
      </c>
    </row>
    <row r="15" spans="1:7" hidden="1">
      <c r="A15" s="12">
        <v>44316</v>
      </c>
      <c r="B15" s="13"/>
      <c r="C15" s="14"/>
      <c r="D15" s="14" t="s">
        <v>38</v>
      </c>
      <c r="E15" s="11"/>
      <c r="F15" s="11">
        <v>840.46</v>
      </c>
      <c r="G15" s="10" t="s">
        <v>6</v>
      </c>
    </row>
    <row r="16" spans="1:7" hidden="1">
      <c r="A16" s="12">
        <v>44326</v>
      </c>
      <c r="B16" s="13"/>
      <c r="C16" s="14"/>
      <c r="D16" s="14" t="s">
        <v>39</v>
      </c>
      <c r="E16" s="11"/>
      <c r="F16" s="11">
        <v>116.66</v>
      </c>
      <c r="G16" s="10" t="s">
        <v>6</v>
      </c>
    </row>
    <row r="17" spans="1:7" hidden="1">
      <c r="A17" s="12">
        <v>44326</v>
      </c>
      <c r="B17" s="13"/>
      <c r="C17" s="14"/>
      <c r="D17" s="14" t="s">
        <v>40</v>
      </c>
      <c r="E17" s="11"/>
      <c r="F17" s="11">
        <v>53.27</v>
      </c>
      <c r="G17" s="10" t="s">
        <v>6</v>
      </c>
    </row>
    <row r="18" spans="1:7" hidden="1">
      <c r="A18" s="12">
        <v>44333</v>
      </c>
      <c r="B18" s="13"/>
      <c r="C18" s="14"/>
      <c r="D18" s="14" t="s">
        <v>41</v>
      </c>
      <c r="E18" s="11"/>
      <c r="F18" s="11">
        <v>180</v>
      </c>
      <c r="G18" s="10" t="s">
        <v>6</v>
      </c>
    </row>
    <row r="19" spans="1:7" hidden="1">
      <c r="A19" s="12">
        <v>44334</v>
      </c>
      <c r="B19" s="13"/>
      <c r="C19" s="14"/>
      <c r="D19" s="14" t="s">
        <v>42</v>
      </c>
      <c r="E19" s="11"/>
      <c r="F19" s="11">
        <v>6894</v>
      </c>
      <c r="G19" s="10" t="s">
        <v>6</v>
      </c>
    </row>
    <row r="20" spans="1:7" hidden="1">
      <c r="A20" s="12">
        <v>44334</v>
      </c>
      <c r="B20" s="13"/>
      <c r="C20" s="14"/>
      <c r="D20" s="14" t="s">
        <v>43</v>
      </c>
      <c r="E20" s="11"/>
      <c r="F20" s="11">
        <v>304</v>
      </c>
      <c r="G20" s="10" t="s">
        <v>6</v>
      </c>
    </row>
    <row r="21" spans="1:7" hidden="1">
      <c r="A21" s="12">
        <v>44334</v>
      </c>
      <c r="B21" s="13"/>
      <c r="C21" s="14"/>
      <c r="D21" s="14" t="s">
        <v>44</v>
      </c>
      <c r="E21" s="11"/>
      <c r="F21" s="11">
        <v>304</v>
      </c>
      <c r="G21" s="10" t="s">
        <v>6</v>
      </c>
    </row>
    <row r="22" spans="1:7" hidden="1">
      <c r="A22" s="12">
        <v>44336</v>
      </c>
      <c r="B22" s="13"/>
      <c r="C22" s="14"/>
      <c r="D22" s="14" t="s">
        <v>45</v>
      </c>
      <c r="E22" s="11"/>
      <c r="F22" s="11">
        <v>1569.09</v>
      </c>
      <c r="G22" s="10" t="s">
        <v>6</v>
      </c>
    </row>
    <row r="23" spans="1:7" hidden="1">
      <c r="A23" s="12">
        <v>44341</v>
      </c>
      <c r="B23" s="13"/>
      <c r="C23" s="14"/>
      <c r="D23" s="14" t="s">
        <v>46</v>
      </c>
      <c r="E23" s="11"/>
      <c r="F23" s="11">
        <v>4180</v>
      </c>
      <c r="G23" s="10" t="s">
        <v>6</v>
      </c>
    </row>
    <row r="24" spans="1:7" hidden="1">
      <c r="A24" s="12">
        <v>44341</v>
      </c>
      <c r="B24" s="13"/>
      <c r="C24" s="14"/>
      <c r="D24" s="14" t="s">
        <v>47</v>
      </c>
      <c r="E24" s="11"/>
      <c r="F24" s="11">
        <v>3188.66</v>
      </c>
      <c r="G24" s="10" t="s">
        <v>6</v>
      </c>
    </row>
    <row r="25" spans="1:7" hidden="1">
      <c r="A25" s="12">
        <v>44344</v>
      </c>
      <c r="B25" s="13"/>
      <c r="C25" s="14"/>
      <c r="D25" s="14" t="s">
        <v>48</v>
      </c>
      <c r="E25" s="11"/>
      <c r="F25" s="11">
        <v>5000</v>
      </c>
      <c r="G25" s="10" t="s">
        <v>6</v>
      </c>
    </row>
    <row r="26" spans="1:7" hidden="1">
      <c r="A26" s="12">
        <v>44344</v>
      </c>
      <c r="B26" s="13"/>
      <c r="C26" s="14"/>
      <c r="D26" s="14" t="s">
        <v>36</v>
      </c>
      <c r="E26" s="11"/>
      <c r="F26" s="11">
        <v>4183.84</v>
      </c>
      <c r="G26" s="10" t="s">
        <v>6</v>
      </c>
    </row>
    <row r="27" spans="1:7" hidden="1">
      <c r="A27" s="12">
        <v>44344</v>
      </c>
      <c r="B27" s="13"/>
      <c r="C27" s="14"/>
      <c r="D27" s="14" t="s">
        <v>37</v>
      </c>
      <c r="E27" s="11"/>
      <c r="F27" s="11">
        <v>4822.07</v>
      </c>
      <c r="G27" s="10" t="s">
        <v>6</v>
      </c>
    </row>
    <row r="28" spans="1:7" hidden="1">
      <c r="A28" s="12">
        <v>44344</v>
      </c>
      <c r="B28" s="13"/>
      <c r="C28" s="15"/>
      <c r="D28" s="15" t="s">
        <v>49</v>
      </c>
      <c r="E28" s="11">
        <v>31200</v>
      </c>
      <c r="G28" s="10" t="s">
        <v>6</v>
      </c>
    </row>
    <row r="29" spans="1:7" hidden="1">
      <c r="A29" s="12">
        <v>44357</v>
      </c>
      <c r="B29" s="13">
        <v>1</v>
      </c>
      <c r="C29" s="14"/>
      <c r="D29" s="14" t="s">
        <v>50</v>
      </c>
      <c r="E29" s="11"/>
      <c r="F29" s="11">
        <v>116.66</v>
      </c>
      <c r="G29" s="10" t="s">
        <v>6</v>
      </c>
    </row>
    <row r="30" spans="1:7" hidden="1">
      <c r="A30" s="12">
        <v>44357</v>
      </c>
      <c r="B30" s="13">
        <v>2</v>
      </c>
      <c r="C30" s="14"/>
      <c r="D30" s="14" t="s">
        <v>51</v>
      </c>
      <c r="E30" s="11"/>
      <c r="F30" s="11">
        <v>43.97</v>
      </c>
      <c r="G30" s="10" t="s">
        <v>6</v>
      </c>
    </row>
    <row r="31" spans="1:7" hidden="1">
      <c r="A31" s="12">
        <v>44362</v>
      </c>
      <c r="B31" s="13">
        <v>3</v>
      </c>
      <c r="C31" s="14"/>
      <c r="D31" s="14" t="s">
        <v>52</v>
      </c>
      <c r="E31" s="11"/>
      <c r="F31" s="11">
        <v>180</v>
      </c>
      <c r="G31" s="10" t="s">
        <v>6</v>
      </c>
    </row>
    <row r="32" spans="1:7" hidden="1">
      <c r="A32" s="12">
        <v>44363</v>
      </c>
      <c r="B32" s="13">
        <v>4</v>
      </c>
      <c r="C32" s="14"/>
      <c r="D32" s="14" t="s">
        <v>53</v>
      </c>
      <c r="E32" s="11"/>
      <c r="F32" s="11">
        <v>6346</v>
      </c>
      <c r="G32" s="10" t="s">
        <v>6</v>
      </c>
    </row>
    <row r="33" spans="1:7" hidden="1">
      <c r="A33" s="12">
        <v>44368</v>
      </c>
      <c r="B33" s="13">
        <v>5</v>
      </c>
      <c r="C33" s="14"/>
      <c r="D33" s="14" t="s">
        <v>54</v>
      </c>
      <c r="E33" s="11"/>
      <c r="F33" s="11">
        <v>637.86</v>
      </c>
      <c r="G33" s="10" t="s">
        <v>6</v>
      </c>
    </row>
    <row r="34" spans="1:7" hidden="1">
      <c r="A34" s="12">
        <v>44370</v>
      </c>
      <c r="B34" s="13">
        <v>6</v>
      </c>
      <c r="C34" s="14"/>
      <c r="D34" s="14" t="s">
        <v>55</v>
      </c>
      <c r="E34" s="11"/>
      <c r="F34" s="11">
        <v>2719</v>
      </c>
      <c r="G34" s="10" t="s">
        <v>6</v>
      </c>
    </row>
    <row r="35" spans="1:7" hidden="1">
      <c r="A35" s="12">
        <v>44372</v>
      </c>
      <c r="B35" s="13">
        <v>7</v>
      </c>
      <c r="C35" s="14"/>
      <c r="D35" s="14" t="s">
        <v>56</v>
      </c>
      <c r="E35" s="11"/>
      <c r="F35" s="11">
        <v>2601.9</v>
      </c>
      <c r="G35" s="10" t="s">
        <v>6</v>
      </c>
    </row>
    <row r="36" spans="1:7" hidden="1">
      <c r="A36" s="12">
        <v>44375</v>
      </c>
      <c r="B36" s="13">
        <v>8</v>
      </c>
      <c r="C36" s="14"/>
      <c r="D36" s="14" t="s">
        <v>57</v>
      </c>
      <c r="E36" s="11"/>
      <c r="F36" s="11">
        <v>2181.39</v>
      </c>
      <c r="G36" s="10" t="s">
        <v>6</v>
      </c>
    </row>
    <row r="37" spans="1:7" hidden="1">
      <c r="A37" s="12">
        <v>44375</v>
      </c>
      <c r="B37" s="13">
        <v>9</v>
      </c>
      <c r="C37" s="14"/>
      <c r="D37" s="14" t="s">
        <v>58</v>
      </c>
      <c r="E37" s="11">
        <v>31200</v>
      </c>
      <c r="G37" s="10" t="s">
        <v>6</v>
      </c>
    </row>
    <row r="38" spans="1:7" hidden="1">
      <c r="A38" s="12">
        <v>44376</v>
      </c>
      <c r="B38" s="13">
        <v>10</v>
      </c>
      <c r="C38" s="14"/>
      <c r="D38" s="14" t="s">
        <v>59</v>
      </c>
      <c r="E38" s="11"/>
      <c r="F38" s="11">
        <v>5169</v>
      </c>
      <c r="G38" s="10" t="s">
        <v>6</v>
      </c>
    </row>
    <row r="39" spans="1:7" hidden="1">
      <c r="A39" s="12">
        <v>44376</v>
      </c>
      <c r="B39" s="13">
        <v>11</v>
      </c>
      <c r="C39" s="14"/>
      <c r="D39" s="14" t="s">
        <v>60</v>
      </c>
      <c r="E39" s="11"/>
      <c r="F39" s="11">
        <v>3915.42</v>
      </c>
      <c r="G39" s="10" t="s">
        <v>6</v>
      </c>
    </row>
    <row r="40" spans="1:7" hidden="1">
      <c r="A40" s="12">
        <v>44376</v>
      </c>
      <c r="B40" s="13">
        <v>12</v>
      </c>
      <c r="C40" s="14"/>
      <c r="D40" s="14" t="s">
        <v>61</v>
      </c>
      <c r="E40" s="11"/>
      <c r="F40" s="11">
        <v>4638.95</v>
      </c>
      <c r="G40" s="10" t="s">
        <v>6</v>
      </c>
    </row>
    <row r="41" spans="1:7" hidden="1">
      <c r="A41" s="12">
        <v>44379</v>
      </c>
      <c r="B41" s="13"/>
      <c r="C41" s="14"/>
      <c r="D41" s="14" t="s">
        <v>26</v>
      </c>
      <c r="E41" s="11"/>
      <c r="F41" s="11">
        <v>180.3</v>
      </c>
      <c r="G41" s="10" t="s">
        <v>6</v>
      </c>
    </row>
    <row r="42" spans="1:7" hidden="1">
      <c r="A42" s="12">
        <v>44389</v>
      </c>
      <c r="B42" s="13"/>
      <c r="C42" s="14"/>
      <c r="D42" s="14" t="s">
        <v>62</v>
      </c>
      <c r="E42" s="11"/>
      <c r="F42" s="11">
        <v>116.66</v>
      </c>
      <c r="G42" s="10" t="s">
        <v>6</v>
      </c>
    </row>
    <row r="43" spans="1:7" hidden="1">
      <c r="A43" s="12">
        <v>44389</v>
      </c>
      <c r="B43" s="13"/>
      <c r="C43" s="14"/>
      <c r="D43" s="14" t="s">
        <v>63</v>
      </c>
      <c r="E43" s="11"/>
      <c r="F43" s="11">
        <v>43.97</v>
      </c>
      <c r="G43" s="10" t="s">
        <v>6</v>
      </c>
    </row>
    <row r="44" spans="1:7" hidden="1">
      <c r="A44" s="12">
        <v>44392</v>
      </c>
      <c r="B44" s="13"/>
      <c r="C44" s="14"/>
      <c r="D44" s="14" t="s">
        <v>64</v>
      </c>
      <c r="E44" s="11"/>
      <c r="F44" s="11">
        <v>180</v>
      </c>
      <c r="G44" s="10" t="s">
        <v>6</v>
      </c>
    </row>
    <row r="45" spans="1:7" hidden="1">
      <c r="A45" s="12">
        <v>44392</v>
      </c>
      <c r="B45" s="13"/>
      <c r="C45" s="14"/>
      <c r="D45" s="14" t="s">
        <v>65</v>
      </c>
      <c r="E45" s="11"/>
      <c r="F45" s="11">
        <v>782</v>
      </c>
      <c r="G45" s="10" t="s">
        <v>6</v>
      </c>
    </row>
    <row r="46" spans="1:7" hidden="1">
      <c r="A46" s="12">
        <v>44393</v>
      </c>
      <c r="B46" s="13"/>
      <c r="C46" s="14"/>
      <c r="D46" s="14" t="s">
        <v>66</v>
      </c>
      <c r="E46" s="11"/>
      <c r="F46" s="11">
        <v>7645</v>
      </c>
      <c r="G46" s="10" t="s">
        <v>6</v>
      </c>
    </row>
    <row r="47" spans="1:7" hidden="1">
      <c r="A47" s="12">
        <v>44398</v>
      </c>
      <c r="B47" s="13"/>
      <c r="C47" s="14"/>
      <c r="D47" s="14" t="s">
        <v>67</v>
      </c>
      <c r="E47" s="11"/>
      <c r="F47" s="11">
        <v>2619</v>
      </c>
      <c r="G47" s="10" t="s">
        <v>6</v>
      </c>
    </row>
    <row r="48" spans="1:7" hidden="1">
      <c r="A48" s="12">
        <v>44403</v>
      </c>
      <c r="B48" s="13"/>
      <c r="C48" s="14"/>
      <c r="D48" s="14" t="s">
        <v>68</v>
      </c>
      <c r="E48" s="11"/>
      <c r="F48" s="11">
        <v>3927.82</v>
      </c>
      <c r="G48" s="10" t="s">
        <v>6</v>
      </c>
    </row>
    <row r="49" spans="1:7" hidden="1">
      <c r="A49" s="12">
        <v>44404</v>
      </c>
      <c r="B49" s="13"/>
      <c r="C49" s="14"/>
      <c r="D49" s="14" t="s">
        <v>69</v>
      </c>
      <c r="E49" s="11">
        <v>31200</v>
      </c>
      <c r="G49" s="10" t="s">
        <v>6</v>
      </c>
    </row>
    <row r="50" spans="1:7" hidden="1">
      <c r="A50" s="12">
        <v>44405</v>
      </c>
      <c r="B50" s="13"/>
      <c r="C50" s="14"/>
      <c r="D50" s="14" t="s">
        <v>70</v>
      </c>
      <c r="E50" s="11"/>
      <c r="F50" s="11">
        <v>5199</v>
      </c>
      <c r="G50" s="10" t="s">
        <v>6</v>
      </c>
    </row>
    <row r="51" spans="1:7" hidden="1">
      <c r="A51" s="12">
        <v>44407</v>
      </c>
      <c r="B51" s="13"/>
      <c r="C51" s="15"/>
      <c r="D51" s="15" t="s">
        <v>37</v>
      </c>
      <c r="E51" s="11"/>
      <c r="F51" s="11">
        <v>4730.51</v>
      </c>
      <c r="G51" s="10" t="s">
        <v>6</v>
      </c>
    </row>
    <row r="52" spans="1:7" hidden="1">
      <c r="A52" s="12">
        <v>44407</v>
      </c>
      <c r="B52" s="13"/>
      <c r="C52" s="14"/>
      <c r="D52" s="14" t="s">
        <v>36</v>
      </c>
      <c r="E52" s="11"/>
      <c r="F52" s="11">
        <v>4058.57</v>
      </c>
      <c r="G52" s="10" t="s">
        <v>6</v>
      </c>
    </row>
    <row r="53" spans="1:7" hidden="1">
      <c r="A53" s="12">
        <v>44417</v>
      </c>
      <c r="B53" s="13"/>
      <c r="C53" s="14">
        <v>0</v>
      </c>
      <c r="D53" s="14" t="s">
        <v>71</v>
      </c>
      <c r="E53" s="11"/>
      <c r="F53" s="11">
        <v>3662.23</v>
      </c>
      <c r="G53" s="10" t="s">
        <v>6</v>
      </c>
    </row>
    <row r="54" spans="1:7" hidden="1">
      <c r="A54" s="12">
        <v>44418</v>
      </c>
      <c r="B54" s="13"/>
      <c r="C54" s="14">
        <v>0</v>
      </c>
      <c r="D54" s="14" t="s">
        <v>72</v>
      </c>
      <c r="E54" s="11"/>
      <c r="F54" s="11">
        <v>116.66</v>
      </c>
      <c r="G54" s="10" t="s">
        <v>6</v>
      </c>
    </row>
    <row r="55" spans="1:7" hidden="1">
      <c r="A55" s="12">
        <v>44418</v>
      </c>
      <c r="B55" s="13"/>
      <c r="C55" s="15">
        <v>777873</v>
      </c>
      <c r="D55" s="15" t="s">
        <v>73</v>
      </c>
      <c r="E55" s="11"/>
      <c r="F55" s="11">
        <v>40.9</v>
      </c>
      <c r="G55" s="10" t="s">
        <v>6</v>
      </c>
    </row>
    <row r="56" spans="1:7" hidden="1">
      <c r="A56" s="12">
        <v>44424</v>
      </c>
      <c r="B56" s="13"/>
      <c r="C56" s="14">
        <v>0</v>
      </c>
      <c r="D56" s="14" t="s">
        <v>74</v>
      </c>
      <c r="E56" s="11"/>
      <c r="F56" s="11">
        <v>180</v>
      </c>
      <c r="G56" s="10" t="s">
        <v>6</v>
      </c>
    </row>
    <row r="57" spans="1:7" hidden="1">
      <c r="A57" s="12">
        <v>44425</v>
      </c>
      <c r="B57" s="13"/>
      <c r="C57" s="15">
        <v>0</v>
      </c>
      <c r="D57" s="15" t="s">
        <v>75</v>
      </c>
      <c r="E57" s="11"/>
      <c r="F57" s="11">
        <v>6967</v>
      </c>
      <c r="G57" s="10" t="s">
        <v>6</v>
      </c>
    </row>
    <row r="58" spans="1:7" hidden="1">
      <c r="A58" s="12">
        <v>44427</v>
      </c>
      <c r="B58" s="13"/>
      <c r="C58" s="14">
        <v>0</v>
      </c>
      <c r="D58" s="14" t="s">
        <v>76</v>
      </c>
      <c r="E58" s="11"/>
      <c r="F58" s="11">
        <v>2600.15</v>
      </c>
      <c r="G58" s="10" t="s">
        <v>6</v>
      </c>
    </row>
    <row r="59" spans="1:7" hidden="1">
      <c r="A59" s="12">
        <v>44432</v>
      </c>
      <c r="B59" s="13"/>
      <c r="C59" s="15">
        <v>0</v>
      </c>
      <c r="D59" s="15" t="s">
        <v>77</v>
      </c>
      <c r="E59" s="11"/>
      <c r="F59" s="11">
        <v>2671</v>
      </c>
      <c r="G59" s="10" t="s">
        <v>6</v>
      </c>
    </row>
    <row r="60" spans="1:7" hidden="1">
      <c r="A60" s="12">
        <v>44433</v>
      </c>
      <c r="B60" s="13"/>
      <c r="C60" s="14">
        <v>0</v>
      </c>
      <c r="D60" s="14" t="s">
        <v>78</v>
      </c>
      <c r="E60" s="11"/>
      <c r="F60" s="11">
        <v>3239.45</v>
      </c>
      <c r="G60" s="10" t="s">
        <v>6</v>
      </c>
    </row>
    <row r="61" spans="1:7" hidden="1">
      <c r="A61" s="12">
        <v>44438</v>
      </c>
      <c r="B61" s="13"/>
      <c r="C61" s="15">
        <v>0</v>
      </c>
      <c r="D61" s="15" t="s">
        <v>36</v>
      </c>
      <c r="E61" s="11"/>
      <c r="F61" s="11">
        <v>4076.46</v>
      </c>
      <c r="G61" s="10" t="s">
        <v>6</v>
      </c>
    </row>
    <row r="62" spans="1:7" hidden="1">
      <c r="A62" s="12">
        <v>44438</v>
      </c>
      <c r="B62" s="13"/>
      <c r="C62" s="14">
        <v>0</v>
      </c>
      <c r="D62" s="14" t="s">
        <v>37</v>
      </c>
      <c r="E62" s="11"/>
      <c r="F62" s="11">
        <v>4730.51</v>
      </c>
      <c r="G62" s="10" t="s">
        <v>6</v>
      </c>
    </row>
    <row r="63" spans="1:7" hidden="1">
      <c r="A63" s="12">
        <v>44438</v>
      </c>
      <c r="B63" s="13"/>
      <c r="C63" s="15">
        <v>0</v>
      </c>
      <c r="D63" s="15" t="s">
        <v>79</v>
      </c>
      <c r="E63" s="11">
        <v>31200</v>
      </c>
      <c r="G63" s="10" t="s">
        <v>6</v>
      </c>
    </row>
    <row r="64" spans="1:7" hidden="1">
      <c r="A64" s="12">
        <v>44449</v>
      </c>
      <c r="B64" s="13"/>
      <c r="C64" s="14">
        <v>0</v>
      </c>
      <c r="D64" s="14" t="s">
        <v>72</v>
      </c>
      <c r="E64" s="11"/>
      <c r="F64" s="11">
        <v>116.66</v>
      </c>
      <c r="G64" s="10" t="s">
        <v>6</v>
      </c>
    </row>
    <row r="65" spans="1:7" hidden="1">
      <c r="A65" s="12">
        <v>44449</v>
      </c>
      <c r="B65" s="13"/>
      <c r="C65" s="15">
        <v>889943</v>
      </c>
      <c r="D65" s="15" t="s">
        <v>80</v>
      </c>
      <c r="E65" s="11"/>
      <c r="F65" s="11">
        <v>47.04</v>
      </c>
      <c r="G65" s="10" t="s">
        <v>6</v>
      </c>
    </row>
    <row r="66" spans="1:7" hidden="1">
      <c r="A66" s="12">
        <v>44454</v>
      </c>
      <c r="B66" s="13"/>
      <c r="C66" s="14">
        <v>0</v>
      </c>
      <c r="D66" s="14" t="s">
        <v>74</v>
      </c>
      <c r="E66" s="11"/>
      <c r="F66" s="11">
        <v>180</v>
      </c>
      <c r="G66" s="10" t="s">
        <v>6</v>
      </c>
    </row>
    <row r="67" spans="1:7" hidden="1">
      <c r="A67" s="12">
        <v>44455</v>
      </c>
      <c r="B67" s="13"/>
      <c r="C67" s="15">
        <v>0</v>
      </c>
      <c r="D67" s="15" t="s">
        <v>81</v>
      </c>
      <c r="E67" s="11"/>
      <c r="F67" s="11">
        <v>6915</v>
      </c>
      <c r="G67" s="10" t="s">
        <v>6</v>
      </c>
    </row>
    <row r="68" spans="1:7" hidden="1">
      <c r="A68" s="12">
        <v>44461</v>
      </c>
      <c r="B68" s="13"/>
      <c r="C68" s="14">
        <v>0</v>
      </c>
      <c r="D68" s="14" t="s">
        <v>82</v>
      </c>
      <c r="E68" s="11"/>
      <c r="F68" s="11">
        <v>2674</v>
      </c>
      <c r="G68" s="10" t="s">
        <v>6</v>
      </c>
    </row>
    <row r="69" spans="1:7" hidden="1">
      <c r="A69" s="12">
        <v>44463</v>
      </c>
      <c r="B69" s="13"/>
      <c r="C69" s="15">
        <v>0</v>
      </c>
      <c r="D69" s="15" t="s">
        <v>83</v>
      </c>
      <c r="E69" s="11"/>
      <c r="F69" s="11">
        <v>10337</v>
      </c>
      <c r="G69" s="10" t="s">
        <v>6</v>
      </c>
    </row>
    <row r="70" spans="1:7" hidden="1">
      <c r="A70" s="12">
        <v>44466</v>
      </c>
      <c r="B70" s="13"/>
      <c r="C70" s="14">
        <v>0</v>
      </c>
      <c r="D70" s="14" t="s">
        <v>84</v>
      </c>
      <c r="E70" s="11"/>
      <c r="F70" s="11">
        <v>3188.66</v>
      </c>
      <c r="G70" s="10" t="s">
        <v>6</v>
      </c>
    </row>
    <row r="71" spans="1:7" hidden="1">
      <c r="A71" s="12">
        <v>44467</v>
      </c>
      <c r="B71" s="13"/>
      <c r="C71" s="15">
        <v>0</v>
      </c>
      <c r="D71" s="15" t="s">
        <v>85</v>
      </c>
      <c r="E71" s="11">
        <v>31200</v>
      </c>
      <c r="G71" s="10" t="s">
        <v>6</v>
      </c>
    </row>
    <row r="72" spans="1:7" hidden="1">
      <c r="A72" s="12">
        <v>44468</v>
      </c>
      <c r="B72" s="13"/>
      <c r="C72" s="14">
        <v>0</v>
      </c>
      <c r="D72" s="14" t="s">
        <v>37</v>
      </c>
      <c r="E72" s="11"/>
      <c r="F72" s="11">
        <v>4730.51</v>
      </c>
      <c r="G72" s="10" t="s">
        <v>6</v>
      </c>
    </row>
    <row r="73" spans="1:7" hidden="1">
      <c r="A73" s="12">
        <v>44468</v>
      </c>
      <c r="B73" s="13"/>
      <c r="C73" s="14">
        <v>0</v>
      </c>
      <c r="D73" s="14" t="s">
        <v>36</v>
      </c>
      <c r="E73" s="11"/>
      <c r="F73" s="11">
        <v>4058.57</v>
      </c>
      <c r="G73" s="10" t="s">
        <v>6</v>
      </c>
    </row>
    <row r="74" spans="1:7" hidden="1">
      <c r="A74" s="12">
        <v>44471</v>
      </c>
      <c r="B74" s="13">
        <v>1</v>
      </c>
      <c r="C74" s="14"/>
      <c r="D74" s="14" t="s">
        <v>26</v>
      </c>
      <c r="E74" s="11"/>
      <c r="F74" s="11">
        <v>179.4</v>
      </c>
      <c r="G74" s="10" t="s">
        <v>6</v>
      </c>
    </row>
    <row r="75" spans="1:7" hidden="1">
      <c r="A75" s="12">
        <v>44480</v>
      </c>
      <c r="B75" s="13"/>
      <c r="C75" s="14">
        <v>1000646</v>
      </c>
      <c r="D75" s="14" t="s">
        <v>86</v>
      </c>
      <c r="E75" s="11"/>
      <c r="F75" s="11">
        <v>37.07</v>
      </c>
      <c r="G75" s="10" t="s">
        <v>6</v>
      </c>
    </row>
    <row r="76" spans="1:7" hidden="1">
      <c r="A76" s="12">
        <v>44480</v>
      </c>
      <c r="B76" s="13"/>
      <c r="C76" s="14">
        <v>0</v>
      </c>
      <c r="D76" s="14" t="s">
        <v>72</v>
      </c>
      <c r="E76" s="11"/>
      <c r="F76" s="11">
        <v>116.66</v>
      </c>
      <c r="G76" s="10" t="s">
        <v>6</v>
      </c>
    </row>
    <row r="77" spans="1:7" hidden="1">
      <c r="A77" s="12">
        <v>44484</v>
      </c>
      <c r="B77" s="13"/>
      <c r="C77" s="14">
        <v>0</v>
      </c>
      <c r="D77" s="14" t="s">
        <v>74</v>
      </c>
      <c r="E77" s="11"/>
      <c r="F77" s="11">
        <v>180</v>
      </c>
      <c r="G77" s="10" t="s">
        <v>6</v>
      </c>
    </row>
    <row r="78" spans="1:7" hidden="1">
      <c r="A78" s="12">
        <v>44488</v>
      </c>
      <c r="B78" s="13"/>
      <c r="C78" s="14">
        <v>0</v>
      </c>
      <c r="D78" s="14" t="s">
        <v>87</v>
      </c>
      <c r="E78" s="11"/>
      <c r="F78" s="11">
        <v>6967</v>
      </c>
      <c r="G78" s="10" t="s">
        <v>6</v>
      </c>
    </row>
    <row r="79" spans="1:7" hidden="1">
      <c r="A79" s="12">
        <v>44490</v>
      </c>
      <c r="B79" s="13"/>
      <c r="C79" s="14">
        <v>0</v>
      </c>
      <c r="D79" s="14" t="s">
        <v>88</v>
      </c>
      <c r="E79" s="11"/>
      <c r="F79" s="11">
        <v>2671</v>
      </c>
      <c r="G79" s="10" t="s">
        <v>6</v>
      </c>
    </row>
    <row r="80" spans="1:7" hidden="1">
      <c r="A80" s="12">
        <v>44494</v>
      </c>
      <c r="B80" s="13"/>
      <c r="C80" s="14">
        <v>0</v>
      </c>
      <c r="D80" s="14" t="s">
        <v>89</v>
      </c>
      <c r="E80" s="11"/>
      <c r="F80" s="11">
        <v>3239.45</v>
      </c>
      <c r="G80" s="10" t="s">
        <v>6</v>
      </c>
    </row>
    <row r="81" spans="1:7" hidden="1">
      <c r="A81" s="12">
        <v>44494</v>
      </c>
      <c r="B81" s="13"/>
      <c r="C81" s="14">
        <v>0</v>
      </c>
      <c r="D81" s="14" t="s">
        <v>90</v>
      </c>
      <c r="E81" s="11">
        <v>31200</v>
      </c>
      <c r="G81" s="10" t="s">
        <v>6</v>
      </c>
    </row>
    <row r="82" spans="1:7" hidden="1">
      <c r="A82" s="12">
        <v>44495</v>
      </c>
      <c r="B82" s="13"/>
      <c r="C82" s="14">
        <v>0</v>
      </c>
      <c r="D82" s="14" t="s">
        <v>91</v>
      </c>
      <c r="E82" s="11"/>
      <c r="F82" s="11">
        <v>2199.11</v>
      </c>
      <c r="G82" s="10" t="s">
        <v>6</v>
      </c>
    </row>
    <row r="83" spans="1:7" hidden="1">
      <c r="A83" s="12">
        <v>44496</v>
      </c>
      <c r="B83" s="13"/>
      <c r="C83" s="14">
        <v>0</v>
      </c>
      <c r="D83" s="14" t="s">
        <v>92</v>
      </c>
      <c r="E83" s="11"/>
      <c r="F83" s="11">
        <v>5169</v>
      </c>
      <c r="G83" s="10" t="s">
        <v>6</v>
      </c>
    </row>
    <row r="84" spans="1:7" hidden="1">
      <c r="A84" s="12">
        <v>44497</v>
      </c>
      <c r="B84" s="13"/>
      <c r="C84" s="14">
        <v>0</v>
      </c>
      <c r="D84" s="14" t="s">
        <v>93</v>
      </c>
      <c r="E84" s="11"/>
      <c r="F84" s="11">
        <v>4058.57</v>
      </c>
      <c r="G84" s="10" t="s">
        <v>6</v>
      </c>
    </row>
    <row r="85" spans="1:7" hidden="1">
      <c r="A85" s="12">
        <v>44497</v>
      </c>
      <c r="B85" s="13"/>
      <c r="C85" s="14">
        <v>0</v>
      </c>
      <c r="D85" s="14" t="s">
        <v>94</v>
      </c>
      <c r="E85" s="11"/>
      <c r="F85" s="11">
        <v>4709.34</v>
      </c>
      <c r="G85" s="10" t="s">
        <v>6</v>
      </c>
    </row>
    <row r="86" spans="1:7" hidden="1">
      <c r="A86" s="12">
        <v>44510</v>
      </c>
      <c r="B86" s="13"/>
      <c r="C86" s="14">
        <v>0</v>
      </c>
      <c r="D86" s="14" t="s">
        <v>72</v>
      </c>
      <c r="E86" s="11"/>
      <c r="F86" s="11">
        <v>116.66</v>
      </c>
      <c r="G86" s="10" t="s">
        <v>6</v>
      </c>
    </row>
    <row r="87" spans="1:7" hidden="1">
      <c r="A87" s="12">
        <v>44510</v>
      </c>
      <c r="B87" s="13"/>
      <c r="C87" s="14">
        <v>1112125</v>
      </c>
      <c r="D87" s="14" t="s">
        <v>95</v>
      </c>
      <c r="E87" s="11"/>
      <c r="F87" s="11">
        <v>50.87</v>
      </c>
      <c r="G87" s="10" t="s">
        <v>6</v>
      </c>
    </row>
    <row r="88" spans="1:7" hidden="1">
      <c r="A88" s="12">
        <v>44515</v>
      </c>
      <c r="B88" s="13"/>
      <c r="C88" s="14">
        <v>0</v>
      </c>
      <c r="D88" s="14" t="s">
        <v>74</v>
      </c>
      <c r="E88" s="11"/>
      <c r="F88" s="11">
        <v>180</v>
      </c>
      <c r="G88" s="10" t="s">
        <v>6</v>
      </c>
    </row>
    <row r="89" spans="1:7" hidden="1">
      <c r="A89" s="12">
        <v>44517</v>
      </c>
      <c r="B89" s="13"/>
      <c r="C89" s="14">
        <v>0</v>
      </c>
      <c r="D89" s="14" t="s">
        <v>96</v>
      </c>
      <c r="E89" s="11"/>
      <c r="F89" s="11">
        <v>6967</v>
      </c>
      <c r="G89" s="10" t="s">
        <v>6</v>
      </c>
    </row>
    <row r="90" spans="1:7" hidden="1">
      <c r="A90" s="12">
        <v>44518</v>
      </c>
      <c r="B90" s="13"/>
      <c r="C90" s="14">
        <v>0</v>
      </c>
      <c r="D90" s="14" t="s">
        <v>97</v>
      </c>
      <c r="E90" s="11"/>
      <c r="F90" s="11">
        <v>1560.09</v>
      </c>
      <c r="G90" s="10" t="s">
        <v>6</v>
      </c>
    </row>
    <row r="91" spans="1:7" hidden="1">
      <c r="A91" s="12">
        <v>44523</v>
      </c>
      <c r="B91" s="13"/>
      <c r="C91" s="14">
        <v>0</v>
      </c>
      <c r="D91" s="14" t="s">
        <v>98</v>
      </c>
      <c r="E91" s="11"/>
      <c r="F91" s="11">
        <v>2692</v>
      </c>
      <c r="G91" s="10" t="s">
        <v>6</v>
      </c>
    </row>
    <row r="92" spans="1:7" hidden="1">
      <c r="A92" s="12">
        <v>44524</v>
      </c>
      <c r="B92" s="13"/>
      <c r="C92" s="14">
        <v>0</v>
      </c>
      <c r="D92" s="14" t="s">
        <v>99</v>
      </c>
      <c r="E92" s="11"/>
      <c r="F92" s="11">
        <v>5200</v>
      </c>
      <c r="G92" s="10" t="s">
        <v>6</v>
      </c>
    </row>
    <row r="93" spans="1:7" hidden="1">
      <c r="A93" s="12">
        <v>44525</v>
      </c>
      <c r="B93" s="13"/>
      <c r="C93" s="14">
        <v>0</v>
      </c>
      <c r="D93" s="14" t="s">
        <v>100</v>
      </c>
      <c r="E93" s="11"/>
      <c r="F93" s="11">
        <v>3239.45</v>
      </c>
      <c r="G93" s="10" t="s">
        <v>6</v>
      </c>
    </row>
    <row r="94" spans="1:7" hidden="1">
      <c r="A94" s="12">
        <v>44529</v>
      </c>
      <c r="B94" s="13"/>
      <c r="C94" s="14">
        <v>0</v>
      </c>
      <c r="D94" s="14" t="s">
        <v>36</v>
      </c>
      <c r="E94" s="11"/>
      <c r="F94" s="11">
        <v>4058.57</v>
      </c>
      <c r="G94" s="10" t="s">
        <v>6</v>
      </c>
    </row>
    <row r="95" spans="1:7" hidden="1">
      <c r="A95" s="12">
        <v>44529</v>
      </c>
      <c r="B95" s="13"/>
      <c r="C95" s="15">
        <v>0</v>
      </c>
      <c r="D95" s="15" t="s">
        <v>37</v>
      </c>
      <c r="E95" s="11"/>
      <c r="F95" s="11">
        <v>4683.1499999999996</v>
      </c>
      <c r="G95" s="10" t="s">
        <v>6</v>
      </c>
    </row>
    <row r="96" spans="1:7" hidden="1">
      <c r="A96" s="12">
        <v>44529</v>
      </c>
      <c r="B96" s="13"/>
      <c r="C96" s="14">
        <v>0</v>
      </c>
      <c r="D96" s="14" t="s">
        <v>101</v>
      </c>
      <c r="E96" s="11">
        <v>39600</v>
      </c>
      <c r="G96" s="10" t="s">
        <v>6</v>
      </c>
    </row>
    <row r="97" spans="1:7" hidden="1">
      <c r="A97" s="12">
        <v>44540</v>
      </c>
      <c r="B97" s="13"/>
      <c r="C97" s="14">
        <v>1224787</v>
      </c>
      <c r="D97" s="14" t="s">
        <v>102</v>
      </c>
      <c r="E97" s="11"/>
      <c r="F97" s="11">
        <v>43.97</v>
      </c>
      <c r="G97" s="10" t="s">
        <v>6</v>
      </c>
    </row>
    <row r="98" spans="1:7" hidden="1">
      <c r="A98" s="12">
        <v>44540</v>
      </c>
      <c r="B98" s="13"/>
      <c r="C98" s="14">
        <v>0</v>
      </c>
      <c r="D98" s="14" t="s">
        <v>103</v>
      </c>
      <c r="E98" s="11"/>
      <c r="F98" s="11">
        <v>116.74</v>
      </c>
      <c r="G98" s="10" t="s">
        <v>6</v>
      </c>
    </row>
    <row r="99" spans="1:7" hidden="1">
      <c r="A99" s="12">
        <v>44545</v>
      </c>
      <c r="B99" s="13"/>
      <c r="C99" s="14">
        <v>0</v>
      </c>
      <c r="D99" s="14" t="s">
        <v>104</v>
      </c>
      <c r="E99" s="11"/>
      <c r="F99" s="11">
        <v>10836</v>
      </c>
      <c r="G99" s="10" t="s">
        <v>6</v>
      </c>
    </row>
    <row r="100" spans="1:7" hidden="1">
      <c r="A100" s="12">
        <v>44545</v>
      </c>
      <c r="B100" s="13"/>
      <c r="C100" s="14">
        <v>0</v>
      </c>
      <c r="D100" s="14" t="s">
        <v>105</v>
      </c>
      <c r="E100" s="11"/>
      <c r="F100" s="11">
        <v>5418</v>
      </c>
      <c r="G100" s="10" t="s">
        <v>6</v>
      </c>
    </row>
    <row r="101" spans="1:7" hidden="1">
      <c r="A101" s="12">
        <v>44545</v>
      </c>
      <c r="B101" s="13"/>
      <c r="C101" s="14">
        <v>0</v>
      </c>
      <c r="D101" s="14" t="s">
        <v>106</v>
      </c>
      <c r="E101" s="11"/>
      <c r="F101" s="11">
        <v>180</v>
      </c>
      <c r="G101" s="10" t="s">
        <v>6</v>
      </c>
    </row>
    <row r="102" spans="1:7" hidden="1">
      <c r="A102" s="12">
        <v>44546</v>
      </c>
      <c r="B102" s="13"/>
      <c r="C102" s="14">
        <v>0</v>
      </c>
      <c r="D102" s="14" t="s">
        <v>107</v>
      </c>
      <c r="E102" s="11"/>
      <c r="F102" s="11">
        <v>6967</v>
      </c>
      <c r="G102" s="10" t="s">
        <v>6</v>
      </c>
    </row>
    <row r="103" spans="1:7" hidden="1">
      <c r="A103" s="12">
        <v>44552</v>
      </c>
      <c r="B103" s="13"/>
      <c r="C103" s="14">
        <v>0</v>
      </c>
      <c r="D103" s="14" t="s">
        <v>108</v>
      </c>
      <c r="E103" s="11"/>
      <c r="F103" s="11">
        <v>2718</v>
      </c>
      <c r="G103" s="10" t="s">
        <v>6</v>
      </c>
    </row>
    <row r="104" spans="1:7" hidden="1">
      <c r="A104" s="12">
        <v>44557</v>
      </c>
      <c r="B104" s="13"/>
      <c r="C104" s="14">
        <v>0</v>
      </c>
      <c r="D104" s="14" t="s">
        <v>109</v>
      </c>
      <c r="E104" s="11"/>
      <c r="F104" s="11">
        <v>600</v>
      </c>
      <c r="G104" s="10" t="s">
        <v>6</v>
      </c>
    </row>
    <row r="105" spans="1:7" hidden="1">
      <c r="A105" s="12">
        <v>44557</v>
      </c>
      <c r="B105" s="13"/>
      <c r="C105" s="14">
        <v>0</v>
      </c>
      <c r="D105" s="14" t="s">
        <v>110</v>
      </c>
      <c r="E105" s="11"/>
      <c r="F105" s="11">
        <v>8741.7199999999993</v>
      </c>
      <c r="G105" s="10" t="s">
        <v>6</v>
      </c>
    </row>
    <row r="106" spans="1:7" hidden="1">
      <c r="A106" s="12">
        <v>44557</v>
      </c>
      <c r="B106" s="13"/>
      <c r="C106" s="14">
        <v>0</v>
      </c>
      <c r="D106" s="14" t="s">
        <v>111</v>
      </c>
      <c r="E106" s="11"/>
      <c r="F106" s="11">
        <v>3239.45</v>
      </c>
      <c r="G106" s="10" t="s">
        <v>6</v>
      </c>
    </row>
    <row r="107" spans="1:7" hidden="1">
      <c r="A107" s="12">
        <v>44558</v>
      </c>
      <c r="B107" s="13"/>
      <c r="C107" s="14">
        <v>0</v>
      </c>
      <c r="D107" s="14" t="s">
        <v>112</v>
      </c>
      <c r="E107" s="11">
        <v>31200</v>
      </c>
      <c r="G107" s="10" t="s">
        <v>6</v>
      </c>
    </row>
    <row r="108" spans="1:7" hidden="1">
      <c r="A108" s="12">
        <v>44558</v>
      </c>
      <c r="B108" s="13"/>
      <c r="C108" s="14">
        <v>0</v>
      </c>
      <c r="D108" s="14" t="s">
        <v>113</v>
      </c>
      <c r="E108" s="11"/>
      <c r="F108" s="11">
        <v>6536</v>
      </c>
      <c r="G108" s="10" t="s">
        <v>6</v>
      </c>
    </row>
    <row r="109" spans="1:7">
      <c r="A109" s="12">
        <v>44563</v>
      </c>
      <c r="B109" s="13"/>
      <c r="C109" s="15">
        <v>0</v>
      </c>
      <c r="D109" s="15" t="s">
        <v>26</v>
      </c>
      <c r="E109" s="11"/>
      <c r="F109" s="11">
        <v>206.71</v>
      </c>
      <c r="G109" s="10" t="s">
        <v>6</v>
      </c>
    </row>
    <row r="110" spans="1:7">
      <c r="A110" s="12">
        <v>44571</v>
      </c>
      <c r="B110" s="13"/>
      <c r="C110" s="14">
        <v>4566</v>
      </c>
      <c r="D110" s="14" t="s">
        <v>114</v>
      </c>
      <c r="E110" s="11"/>
      <c r="F110" s="11">
        <v>114.97</v>
      </c>
      <c r="G110" s="10" t="s">
        <v>6</v>
      </c>
    </row>
    <row r="111" spans="1:7">
      <c r="A111" s="12">
        <v>44571</v>
      </c>
      <c r="B111" s="13"/>
      <c r="C111" s="14">
        <v>0</v>
      </c>
      <c r="D111" s="14" t="s">
        <v>72</v>
      </c>
      <c r="E111" s="11"/>
      <c r="F111" s="11">
        <v>102.07</v>
      </c>
      <c r="G111" s="10" t="s">
        <v>6</v>
      </c>
    </row>
    <row r="112" spans="1:7">
      <c r="A112" s="12">
        <v>44578</v>
      </c>
      <c r="B112" s="13"/>
      <c r="C112" s="14">
        <v>0</v>
      </c>
      <c r="D112" s="14" t="s">
        <v>74</v>
      </c>
      <c r="E112" s="11"/>
      <c r="F112" s="11">
        <v>180</v>
      </c>
      <c r="G112" s="10" t="s">
        <v>6</v>
      </c>
    </row>
    <row r="113" spans="1:7">
      <c r="A113" s="12">
        <v>44579</v>
      </c>
      <c r="B113" s="13"/>
      <c r="C113" s="14">
        <v>0</v>
      </c>
      <c r="D113" s="14" t="s">
        <v>115</v>
      </c>
      <c r="E113" s="11"/>
      <c r="F113" s="11">
        <v>6967</v>
      </c>
      <c r="G113" s="10" t="s">
        <v>6</v>
      </c>
    </row>
    <row r="114" spans="1:7">
      <c r="A114" s="12">
        <v>44586</v>
      </c>
      <c r="B114" s="13"/>
      <c r="C114" s="14">
        <v>0</v>
      </c>
      <c r="D114" s="14" t="s">
        <v>116</v>
      </c>
      <c r="E114" s="11"/>
      <c r="F114" s="11">
        <v>2718</v>
      </c>
      <c r="G114" s="10" t="s">
        <v>6</v>
      </c>
    </row>
    <row r="115" spans="1:7">
      <c r="A115" s="12">
        <v>44586</v>
      </c>
      <c r="B115" s="13"/>
      <c r="C115" s="14">
        <v>0</v>
      </c>
      <c r="D115" s="14" t="s">
        <v>117</v>
      </c>
      <c r="E115" s="11"/>
      <c r="F115" s="11">
        <v>3239.45</v>
      </c>
      <c r="G115" s="10" t="s">
        <v>6</v>
      </c>
    </row>
    <row r="116" spans="1:7">
      <c r="A116" s="12">
        <v>44586</v>
      </c>
      <c r="B116" s="13"/>
      <c r="C116" s="14">
        <v>0</v>
      </c>
      <c r="D116" s="14" t="s">
        <v>118</v>
      </c>
      <c r="E116" s="11"/>
      <c r="F116" s="11">
        <v>226.8</v>
      </c>
      <c r="G116" s="10" t="s">
        <v>6</v>
      </c>
    </row>
    <row r="117" spans="1:7">
      <c r="A117" s="12">
        <v>44587</v>
      </c>
      <c r="B117" s="13"/>
      <c r="C117" s="15">
        <v>0</v>
      </c>
      <c r="D117" s="15" t="s">
        <v>119</v>
      </c>
      <c r="E117" s="11"/>
      <c r="F117" s="11">
        <v>2207.9699999999998</v>
      </c>
      <c r="G117" s="10" t="s">
        <v>6</v>
      </c>
    </row>
    <row r="118" spans="1:7">
      <c r="A118" s="12">
        <v>44588</v>
      </c>
      <c r="B118" s="13"/>
      <c r="C118" s="14">
        <v>0</v>
      </c>
      <c r="D118" s="14" t="s">
        <v>120</v>
      </c>
      <c r="E118" s="11"/>
      <c r="F118" s="11">
        <v>5118</v>
      </c>
      <c r="G118" s="10" t="s">
        <v>6</v>
      </c>
    </row>
    <row r="119" spans="1:7">
      <c r="A119" s="12">
        <v>44590</v>
      </c>
      <c r="B119" s="13"/>
      <c r="C119" s="14">
        <v>0</v>
      </c>
      <c r="D119" s="14" t="s">
        <v>121</v>
      </c>
      <c r="E119" s="11">
        <v>31.2</v>
      </c>
      <c r="G119" s="10" t="s">
        <v>6</v>
      </c>
    </row>
    <row r="120" spans="1:7">
      <c r="A120" s="12">
        <v>44590</v>
      </c>
      <c r="B120" s="13"/>
      <c r="C120" s="14">
        <v>0</v>
      </c>
      <c r="D120" s="14" t="s">
        <v>122</v>
      </c>
      <c r="E120" s="11">
        <v>31168.799999999999</v>
      </c>
      <c r="G120" s="10" t="s">
        <v>6</v>
      </c>
    </row>
    <row r="121" spans="1:7">
      <c r="A121" s="12">
        <v>44592</v>
      </c>
      <c r="B121" s="13"/>
      <c r="C121" s="15">
        <v>0</v>
      </c>
      <c r="D121" s="15" t="s">
        <v>123</v>
      </c>
      <c r="E121" s="11"/>
      <c r="F121" s="11">
        <v>1944.41</v>
      </c>
      <c r="G121" s="10" t="s">
        <v>6</v>
      </c>
    </row>
    <row r="122" spans="1:7">
      <c r="A122" s="12">
        <v>44592</v>
      </c>
      <c r="B122" s="13"/>
      <c r="C122" s="14">
        <v>0</v>
      </c>
      <c r="D122" s="14" t="s">
        <v>124</v>
      </c>
      <c r="E122" s="11"/>
      <c r="F122" s="11">
        <v>662.4</v>
      </c>
      <c r="G122" s="10" t="s">
        <v>6</v>
      </c>
    </row>
    <row r="123" spans="1:7">
      <c r="A123" s="13"/>
      <c r="B123" s="13"/>
      <c r="C123" s="14"/>
      <c r="D123" s="14"/>
      <c r="F123" s="10"/>
    </row>
    <row r="124" spans="1:7">
      <c r="A124" s="13"/>
      <c r="B124" s="13"/>
      <c r="C124" s="14"/>
      <c r="D124" s="14"/>
      <c r="F124" s="10"/>
    </row>
    <row r="125" spans="1:7">
      <c r="A125" s="13"/>
      <c r="B125" s="13"/>
      <c r="C125" s="14"/>
      <c r="D125" s="22" t="s">
        <v>125</v>
      </c>
      <c r="E125" s="11">
        <f>+E119+E120</f>
        <v>31200</v>
      </c>
      <c r="F125" s="10"/>
    </row>
    <row r="126" spans="1:7">
      <c r="A126" s="13"/>
      <c r="B126" s="13"/>
      <c r="C126" s="14"/>
      <c r="D126" s="22" t="s">
        <v>126</v>
      </c>
      <c r="E126" s="11">
        <f>+E125/1.2</f>
        <v>26000</v>
      </c>
      <c r="F126" s="10"/>
    </row>
    <row r="127" spans="1:7">
      <c r="A127" s="13"/>
      <c r="B127" s="13"/>
      <c r="C127" s="14"/>
      <c r="D127" s="22" t="s">
        <v>127</v>
      </c>
      <c r="E127" s="11">
        <f>+E126*0.2</f>
        <v>5200</v>
      </c>
      <c r="F127" s="10"/>
    </row>
    <row r="128" spans="1:7">
      <c r="A128" s="13"/>
      <c r="B128" s="13"/>
      <c r="C128" s="14"/>
      <c r="D128" s="14"/>
      <c r="F128" s="10"/>
    </row>
    <row r="129" spans="1:6">
      <c r="A129" s="13"/>
      <c r="B129" s="13"/>
      <c r="C129" s="15"/>
      <c r="D129" s="15"/>
      <c r="E129" s="16"/>
    </row>
    <row r="130" spans="1:6">
      <c r="A130" s="13"/>
      <c r="B130" s="13"/>
      <c r="C130" s="14"/>
      <c r="D130" s="14"/>
      <c r="F130" s="10"/>
    </row>
    <row r="131" spans="1:6">
      <c r="A131" s="13"/>
      <c r="B131" s="13"/>
      <c r="C131" s="14"/>
      <c r="D131" s="14"/>
      <c r="F131" s="10"/>
    </row>
    <row r="132" spans="1:6">
      <c r="A132" s="13"/>
      <c r="B132" s="13"/>
      <c r="C132" s="14"/>
      <c r="D132" s="14"/>
      <c r="F132" s="10"/>
    </row>
    <row r="133" spans="1:6">
      <c r="A133" s="13"/>
      <c r="B133" s="13"/>
      <c r="C133" s="15"/>
      <c r="D133" s="15"/>
      <c r="E133" s="16"/>
    </row>
    <row r="134" spans="1:6">
      <c r="A134" s="13"/>
      <c r="B134" s="13"/>
      <c r="C134" s="14"/>
      <c r="D134" s="14"/>
      <c r="F134" s="10"/>
    </row>
    <row r="135" spans="1:6">
      <c r="A135" s="13"/>
      <c r="B135" s="13"/>
      <c r="C135" s="15"/>
      <c r="D135" s="15"/>
      <c r="E135" s="16"/>
    </row>
    <row r="136" spans="1:6">
      <c r="A136" s="13"/>
      <c r="B136" s="13"/>
      <c r="C136" s="14"/>
      <c r="D136" s="14"/>
      <c r="F136" s="10"/>
    </row>
    <row r="137" spans="1:6">
      <c r="A137" s="13"/>
      <c r="B137" s="13"/>
      <c r="C137" s="15"/>
      <c r="D137" s="15"/>
      <c r="E137" s="16"/>
    </row>
    <row r="138" spans="1:6">
      <c r="A138" s="13"/>
      <c r="B138" s="13"/>
      <c r="C138" s="14"/>
      <c r="D138" s="14"/>
      <c r="F138" s="10"/>
    </row>
    <row r="139" spans="1:6">
      <c r="A139" s="13"/>
      <c r="B139" s="13"/>
      <c r="C139" s="15"/>
      <c r="D139" s="15"/>
      <c r="E139" s="16"/>
    </row>
    <row r="140" spans="1:6">
      <c r="A140" s="13"/>
      <c r="B140" s="13"/>
      <c r="C140" s="14"/>
      <c r="D140" s="14"/>
      <c r="F140" s="10"/>
    </row>
    <row r="141" spans="1:6">
      <c r="A141" s="13"/>
      <c r="B141" s="13"/>
      <c r="C141" s="15"/>
      <c r="D141" s="15"/>
      <c r="E141" s="16"/>
    </row>
    <row r="142" spans="1:6">
      <c r="A142" s="13"/>
      <c r="B142" s="13"/>
      <c r="C142" s="14"/>
      <c r="D142" s="14"/>
      <c r="F142" s="10"/>
    </row>
    <row r="143" spans="1:6">
      <c r="A143" s="13"/>
      <c r="B143" s="13"/>
      <c r="C143" s="14"/>
      <c r="D143" s="14"/>
      <c r="F143" s="10"/>
    </row>
    <row r="144" spans="1:6">
      <c r="A144" s="13"/>
      <c r="B144" s="13"/>
      <c r="C144" s="14"/>
      <c r="D144" s="14"/>
      <c r="F144" s="10"/>
    </row>
    <row r="145" spans="1:6">
      <c r="A145" s="13"/>
      <c r="B145" s="13"/>
      <c r="C145" s="14"/>
      <c r="D145" s="14"/>
      <c r="F145" s="10"/>
    </row>
    <row r="146" spans="1:6">
      <c r="A146" s="13"/>
      <c r="B146" s="13"/>
      <c r="C146" s="14"/>
      <c r="D146" s="14"/>
      <c r="F146" s="10"/>
    </row>
    <row r="147" spans="1:6">
      <c r="A147" s="13"/>
      <c r="B147" s="13"/>
      <c r="C147" s="14"/>
      <c r="D147" s="14"/>
      <c r="F147" s="10"/>
    </row>
    <row r="148" spans="1:6">
      <c r="A148" s="13"/>
      <c r="B148" s="13"/>
      <c r="C148" s="14"/>
      <c r="D148" s="14"/>
      <c r="F148" s="10"/>
    </row>
    <row r="149" spans="1:6">
      <c r="A149" s="13"/>
      <c r="B149" s="13"/>
      <c r="C149" s="14"/>
      <c r="D149" s="14"/>
      <c r="F149" s="10"/>
    </row>
    <row r="150" spans="1:6">
      <c r="A150" s="13"/>
      <c r="B150" s="13"/>
      <c r="C150" s="14"/>
      <c r="D150" s="14"/>
      <c r="F150" s="10"/>
    </row>
    <row r="151" spans="1:6">
      <c r="A151" s="13"/>
      <c r="B151" s="13"/>
      <c r="C151" s="14"/>
      <c r="D151" s="14"/>
      <c r="F151" s="10"/>
    </row>
    <row r="152" spans="1:6">
      <c r="A152" s="13"/>
      <c r="B152" s="13"/>
      <c r="C152" s="14"/>
      <c r="D152" s="14"/>
      <c r="F152" s="10"/>
    </row>
    <row r="153" spans="1:6">
      <c r="A153" s="13"/>
      <c r="B153" s="13"/>
      <c r="C153" s="14"/>
      <c r="D153" s="14"/>
      <c r="F153" s="10"/>
    </row>
    <row r="154" spans="1:6">
      <c r="A154" s="13"/>
      <c r="B154" s="13"/>
      <c r="C154" s="14"/>
      <c r="D154" s="14"/>
      <c r="F154" s="10"/>
    </row>
    <row r="155" spans="1:6">
      <c r="A155" s="13"/>
      <c r="B155" s="13"/>
      <c r="C155" s="14"/>
      <c r="D155" s="14"/>
      <c r="F155" s="10"/>
    </row>
    <row r="156" spans="1:6">
      <c r="A156" s="13"/>
      <c r="B156" s="13"/>
      <c r="C156" s="14"/>
      <c r="D156" s="14"/>
      <c r="F156" s="10"/>
    </row>
    <row r="157" spans="1:6">
      <c r="A157" s="13"/>
      <c r="B157" s="13"/>
      <c r="C157" s="15"/>
      <c r="D157" s="17"/>
      <c r="E157" s="18"/>
      <c r="F157" s="19"/>
    </row>
    <row r="158" spans="1:6">
      <c r="A158" s="13"/>
      <c r="B158" s="13"/>
      <c r="C158" s="14"/>
      <c r="D158" s="14"/>
      <c r="F158" s="10"/>
    </row>
    <row r="159" spans="1:6">
      <c r="A159" s="13"/>
      <c r="B159" s="13"/>
      <c r="C159" s="14"/>
      <c r="D159" s="14"/>
      <c r="F159" s="10"/>
    </row>
    <row r="160" spans="1:6">
      <c r="A160" s="13"/>
      <c r="B160" s="13"/>
      <c r="C160" s="14"/>
      <c r="D160" s="14"/>
      <c r="F160" s="10"/>
    </row>
    <row r="161" spans="1:6">
      <c r="A161" s="13"/>
      <c r="B161" s="13"/>
      <c r="C161" s="14"/>
      <c r="D161" s="14"/>
      <c r="F161" s="10"/>
    </row>
    <row r="162" spans="1:6">
      <c r="A162" s="13"/>
      <c r="B162" s="13"/>
      <c r="C162" s="14"/>
      <c r="D162" s="14"/>
      <c r="F162" s="10"/>
    </row>
    <row r="163" spans="1:6">
      <c r="A163" s="13"/>
      <c r="B163" s="13"/>
      <c r="C163" s="14"/>
      <c r="D163" s="14"/>
      <c r="F163" s="10"/>
    </row>
    <row r="164" spans="1:6">
      <c r="A164" s="13"/>
      <c r="B164" s="13"/>
      <c r="C164" s="14"/>
      <c r="D164" s="14"/>
      <c r="F164" s="10"/>
    </row>
    <row r="165" spans="1:6">
      <c r="A165" s="13"/>
      <c r="B165" s="13"/>
      <c r="C165" s="15"/>
      <c r="D165" s="15"/>
      <c r="E165" s="16"/>
    </row>
    <row r="166" spans="1:6">
      <c r="A166" s="13"/>
      <c r="B166" s="13"/>
      <c r="C166" s="14"/>
      <c r="D166" s="14"/>
      <c r="F166" s="10"/>
    </row>
    <row r="167" spans="1:6">
      <c r="A167" s="13"/>
      <c r="B167" s="13"/>
      <c r="C167" s="14"/>
      <c r="D167" s="14"/>
      <c r="F167" s="10"/>
    </row>
    <row r="168" spans="1:6">
      <c r="A168" s="13"/>
      <c r="B168" s="13"/>
      <c r="C168" s="14"/>
      <c r="D168" s="14"/>
      <c r="F168" s="10"/>
    </row>
    <row r="169" spans="1:6">
      <c r="A169" s="13"/>
      <c r="B169" s="13"/>
      <c r="C169" s="15"/>
      <c r="D169" s="15"/>
      <c r="E169" s="16"/>
    </row>
    <row r="170" spans="1:6">
      <c r="A170" s="13"/>
      <c r="B170" s="13"/>
      <c r="C170" s="14"/>
      <c r="D170" s="14"/>
      <c r="F170" s="10"/>
    </row>
    <row r="171" spans="1:6">
      <c r="A171" s="13"/>
      <c r="B171" s="13"/>
      <c r="C171" s="14"/>
      <c r="D171" s="14"/>
      <c r="F171" s="10"/>
    </row>
    <row r="172" spans="1:6">
      <c r="A172" s="13"/>
      <c r="B172" s="13"/>
      <c r="C172" s="14"/>
      <c r="D172" s="14"/>
      <c r="F172" s="10"/>
    </row>
    <row r="173" spans="1:6">
      <c r="A173" s="13"/>
      <c r="B173" s="13"/>
      <c r="C173" s="14"/>
      <c r="D173" s="14"/>
      <c r="F173" s="10"/>
    </row>
    <row r="174" spans="1:6">
      <c r="A174" s="13"/>
      <c r="B174" s="13"/>
      <c r="C174" s="14"/>
      <c r="D174" s="14"/>
      <c r="F174" s="10"/>
    </row>
    <row r="175" spans="1:6">
      <c r="A175" s="13"/>
      <c r="B175" s="13"/>
      <c r="C175" s="14"/>
      <c r="D175" s="14"/>
      <c r="F175" s="10"/>
    </row>
    <row r="176" spans="1:6">
      <c r="A176" s="13"/>
      <c r="B176" s="13"/>
      <c r="C176" s="14"/>
      <c r="D176" s="14"/>
      <c r="F176" s="10"/>
    </row>
    <row r="177" spans="1:6">
      <c r="A177" s="13"/>
      <c r="B177" s="13"/>
      <c r="C177" s="14"/>
      <c r="D177" s="14"/>
      <c r="F177" s="10"/>
    </row>
    <row r="178" spans="1:6">
      <c r="A178" s="13"/>
      <c r="B178" s="13"/>
      <c r="C178" s="14"/>
      <c r="D178" s="14"/>
      <c r="F178" s="10"/>
    </row>
    <row r="179" spans="1:6">
      <c r="A179" s="13"/>
      <c r="B179" s="13"/>
      <c r="C179" s="14"/>
      <c r="D179" s="14"/>
      <c r="F179" s="10"/>
    </row>
    <row r="180" spans="1:6">
      <c r="A180" s="13"/>
      <c r="B180" s="13"/>
      <c r="C180" s="14"/>
      <c r="D180" s="14"/>
      <c r="F180" s="10"/>
    </row>
    <row r="181" spans="1:6">
      <c r="A181" s="13"/>
      <c r="B181" s="13"/>
      <c r="C181" s="14"/>
      <c r="D181" s="14"/>
      <c r="F181" s="10"/>
    </row>
    <row r="182" spans="1:6">
      <c r="A182" s="13"/>
      <c r="B182" s="13"/>
      <c r="C182" s="15"/>
      <c r="D182" s="15"/>
      <c r="E182" s="16"/>
    </row>
    <row r="183" spans="1:6">
      <c r="A183" s="13"/>
      <c r="B183" s="13"/>
      <c r="C183" s="14"/>
      <c r="D183" s="14"/>
      <c r="F183" s="10"/>
    </row>
    <row r="184" spans="1:6">
      <c r="A184" s="13"/>
      <c r="B184" s="13"/>
      <c r="C184" s="14"/>
      <c r="D184" s="14"/>
      <c r="F184" s="10"/>
    </row>
    <row r="185" spans="1:6">
      <c r="A185" s="13"/>
      <c r="B185" s="13"/>
      <c r="C185" s="14"/>
      <c r="D185" s="14"/>
      <c r="F185" s="10"/>
    </row>
    <row r="186" spans="1:6">
      <c r="A186" s="13"/>
      <c r="B186" s="13"/>
      <c r="C186" s="14"/>
      <c r="D186" s="14"/>
      <c r="F186" s="10"/>
    </row>
    <row r="187" spans="1:6">
      <c r="A187" s="13"/>
      <c r="B187" s="13"/>
      <c r="C187" s="14"/>
      <c r="D187" s="14"/>
      <c r="F187" s="10"/>
    </row>
    <row r="188" spans="1:6">
      <c r="A188" s="13"/>
      <c r="B188" s="13"/>
      <c r="C188" s="14"/>
      <c r="D188" s="14"/>
      <c r="F188" s="10"/>
    </row>
    <row r="189" spans="1:6">
      <c r="A189" s="13"/>
      <c r="B189" s="13"/>
      <c r="C189" s="14"/>
      <c r="D189" s="14"/>
      <c r="F189" s="10"/>
    </row>
    <row r="190" spans="1:6">
      <c r="A190" s="13"/>
      <c r="B190" s="13"/>
      <c r="C190" s="14"/>
      <c r="D190" s="14"/>
      <c r="F190" s="10"/>
    </row>
    <row r="191" spans="1:6">
      <c r="A191" s="13"/>
      <c r="B191" s="13"/>
      <c r="C191" s="14"/>
      <c r="D191" s="14"/>
      <c r="F191" s="10"/>
    </row>
    <row r="192" spans="1:6">
      <c r="A192" s="13"/>
      <c r="B192" s="13"/>
      <c r="C192" s="14"/>
      <c r="D192" s="14"/>
      <c r="F192" s="10"/>
    </row>
    <row r="193" spans="1:6">
      <c r="A193" s="13"/>
      <c r="B193" s="13"/>
      <c r="C193" s="14"/>
      <c r="D193" s="14"/>
      <c r="F193" s="10"/>
    </row>
    <row r="194" spans="1:6">
      <c r="A194" s="13"/>
      <c r="B194" s="13"/>
      <c r="C194" s="14"/>
      <c r="D194" s="14"/>
      <c r="F194" s="10"/>
    </row>
    <row r="195" spans="1:6">
      <c r="A195" s="13"/>
      <c r="B195" s="13"/>
      <c r="C195" s="14"/>
      <c r="D195" s="14"/>
      <c r="F195" s="10"/>
    </row>
    <row r="196" spans="1:6">
      <c r="A196" s="13"/>
      <c r="B196" s="13"/>
      <c r="C196" s="14"/>
      <c r="D196" s="14"/>
      <c r="F196" s="10"/>
    </row>
    <row r="197" spans="1:6">
      <c r="A197" s="13"/>
      <c r="B197" s="13"/>
      <c r="C197" s="14"/>
      <c r="D197" s="14"/>
      <c r="F197" s="10"/>
    </row>
    <row r="198" spans="1:6">
      <c r="A198" s="13"/>
      <c r="B198" s="13"/>
      <c r="C198" s="14"/>
      <c r="D198" s="14"/>
      <c r="F198" s="10"/>
    </row>
    <row r="199" spans="1:6">
      <c r="A199" s="13"/>
      <c r="B199" s="13"/>
      <c r="C199" s="14"/>
      <c r="D199" s="14"/>
      <c r="F199" s="10"/>
    </row>
    <row r="200" spans="1:6">
      <c r="A200" s="13"/>
      <c r="B200" s="13"/>
      <c r="C200" s="14"/>
      <c r="D200" s="14"/>
      <c r="F200" s="10"/>
    </row>
    <row r="201" spans="1:6">
      <c r="A201" s="13"/>
      <c r="B201" s="13"/>
      <c r="C201" s="14"/>
      <c r="D201" s="14"/>
      <c r="F201" s="10"/>
    </row>
    <row r="202" spans="1:6">
      <c r="A202" s="13"/>
      <c r="B202" s="13"/>
      <c r="C202" s="14"/>
      <c r="D202" s="14"/>
      <c r="F202" s="10"/>
    </row>
    <row r="203" spans="1:6">
      <c r="A203" s="13"/>
      <c r="B203" s="13"/>
      <c r="C203" s="14"/>
      <c r="D203" s="14"/>
      <c r="F203" s="10"/>
    </row>
    <row r="204" spans="1:6">
      <c r="A204" s="13"/>
      <c r="B204" s="13"/>
      <c r="C204" s="14"/>
      <c r="D204" s="14"/>
      <c r="F204" s="10"/>
    </row>
    <row r="205" spans="1:6">
      <c r="A205" s="13"/>
      <c r="B205" s="13"/>
      <c r="C205" s="14"/>
      <c r="D205" s="14"/>
      <c r="F205" s="10"/>
    </row>
    <row r="206" spans="1:6">
      <c r="A206" s="13"/>
      <c r="B206" s="13"/>
      <c r="C206" s="14"/>
      <c r="D206" s="14"/>
      <c r="F206" s="10"/>
    </row>
    <row r="207" spans="1:6">
      <c r="A207" s="13"/>
      <c r="B207" s="13"/>
      <c r="C207" s="14"/>
      <c r="D207" s="14"/>
      <c r="F207" s="10"/>
    </row>
    <row r="208" spans="1:6">
      <c r="A208" s="13"/>
      <c r="B208" s="13"/>
      <c r="C208" s="14"/>
      <c r="D208" s="14"/>
      <c r="F208" s="10"/>
    </row>
    <row r="209" spans="1:6">
      <c r="A209" s="13"/>
      <c r="B209" s="13"/>
      <c r="C209" s="14"/>
      <c r="D209" s="14"/>
      <c r="F209" s="10"/>
    </row>
    <row r="210" spans="1:6">
      <c r="A210" s="13"/>
      <c r="B210" s="13"/>
      <c r="C210" s="14"/>
      <c r="D210" s="14"/>
      <c r="F210" s="10"/>
    </row>
    <row r="211" spans="1:6">
      <c r="A211" s="13"/>
      <c r="B211" s="13"/>
      <c r="C211" s="14"/>
      <c r="D211" s="14"/>
      <c r="F211" s="10"/>
    </row>
    <row r="212" spans="1:6">
      <c r="A212" s="13"/>
      <c r="B212" s="13"/>
      <c r="C212" s="14"/>
      <c r="D212" s="14"/>
      <c r="F212" s="10"/>
    </row>
    <row r="213" spans="1:6">
      <c r="A213" s="13"/>
      <c r="B213" s="13"/>
      <c r="C213" s="14"/>
      <c r="D213" s="14"/>
      <c r="F213" s="10"/>
    </row>
    <row r="214" spans="1:6">
      <c r="A214" s="13"/>
      <c r="B214" s="13"/>
      <c r="C214" s="14"/>
      <c r="D214" s="14"/>
      <c r="F214" s="10"/>
    </row>
    <row r="215" spans="1:6">
      <c r="A215" s="13"/>
      <c r="B215" s="13"/>
      <c r="C215" s="14"/>
      <c r="D215" s="14"/>
      <c r="F215" s="10"/>
    </row>
    <row r="216" spans="1:6">
      <c r="A216" s="13"/>
      <c r="B216" s="13"/>
      <c r="C216" s="14"/>
      <c r="D216" s="14"/>
      <c r="F216" s="10"/>
    </row>
    <row r="217" spans="1:6">
      <c r="A217" s="13"/>
      <c r="B217" s="13"/>
      <c r="C217" s="14"/>
      <c r="D217" s="14"/>
      <c r="F217" s="10"/>
    </row>
    <row r="218" spans="1:6">
      <c r="A218" s="13"/>
      <c r="B218" s="13"/>
      <c r="C218" s="14"/>
      <c r="D218" s="14"/>
      <c r="F218" s="10"/>
    </row>
    <row r="219" spans="1:6">
      <c r="A219" s="13"/>
      <c r="B219" s="13"/>
      <c r="C219" s="14"/>
      <c r="D219" s="14"/>
      <c r="F219" s="10"/>
    </row>
    <row r="220" spans="1:6">
      <c r="A220" s="13"/>
      <c r="B220" s="13"/>
      <c r="C220" s="14"/>
      <c r="D220" s="14"/>
      <c r="F220" s="10"/>
    </row>
    <row r="221" spans="1:6">
      <c r="A221" s="13"/>
      <c r="B221" s="13"/>
      <c r="C221" s="14"/>
      <c r="D221" s="14"/>
      <c r="F221" s="10"/>
    </row>
    <row r="222" spans="1:6">
      <c r="A222" s="13"/>
      <c r="B222" s="13"/>
      <c r="C222" s="14"/>
      <c r="D222" s="14"/>
      <c r="F222" s="10"/>
    </row>
    <row r="223" spans="1:6">
      <c r="A223" s="13"/>
      <c r="B223" s="13"/>
      <c r="C223" s="14"/>
      <c r="D223" s="14"/>
      <c r="F223" s="10"/>
    </row>
    <row r="224" spans="1:6">
      <c r="A224" s="13"/>
      <c r="B224" s="13"/>
      <c r="C224" s="14"/>
      <c r="D224" s="14"/>
      <c r="F224" s="10"/>
    </row>
    <row r="225" spans="1:6">
      <c r="A225" s="13"/>
      <c r="B225" s="13"/>
      <c r="C225" s="14"/>
      <c r="D225" s="14"/>
      <c r="F225" s="10"/>
    </row>
    <row r="226" spans="1:6">
      <c r="A226" s="13"/>
      <c r="B226" s="13"/>
      <c r="C226" s="14"/>
      <c r="D226" s="14"/>
      <c r="F226" s="10"/>
    </row>
    <row r="227" spans="1:6">
      <c r="A227" s="13"/>
      <c r="B227" s="13"/>
      <c r="C227" s="14"/>
      <c r="D227" s="14"/>
      <c r="F227" s="10"/>
    </row>
    <row r="228" spans="1:6">
      <c r="A228" s="13"/>
      <c r="B228" s="13"/>
      <c r="C228" s="14"/>
      <c r="D228" s="14"/>
      <c r="F228" s="10"/>
    </row>
    <row r="229" spans="1:6">
      <c r="A229" s="13"/>
      <c r="B229" s="13"/>
      <c r="C229" s="14"/>
      <c r="D229" s="14"/>
      <c r="F229" s="10"/>
    </row>
    <row r="230" spans="1:6">
      <c r="A230" s="13"/>
      <c r="B230" s="13"/>
      <c r="C230" s="14"/>
      <c r="D230" s="14"/>
      <c r="F230" s="10"/>
    </row>
    <row r="231" spans="1:6">
      <c r="A231" s="13"/>
      <c r="B231" s="13"/>
      <c r="C231" s="14"/>
      <c r="D231" s="14"/>
      <c r="F231" s="10"/>
    </row>
    <row r="232" spans="1:6">
      <c r="A232" s="13"/>
      <c r="B232" s="13"/>
      <c r="C232" s="14"/>
      <c r="D232" s="14"/>
      <c r="F232" s="10"/>
    </row>
    <row r="233" spans="1:6">
      <c r="A233" s="13"/>
      <c r="B233" s="13"/>
      <c r="C233" s="14"/>
      <c r="D233" s="14"/>
      <c r="F233" s="10"/>
    </row>
    <row r="234" spans="1:6">
      <c r="A234" s="13"/>
      <c r="B234" s="13"/>
      <c r="C234" s="14"/>
      <c r="D234" s="14"/>
      <c r="F234" s="10"/>
    </row>
    <row r="235" spans="1:6">
      <c r="A235" s="13"/>
      <c r="B235" s="13"/>
      <c r="C235" s="14"/>
      <c r="D235" s="14"/>
      <c r="F235" s="10"/>
    </row>
    <row r="236" spans="1:6">
      <c r="A236" s="13"/>
      <c r="B236" s="13"/>
      <c r="C236" s="14"/>
      <c r="D236" s="14"/>
      <c r="F236" s="10"/>
    </row>
    <row r="237" spans="1:6">
      <c r="A237" s="13"/>
      <c r="B237" s="13"/>
      <c r="C237" s="14"/>
      <c r="D237" s="14"/>
      <c r="F237" s="10"/>
    </row>
    <row r="238" spans="1:6">
      <c r="A238" s="13"/>
      <c r="B238" s="13"/>
      <c r="C238" s="14"/>
      <c r="D238" s="14"/>
      <c r="F238" s="10"/>
    </row>
    <row r="239" spans="1:6">
      <c r="A239" s="13"/>
      <c r="B239" s="13"/>
      <c r="C239" s="14"/>
      <c r="D239" s="14"/>
      <c r="F239" s="10"/>
    </row>
    <row r="240" spans="1:6">
      <c r="A240" s="13"/>
      <c r="B240" s="13"/>
      <c r="C240" s="14"/>
      <c r="D240" s="14"/>
      <c r="F240" s="10"/>
    </row>
    <row r="241" spans="1:6">
      <c r="A241" s="13"/>
      <c r="B241" s="13"/>
      <c r="C241" s="14"/>
      <c r="D241" s="14"/>
      <c r="F241" s="10"/>
    </row>
    <row r="242" spans="1:6">
      <c r="A242" s="13"/>
      <c r="B242" s="13"/>
      <c r="C242" s="13"/>
      <c r="D242" s="13"/>
      <c r="F242" s="10"/>
    </row>
    <row r="243" spans="1:6" ht="0" hidden="1" customHeight="1">
      <c r="F243" s="10"/>
    </row>
    <row r="244" spans="1:6">
      <c r="D244" s="11"/>
      <c r="E244" s="11"/>
    </row>
    <row r="247" spans="1:6">
      <c r="C247" s="20"/>
    </row>
    <row r="248" spans="1:6">
      <c r="C248" s="21"/>
    </row>
  </sheetData>
  <autoFilter ref="A1:AR122">
    <filterColumn colId="0">
      <filters>
        <dateGroupItem year="2022" dateTimeGrouping="year"/>
      </filters>
    </filterColumn>
  </autoFilter>
  <pageMargins left="0.78740157480314998" right="0.78740157480314998" top="0.78740157480314998" bottom="0.78740157480314998" header="0.78740157480314998" footer="0.78740157480314998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workbookViewId="0">
      <selection activeCell="H13" sqref="H13"/>
    </sheetView>
  </sheetViews>
  <sheetFormatPr baseColWidth="10" defaultRowHeight="15"/>
  <cols>
    <col min="1" max="1" width="9.5703125" bestFit="1" customWidth="1"/>
    <col min="2" max="2" width="20.28515625" bestFit="1" customWidth="1"/>
    <col min="3" max="3" width="37.140625" bestFit="1" customWidth="1"/>
    <col min="4" max="4" width="10.85546875" bestFit="1" customWidth="1"/>
    <col min="5" max="5" width="11.42578125" style="1"/>
    <col min="6" max="6" width="11.85546875" style="2" bestFit="1" customWidth="1"/>
  </cols>
  <sheetData>
    <row r="2" spans="2:6">
      <c r="B2" s="8" t="s">
        <v>11</v>
      </c>
      <c r="C2" s="8"/>
      <c r="D2" s="8"/>
      <c r="E2" s="8"/>
      <c r="F2" s="5">
        <v>380.5</v>
      </c>
    </row>
    <row r="4" spans="2:6">
      <c r="B4" s="4" t="s">
        <v>1</v>
      </c>
      <c r="C4" s="4" t="s">
        <v>9</v>
      </c>
      <c r="D4" s="4" t="s">
        <v>10</v>
      </c>
      <c r="E4" s="7" t="s">
        <v>7</v>
      </c>
      <c r="F4" s="5" t="s">
        <v>8</v>
      </c>
    </row>
    <row r="5" spans="2:6">
      <c r="B5" s="4" t="s">
        <v>20</v>
      </c>
      <c r="C5" s="4" t="s">
        <v>21</v>
      </c>
      <c r="D5" s="7">
        <v>-1209.31</v>
      </c>
      <c r="E5" s="7">
        <f>+D5/1.2</f>
        <v>-1007.7583333333333</v>
      </c>
      <c r="F5" s="5">
        <f>+E5*0.2</f>
        <v>-201.55166666666668</v>
      </c>
    </row>
    <row r="6" spans="2:6">
      <c r="B6" s="4"/>
      <c r="C6" s="4"/>
      <c r="D6" s="7"/>
      <c r="E6" s="7">
        <f>+D6/1.2</f>
        <v>0</v>
      </c>
      <c r="F6" s="5">
        <f>+E6*0.2</f>
        <v>0</v>
      </c>
    </row>
    <row r="7" spans="2:6">
      <c r="B7" s="4"/>
      <c r="C7" s="4"/>
      <c r="D7" s="7"/>
      <c r="E7" s="7">
        <f>+D7/1.2</f>
        <v>0</v>
      </c>
      <c r="F7" s="5">
        <f>+E7*0.2</f>
        <v>0</v>
      </c>
    </row>
    <row r="8" spans="2:6">
      <c r="B8" s="4"/>
      <c r="C8" s="4"/>
      <c r="D8" s="7"/>
      <c r="E8" s="7">
        <f>+D8/1.2</f>
        <v>0</v>
      </c>
      <c r="F8" s="5">
        <f>+E8*0.2</f>
        <v>0</v>
      </c>
    </row>
    <row r="9" spans="2:6">
      <c r="B9" s="4"/>
      <c r="C9" s="4"/>
      <c r="D9" s="7"/>
      <c r="E9" s="7">
        <f>+D9/1.2</f>
        <v>0</v>
      </c>
      <c r="F9" s="5">
        <f>+E9*0.2</f>
        <v>0</v>
      </c>
    </row>
    <row r="10" spans="2:6">
      <c r="B10" s="4"/>
      <c r="C10" s="4"/>
      <c r="D10" s="7"/>
      <c r="E10" s="7">
        <f t="shared" ref="E10:E16" si="0">+D10/1.2</f>
        <v>0</v>
      </c>
      <c r="F10" s="5">
        <f t="shared" ref="F10:F16" si="1">+E10*0.2</f>
        <v>0</v>
      </c>
    </row>
    <row r="11" spans="2:6">
      <c r="B11" s="4"/>
      <c r="C11" s="4"/>
      <c r="D11" s="7"/>
      <c r="E11" s="7">
        <f t="shared" si="0"/>
        <v>0</v>
      </c>
      <c r="F11" s="5">
        <f t="shared" si="1"/>
        <v>0</v>
      </c>
    </row>
    <row r="12" spans="2:6">
      <c r="B12" s="4"/>
      <c r="C12" s="4"/>
      <c r="D12" s="7"/>
      <c r="E12" s="7">
        <f t="shared" si="0"/>
        <v>0</v>
      </c>
      <c r="F12" s="5">
        <f t="shared" si="1"/>
        <v>0</v>
      </c>
    </row>
    <row r="13" spans="2:6">
      <c r="B13" s="4"/>
      <c r="C13" s="4"/>
      <c r="D13" s="7"/>
      <c r="E13" s="7">
        <f t="shared" si="0"/>
        <v>0</v>
      </c>
      <c r="F13" s="5">
        <f t="shared" si="1"/>
        <v>0</v>
      </c>
    </row>
    <row r="14" spans="2:6">
      <c r="B14" s="4"/>
      <c r="C14" s="4"/>
      <c r="D14" s="7"/>
      <c r="E14" s="7">
        <f t="shared" si="0"/>
        <v>0</v>
      </c>
      <c r="F14" s="5">
        <f t="shared" si="1"/>
        <v>0</v>
      </c>
    </row>
    <row r="15" spans="2:6">
      <c r="B15" s="4"/>
      <c r="C15" s="4"/>
      <c r="D15" s="7"/>
      <c r="E15" s="7">
        <f t="shared" si="0"/>
        <v>0</v>
      </c>
      <c r="F15" s="5">
        <f t="shared" si="1"/>
        <v>0</v>
      </c>
    </row>
    <row r="16" spans="2:6">
      <c r="B16" s="4"/>
      <c r="C16" s="4"/>
      <c r="D16" s="7"/>
      <c r="E16" s="7">
        <f t="shared" si="0"/>
        <v>0</v>
      </c>
      <c r="F16" s="5">
        <f t="shared" si="1"/>
        <v>0</v>
      </c>
    </row>
    <row r="18" spans="3:6">
      <c r="C18" s="8" t="s">
        <v>12</v>
      </c>
      <c r="D18" s="8"/>
      <c r="E18" s="8"/>
      <c r="F18" s="5">
        <f>-SUM(F5:F17)</f>
        <v>201.55166666666668</v>
      </c>
    </row>
    <row r="20" spans="3:6">
      <c r="C20" s="8" t="s">
        <v>13</v>
      </c>
      <c r="D20" s="8"/>
      <c r="E20" s="8"/>
      <c r="F20" s="5">
        <f>+F2-F18</f>
        <v>178.94833333333332</v>
      </c>
    </row>
    <row r="22" spans="3:6">
      <c r="C22" s="8" t="s">
        <v>14</v>
      </c>
      <c r="D22" s="8"/>
      <c r="E22" s="8"/>
      <c r="F22" s="5"/>
    </row>
  </sheetData>
  <mergeCells count="4">
    <mergeCell ref="B2:E2"/>
    <mergeCell ref="C18:E18"/>
    <mergeCell ref="C20:E20"/>
    <mergeCell ref="C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RECAP</vt:lpstr>
      <vt:lpstr>ENC 012022</vt:lpstr>
      <vt:lpstr>DED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2022-02-16T16:29:27Z</dcterms:created>
  <dcterms:modified xsi:type="dcterms:W3CDTF">2022-02-18T17:51:12Z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