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C1BE9C03-5F0B-426E-BBC3-062E709425B6}" xr6:coauthVersionLast="47" xr6:coauthVersionMax="47" xr10:uidLastSave="{00000000-0000-0000-0000-000000000000}"/>
  <bookViews>
    <workbookView xWindow="-108" yWindow="-108" windowWidth="23256" windowHeight="13176" tabRatio="801" activeTab="1" xr2:uid="{00000000-000D-0000-FFFF-FFFF00000000}"/>
  </bookViews>
  <sheets>
    <sheet name="2026" sheetId="35" r:id="rId1"/>
    <sheet name="2025" sheetId="30" r:id="rId2"/>
    <sheet name="2024" sheetId="2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0" l="1"/>
  <c r="A2" i="30"/>
  <c r="F2" i="35"/>
  <c r="A2" i="35"/>
  <c r="CT52" i="35"/>
  <c r="CO52" i="35"/>
  <c r="CT51" i="35"/>
  <c r="CS51" i="35"/>
  <c r="CO51" i="35"/>
  <c r="CN51" i="35"/>
  <c r="CT50" i="35"/>
  <c r="CS50" i="35"/>
  <c r="CO50" i="35"/>
  <c r="CN50" i="35"/>
  <c r="CT49" i="35"/>
  <c r="CS49" i="35"/>
  <c r="CO49" i="35"/>
  <c r="CN49" i="35"/>
  <c r="CT48" i="35"/>
  <c r="CS48" i="35"/>
  <c r="CO48" i="35"/>
  <c r="CN48" i="35"/>
  <c r="CT47" i="35"/>
  <c r="CS47" i="35"/>
  <c r="CO47" i="35"/>
  <c r="CN47" i="35"/>
  <c r="CT46" i="35"/>
  <c r="CS46" i="35"/>
  <c r="CO46" i="35"/>
  <c r="CN46" i="35"/>
  <c r="CT45" i="35"/>
  <c r="CS45" i="35"/>
  <c r="CO45" i="35"/>
  <c r="CN45" i="35"/>
  <c r="CT44" i="35"/>
  <c r="CS44" i="35"/>
  <c r="CO44" i="35"/>
  <c r="CN44" i="35"/>
  <c r="CT43" i="35"/>
  <c r="CS43" i="35"/>
  <c r="CO43" i="35"/>
  <c r="CN43" i="35"/>
  <c r="CT42" i="35"/>
  <c r="CS42" i="35"/>
  <c r="CO42" i="35"/>
  <c r="CN42" i="35"/>
  <c r="CT41" i="35"/>
  <c r="CS41" i="35"/>
  <c r="CO41" i="35"/>
  <c r="CN41" i="35"/>
  <c r="CT40" i="35"/>
  <c r="CS40" i="35"/>
  <c r="CO40" i="35"/>
  <c r="CN40" i="35"/>
  <c r="CT39" i="35"/>
  <c r="CS39" i="35"/>
  <c r="CO39" i="35"/>
  <c r="CN39" i="35"/>
  <c r="CT38" i="35"/>
  <c r="CS38" i="35"/>
  <c r="CO38" i="35"/>
  <c r="CN38" i="35"/>
  <c r="CT37" i="35"/>
  <c r="CS37" i="35"/>
  <c r="CO37" i="35"/>
  <c r="CN37" i="35"/>
  <c r="CT36" i="35"/>
  <c r="CS36" i="35"/>
  <c r="CO36" i="35"/>
  <c r="CN36" i="35"/>
  <c r="CT35" i="35"/>
  <c r="CS35" i="35"/>
  <c r="CO35" i="35"/>
  <c r="CN35" i="35"/>
  <c r="CT34" i="35"/>
  <c r="CS34" i="35"/>
  <c r="CO34" i="35"/>
  <c r="CN34" i="35"/>
  <c r="DI33" i="35"/>
  <c r="DD33" i="35"/>
  <c r="CT33" i="35"/>
  <c r="CS33" i="35"/>
  <c r="CO33" i="35"/>
  <c r="CN33" i="35"/>
  <c r="DI32" i="35"/>
  <c r="DH32" i="35"/>
  <c r="DD32" i="35"/>
  <c r="DC32" i="35"/>
  <c r="CT32" i="35"/>
  <c r="CS32" i="35"/>
  <c r="CO32" i="35"/>
  <c r="CN32" i="35"/>
  <c r="DI31" i="35"/>
  <c r="DH31" i="35"/>
  <c r="DD31" i="35"/>
  <c r="DC31" i="35"/>
  <c r="CT31" i="35"/>
  <c r="CS31" i="35"/>
  <c r="CO31" i="35"/>
  <c r="CN31" i="35"/>
  <c r="DI30" i="35"/>
  <c r="DH30" i="35"/>
  <c r="DD30" i="35"/>
  <c r="DC30" i="35"/>
  <c r="CT30" i="35"/>
  <c r="CS30" i="35"/>
  <c r="CO30" i="35"/>
  <c r="CN30" i="35"/>
  <c r="DI29" i="35"/>
  <c r="DH29" i="35"/>
  <c r="DD29" i="35"/>
  <c r="DC29" i="35"/>
  <c r="CT29" i="35"/>
  <c r="CS29" i="35"/>
  <c r="CO29" i="35"/>
  <c r="CN29" i="35"/>
  <c r="DI28" i="35"/>
  <c r="DH28" i="35"/>
  <c r="DD28" i="35"/>
  <c r="DC28" i="35"/>
  <c r="CT28" i="35"/>
  <c r="CS28" i="35"/>
  <c r="CO28" i="35"/>
  <c r="CN28" i="35"/>
  <c r="DI27" i="35"/>
  <c r="DH27" i="35"/>
  <c r="DD27" i="35"/>
  <c r="DC27" i="35"/>
  <c r="CT27" i="35"/>
  <c r="CS27" i="35"/>
  <c r="CO27" i="35"/>
  <c r="CN27" i="35"/>
  <c r="DI26" i="35"/>
  <c r="DH26" i="35"/>
  <c r="DD26" i="35"/>
  <c r="DC26" i="35"/>
  <c r="CT26" i="35"/>
  <c r="CS26" i="35"/>
  <c r="CO26" i="35"/>
  <c r="CN26" i="35"/>
  <c r="CD26" i="35"/>
  <c r="BY26" i="35"/>
  <c r="BT26" i="35"/>
  <c r="BN26" i="35"/>
  <c r="BI26" i="35"/>
  <c r="BD26" i="35"/>
  <c r="AY26" i="35"/>
  <c r="AT26" i="35"/>
  <c r="AN26" i="35"/>
  <c r="AI26" i="35"/>
  <c r="AD26" i="35"/>
  <c r="Y26" i="35"/>
  <c r="T26" i="35"/>
  <c r="O26" i="35"/>
  <c r="J26" i="35"/>
  <c r="E26" i="35"/>
  <c r="DI25" i="35"/>
  <c r="DH25" i="35"/>
  <c r="DD25" i="35"/>
  <c r="DC25" i="35"/>
  <c r="CT25" i="35"/>
  <c r="CS25" i="35"/>
  <c r="CO25" i="35"/>
  <c r="CN25" i="35"/>
  <c r="CD25" i="35"/>
  <c r="CC25" i="35"/>
  <c r="BY25" i="35"/>
  <c r="BT25" i="35"/>
  <c r="BN25" i="35"/>
  <c r="BI25" i="35"/>
  <c r="BD25" i="35"/>
  <c r="AY25" i="35"/>
  <c r="AT25" i="35"/>
  <c r="AN25" i="35"/>
  <c r="AI25" i="35"/>
  <c r="AD25" i="35"/>
  <c r="Y25" i="35"/>
  <c r="T25" i="35"/>
  <c r="O25" i="35"/>
  <c r="J25" i="35"/>
  <c r="E25" i="35"/>
  <c r="DI24" i="35"/>
  <c r="DH24" i="35"/>
  <c r="DD24" i="35"/>
  <c r="DC24" i="35"/>
  <c r="CT24" i="35"/>
  <c r="CS24" i="35"/>
  <c r="CO24" i="35"/>
  <c r="CN24" i="35"/>
  <c r="CD24" i="35"/>
  <c r="CC24" i="35"/>
  <c r="BY24" i="35"/>
  <c r="BT24" i="35"/>
  <c r="BN24" i="35"/>
  <c r="BI24" i="35"/>
  <c r="BD24" i="35"/>
  <c r="AY24" i="35"/>
  <c r="AT24" i="35"/>
  <c r="AN24" i="35"/>
  <c r="AI24" i="35"/>
  <c r="AD24" i="35"/>
  <c r="Y24" i="35"/>
  <c r="T24" i="35"/>
  <c r="O24" i="35"/>
  <c r="J24" i="35"/>
  <c r="E24" i="35"/>
  <c r="DI23" i="35"/>
  <c r="DH23" i="35"/>
  <c r="DD23" i="35"/>
  <c r="DC23" i="35"/>
  <c r="CT23" i="35"/>
  <c r="CS23" i="35"/>
  <c r="CO23" i="35"/>
  <c r="CN23" i="35"/>
  <c r="CJ23" i="35"/>
  <c r="CD23" i="35"/>
  <c r="CC23" i="35"/>
  <c r="BY23" i="35"/>
  <c r="BT23" i="35"/>
  <c r="BN23" i="35"/>
  <c r="BI23" i="35"/>
  <c r="BD23" i="35"/>
  <c r="AY23" i="35"/>
  <c r="AT23" i="35"/>
  <c r="AN23" i="35"/>
  <c r="AI23" i="35"/>
  <c r="AD23" i="35"/>
  <c r="Y23" i="35"/>
  <c r="T23" i="35"/>
  <c r="O23" i="35"/>
  <c r="J23" i="35"/>
  <c r="E23" i="35"/>
  <c r="DI22" i="35"/>
  <c r="DH22" i="35"/>
  <c r="DD22" i="35"/>
  <c r="DC22" i="35"/>
  <c r="CT22" i="35"/>
  <c r="CS22" i="35"/>
  <c r="CO22" i="35"/>
  <c r="CN22" i="35"/>
  <c r="CJ22" i="35"/>
  <c r="CI22" i="35"/>
  <c r="CD22" i="35"/>
  <c r="CC22" i="35"/>
  <c r="BY22" i="35"/>
  <c r="BT22" i="35"/>
  <c r="BN22" i="35"/>
  <c r="BI22" i="35"/>
  <c r="BD22" i="35"/>
  <c r="AY22" i="35"/>
  <c r="AT22" i="35"/>
  <c r="AN22" i="35"/>
  <c r="AI22" i="35"/>
  <c r="DI21" i="35"/>
  <c r="DH21" i="35"/>
  <c r="DD21" i="35"/>
  <c r="DC21" i="35"/>
  <c r="CT21" i="35"/>
  <c r="CS21" i="35"/>
  <c r="CO21" i="35"/>
  <c r="CN21" i="35"/>
  <c r="CJ21" i="35"/>
  <c r="CI21" i="35"/>
  <c r="CD21" i="35"/>
  <c r="CC21" i="35"/>
  <c r="BY21" i="35"/>
  <c r="BT21" i="35"/>
  <c r="BN21" i="35"/>
  <c r="BI21" i="35"/>
  <c r="BD21" i="35"/>
  <c r="AY21" i="35"/>
  <c r="AT21" i="35"/>
  <c r="AN21" i="35"/>
  <c r="AI21" i="35"/>
  <c r="DI20" i="35"/>
  <c r="DH20" i="35"/>
  <c r="DD20" i="35"/>
  <c r="DC20" i="35"/>
  <c r="CT20" i="35"/>
  <c r="CS20" i="35"/>
  <c r="CO20" i="35"/>
  <c r="CN20" i="35"/>
  <c r="CJ20" i="35"/>
  <c r="CI20" i="35"/>
  <c r="CD20" i="35"/>
  <c r="CC20" i="35"/>
  <c r="BY20" i="35"/>
  <c r="BT20" i="35"/>
  <c r="BN20" i="35"/>
  <c r="BI20" i="35"/>
  <c r="BD20" i="35"/>
  <c r="AY20" i="35"/>
  <c r="AT20" i="35"/>
  <c r="AN20" i="35"/>
  <c r="AI20" i="35"/>
  <c r="DI19" i="35"/>
  <c r="DH19" i="35"/>
  <c r="DD19" i="35"/>
  <c r="DC19" i="35"/>
  <c r="CT19" i="35"/>
  <c r="CS19" i="35"/>
  <c r="CO19" i="35"/>
  <c r="CN19" i="35"/>
  <c r="CJ19" i="35"/>
  <c r="CI19" i="35"/>
  <c r="CD19" i="35"/>
  <c r="CC19" i="35"/>
  <c r="BY19" i="35"/>
  <c r="BT19" i="35"/>
  <c r="BN19" i="35"/>
  <c r="BI19" i="35"/>
  <c r="BD19" i="35"/>
  <c r="AY19" i="35"/>
  <c r="AT19" i="35"/>
  <c r="AN19" i="35"/>
  <c r="AI19" i="35"/>
  <c r="DI18" i="35"/>
  <c r="DH18" i="35"/>
  <c r="DD18" i="35"/>
  <c r="DC18" i="35"/>
  <c r="CT18" i="35"/>
  <c r="CS18" i="35"/>
  <c r="CO18" i="35"/>
  <c r="CN18" i="35"/>
  <c r="CJ18" i="35"/>
  <c r="CI18" i="35"/>
  <c r="CD18" i="35"/>
  <c r="CC18" i="35"/>
  <c r="BY18" i="35"/>
  <c r="BT18" i="35"/>
  <c r="BN18" i="35"/>
  <c r="BI18" i="35"/>
  <c r="BD18" i="35"/>
  <c r="AY18" i="35"/>
  <c r="AT18" i="35"/>
  <c r="AN18" i="35"/>
  <c r="AI18" i="35"/>
  <c r="DI17" i="35"/>
  <c r="DH17" i="35"/>
  <c r="DD17" i="35"/>
  <c r="DC17" i="35"/>
  <c r="CT17" i="35"/>
  <c r="CS17" i="35"/>
  <c r="CO17" i="35"/>
  <c r="CN17" i="35"/>
  <c r="CJ17" i="35"/>
  <c r="CI17" i="35"/>
  <c r="CD17" i="35"/>
  <c r="CC17" i="35"/>
  <c r="BY17" i="35"/>
  <c r="BT17" i="35"/>
  <c r="BN17" i="35"/>
  <c r="BI17" i="35"/>
  <c r="BD17" i="35"/>
  <c r="AY17" i="35"/>
  <c r="AT17" i="35"/>
  <c r="AN17" i="35"/>
  <c r="AI17" i="35"/>
  <c r="DI16" i="35"/>
  <c r="DH16" i="35"/>
  <c r="DD16" i="35"/>
  <c r="DC16" i="35"/>
  <c r="CY16" i="35"/>
  <c r="CT16" i="35"/>
  <c r="CS16" i="35"/>
  <c r="CO16" i="35"/>
  <c r="CN16" i="35"/>
  <c r="CJ16" i="35"/>
  <c r="CI16" i="35"/>
  <c r="CD16" i="35"/>
  <c r="CC16" i="35"/>
  <c r="BY16" i="35"/>
  <c r="BT16" i="35"/>
  <c r="BN16" i="35"/>
  <c r="BI16" i="35"/>
  <c r="BD16" i="35"/>
  <c r="AY16" i="35"/>
  <c r="AT16" i="35"/>
  <c r="AN16" i="35"/>
  <c r="AI16" i="35"/>
  <c r="DI15" i="35"/>
  <c r="DH15" i="35"/>
  <c r="DD15" i="35"/>
  <c r="DC15" i="35"/>
  <c r="CY15" i="35"/>
  <c r="CX15" i="35"/>
  <c r="CT15" i="35"/>
  <c r="CS15" i="35"/>
  <c r="CO15" i="35"/>
  <c r="CN15" i="35"/>
  <c r="CJ15" i="35"/>
  <c r="CI15" i="35"/>
  <c r="CD15" i="35"/>
  <c r="CC15" i="35"/>
  <c r="BY15" i="35"/>
  <c r="BT15" i="35"/>
  <c r="BN15" i="35"/>
  <c r="BI15" i="35"/>
  <c r="BD15" i="35"/>
  <c r="AY15" i="35"/>
  <c r="AT15" i="35"/>
  <c r="AN15" i="35"/>
  <c r="AI15" i="35"/>
  <c r="DI14" i="35"/>
  <c r="DH14" i="35"/>
  <c r="DD14" i="35"/>
  <c r="DC14" i="35"/>
  <c r="CY14" i="35"/>
  <c r="CX14" i="35"/>
  <c r="CT14" i="35"/>
  <c r="CS14" i="35"/>
  <c r="CO14" i="35"/>
  <c r="CN14" i="35"/>
  <c r="CJ14" i="35"/>
  <c r="CI14" i="35"/>
  <c r="CD14" i="35"/>
  <c r="CC14" i="35"/>
  <c r="BY14" i="35"/>
  <c r="BT14" i="35"/>
  <c r="BN14" i="35"/>
  <c r="BI14" i="35"/>
  <c r="BD14" i="35"/>
  <c r="BC14" i="35"/>
  <c r="AY14" i="35"/>
  <c r="AT14" i="35"/>
  <c r="AN14" i="35"/>
  <c r="AI14" i="35"/>
  <c r="DI13" i="35"/>
  <c r="DH13" i="35"/>
  <c r="DD13" i="35"/>
  <c r="DC13" i="35"/>
  <c r="CY13" i="35"/>
  <c r="CX13" i="35"/>
  <c r="CT13" i="35"/>
  <c r="CS13" i="35"/>
  <c r="CO13" i="35"/>
  <c r="CN13" i="35"/>
  <c r="CJ13" i="35"/>
  <c r="CI13" i="35"/>
  <c r="CD13" i="35"/>
  <c r="CC13" i="35"/>
  <c r="BY13" i="35"/>
  <c r="BT13" i="35"/>
  <c r="BS13" i="35"/>
  <c r="BN13" i="35"/>
  <c r="BI13" i="35"/>
  <c r="BD13" i="35"/>
  <c r="BC13" i="35"/>
  <c r="AY13" i="35"/>
  <c r="AT13" i="35"/>
  <c r="AN13" i="35"/>
  <c r="AI13" i="35"/>
  <c r="J13" i="35"/>
  <c r="DI12" i="35"/>
  <c r="DH12" i="35"/>
  <c r="DD12" i="35"/>
  <c r="DC12" i="35"/>
  <c r="CY12" i="35"/>
  <c r="CX12" i="35"/>
  <c r="CT12" i="35"/>
  <c r="CS12" i="35"/>
  <c r="CO12" i="35"/>
  <c r="CN12" i="35"/>
  <c r="CJ12" i="35"/>
  <c r="CI12" i="35"/>
  <c r="CD12" i="35"/>
  <c r="CC12" i="35"/>
  <c r="BY12" i="35"/>
  <c r="BT12" i="35"/>
  <c r="BS12" i="35"/>
  <c r="BN12" i="35"/>
  <c r="BI12" i="35"/>
  <c r="BD12" i="35"/>
  <c r="BC12" i="35"/>
  <c r="AY12" i="35"/>
  <c r="AT12" i="35"/>
  <c r="AN12" i="35"/>
  <c r="AI12" i="35"/>
  <c r="AH12" i="35"/>
  <c r="Y12" i="35"/>
  <c r="J12" i="35"/>
  <c r="I12" i="35"/>
  <c r="DI11" i="35"/>
  <c r="DH11" i="35"/>
  <c r="DD11" i="35"/>
  <c r="DC11" i="35"/>
  <c r="CY11" i="35"/>
  <c r="CX11" i="35"/>
  <c r="CT11" i="35"/>
  <c r="CS11" i="35"/>
  <c r="CO11" i="35"/>
  <c r="CN11" i="35"/>
  <c r="CJ11" i="35"/>
  <c r="CI11" i="35"/>
  <c r="CD11" i="35"/>
  <c r="CC11" i="35"/>
  <c r="BY11" i="35"/>
  <c r="BT11" i="35"/>
  <c r="BS11" i="35"/>
  <c r="BN11" i="35"/>
  <c r="BM11" i="35"/>
  <c r="BI11" i="35"/>
  <c r="BH11" i="35"/>
  <c r="BD11" i="35"/>
  <c r="BC11" i="35"/>
  <c r="AY11" i="35"/>
  <c r="AX11" i="35"/>
  <c r="AT11" i="35"/>
  <c r="AS11" i="35"/>
  <c r="AN11" i="35"/>
  <c r="AM11" i="35"/>
  <c r="AI11" i="35"/>
  <c r="AH11" i="35"/>
  <c r="Y11" i="35"/>
  <c r="X11" i="35"/>
  <c r="T11" i="35"/>
  <c r="J11" i="35"/>
  <c r="I11" i="35"/>
  <c r="E11" i="35"/>
  <c r="DI10" i="35"/>
  <c r="DH10" i="35"/>
  <c r="DD10" i="35"/>
  <c r="DC10" i="35"/>
  <c r="CY10" i="35"/>
  <c r="CX10" i="35"/>
  <c r="CT10" i="35"/>
  <c r="CS10" i="35"/>
  <c r="CO10" i="35"/>
  <c r="CN10" i="35"/>
  <c r="CJ10" i="35"/>
  <c r="CI10" i="35"/>
  <c r="CD10" i="35"/>
  <c r="CC10" i="35"/>
  <c r="BY10" i="35"/>
  <c r="BT10" i="35"/>
  <c r="BS10" i="35"/>
  <c r="BN10" i="35"/>
  <c r="BM10" i="35"/>
  <c r="BI10" i="35"/>
  <c r="BH10" i="35"/>
  <c r="BD10" i="35"/>
  <c r="BC10" i="35"/>
  <c r="AY10" i="35"/>
  <c r="AX10" i="35"/>
  <c r="AT10" i="35"/>
  <c r="AS10" i="35"/>
  <c r="AN10" i="35"/>
  <c r="AM10" i="35"/>
  <c r="AI10" i="35"/>
  <c r="AH10" i="35"/>
  <c r="AD10" i="35"/>
  <c r="Y10" i="35"/>
  <c r="X10" i="35"/>
  <c r="T10" i="35"/>
  <c r="S10" i="35"/>
  <c r="O10" i="35"/>
  <c r="J10" i="35"/>
  <c r="I10" i="35"/>
  <c r="E10" i="35"/>
  <c r="D10" i="35"/>
  <c r="DI9" i="35"/>
  <c r="DH9" i="35"/>
  <c r="DD9" i="35"/>
  <c r="DC9" i="35"/>
  <c r="CY9" i="35"/>
  <c r="CX9" i="35"/>
  <c r="CT9" i="35"/>
  <c r="CS9" i="35"/>
  <c r="CO9" i="35"/>
  <c r="CN9" i="35"/>
  <c r="CJ9" i="35"/>
  <c r="CI9" i="35"/>
  <c r="CD9" i="35"/>
  <c r="CC9" i="35"/>
  <c r="BY9" i="35"/>
  <c r="BX9" i="35"/>
  <c r="BT9" i="35"/>
  <c r="BS9" i="35"/>
  <c r="BN9" i="35"/>
  <c r="BM9" i="35"/>
  <c r="BI9" i="35"/>
  <c r="BH9" i="35"/>
  <c r="BD9" i="35"/>
  <c r="BC9" i="35"/>
  <c r="AY9" i="35"/>
  <c r="AX9" i="35"/>
  <c r="AT9" i="35"/>
  <c r="AS9" i="35"/>
  <c r="AN9" i="35"/>
  <c r="AM9" i="35"/>
  <c r="AI9" i="35"/>
  <c r="AH9" i="35"/>
  <c r="AD9" i="35"/>
  <c r="AC9" i="35"/>
  <c r="Y9" i="35"/>
  <c r="X9" i="35"/>
  <c r="T9" i="35"/>
  <c r="S9" i="35"/>
  <c r="O9" i="35"/>
  <c r="N9" i="35"/>
  <c r="J9" i="35"/>
  <c r="I9" i="35"/>
  <c r="E9" i="35"/>
  <c r="D9" i="35"/>
  <c r="DI8" i="35"/>
  <c r="DH8" i="35"/>
  <c r="DD8" i="35"/>
  <c r="DC8" i="35"/>
  <c r="CY8" i="35"/>
  <c r="CX8" i="35"/>
  <c r="CT8" i="35"/>
  <c r="CS8" i="35"/>
  <c r="CO8" i="35"/>
  <c r="CN8" i="35"/>
  <c r="CJ8" i="35"/>
  <c r="CI8" i="35"/>
  <c r="CD8" i="35"/>
  <c r="CC8" i="35"/>
  <c r="BY8" i="35"/>
  <c r="BX8" i="35"/>
  <c r="BT8" i="35"/>
  <c r="BS8" i="35"/>
  <c r="BN8" i="35"/>
  <c r="BM8" i="35"/>
  <c r="BI8" i="35"/>
  <c r="BH8" i="35"/>
  <c r="BD8" i="35"/>
  <c r="BC8" i="35"/>
  <c r="AY8" i="35"/>
  <c r="AX8" i="35"/>
  <c r="AT8" i="35"/>
  <c r="AS8" i="35"/>
  <c r="AN8" i="35"/>
  <c r="AM8" i="35"/>
  <c r="AI8" i="35"/>
  <c r="AH8" i="35"/>
  <c r="AD8" i="35"/>
  <c r="AC8" i="35"/>
  <c r="Y8" i="35"/>
  <c r="X8" i="35"/>
  <c r="T8" i="35"/>
  <c r="S8" i="35"/>
  <c r="O8" i="35"/>
  <c r="N8" i="35"/>
  <c r="J8" i="35"/>
  <c r="I8" i="35"/>
  <c r="E8" i="35"/>
  <c r="D8" i="35"/>
  <c r="DI7" i="35"/>
  <c r="DH7" i="35"/>
  <c r="DD7" i="35"/>
  <c r="DC7" i="35"/>
  <c r="CY7" i="35"/>
  <c r="CX7" i="35"/>
  <c r="CT7" i="35"/>
  <c r="CS7" i="35"/>
  <c r="CO7" i="35"/>
  <c r="CN7" i="35"/>
  <c r="CJ7" i="35"/>
  <c r="CI7" i="35"/>
  <c r="CD7" i="35"/>
  <c r="CC7" i="35"/>
  <c r="BY7" i="35"/>
  <c r="BX7" i="35"/>
  <c r="BT7" i="35"/>
  <c r="BS7" i="35"/>
  <c r="BN7" i="35"/>
  <c r="BM7" i="35"/>
  <c r="BI7" i="35"/>
  <c r="BH7" i="35"/>
  <c r="BD7" i="35"/>
  <c r="BC7" i="35"/>
  <c r="AY7" i="35"/>
  <c r="AX7" i="35"/>
  <c r="AT7" i="35"/>
  <c r="AS7" i="35"/>
  <c r="AN7" i="35"/>
  <c r="AM7" i="35"/>
  <c r="AI7" i="35"/>
  <c r="AH7" i="35"/>
  <c r="AD7" i="35"/>
  <c r="AC7" i="35"/>
  <c r="Y7" i="35"/>
  <c r="X7" i="35"/>
  <c r="T7" i="35"/>
  <c r="S7" i="35"/>
  <c r="O7" i="35"/>
  <c r="N7" i="35"/>
  <c r="J7" i="35"/>
  <c r="I7" i="35"/>
  <c r="E7" i="35"/>
  <c r="D7" i="35"/>
  <c r="DI6" i="35"/>
  <c r="DH6" i="35"/>
  <c r="DD6" i="35"/>
  <c r="DC6" i="35"/>
  <c r="CY6" i="35"/>
  <c r="CX6" i="35"/>
  <c r="CT6" i="35"/>
  <c r="CS6" i="35"/>
  <c r="CO6" i="35"/>
  <c r="CN6" i="35"/>
  <c r="CJ6" i="35"/>
  <c r="CI6" i="35"/>
  <c r="CD6" i="35"/>
  <c r="CC6" i="35"/>
  <c r="BY6" i="35"/>
  <c r="BX6" i="35"/>
  <c r="BT6" i="35"/>
  <c r="BS6" i="35"/>
  <c r="BN6" i="35"/>
  <c r="BM6" i="35"/>
  <c r="BI6" i="35"/>
  <c r="BH6" i="35"/>
  <c r="BD6" i="35"/>
  <c r="BC6" i="35"/>
  <c r="AY6" i="35"/>
  <c r="AX6" i="35"/>
  <c r="AT6" i="35"/>
  <c r="AS6" i="35"/>
  <c r="AN6" i="35"/>
  <c r="AM6" i="35"/>
  <c r="AI6" i="35"/>
  <c r="AH6" i="35"/>
  <c r="AD6" i="35"/>
  <c r="AC6" i="35"/>
  <c r="Y6" i="35"/>
  <c r="X6" i="35"/>
  <c r="T6" i="35"/>
  <c r="S6" i="35"/>
  <c r="O6" i="35"/>
  <c r="N6" i="35"/>
  <c r="J6" i="35"/>
  <c r="I6" i="35"/>
  <c r="E6" i="35"/>
  <c r="D6" i="35"/>
  <c r="DI5" i="35"/>
  <c r="DH5" i="35"/>
  <c r="DD5" i="35"/>
  <c r="DC5" i="35"/>
  <c r="CY5" i="35"/>
  <c r="CX5" i="35"/>
  <c r="CT5" i="35"/>
  <c r="CS5" i="35"/>
  <c r="CO5" i="35"/>
  <c r="CN5" i="35"/>
  <c r="CJ5" i="35"/>
  <c r="CI5" i="35"/>
  <c r="CD5" i="35"/>
  <c r="CC5" i="35"/>
  <c r="BY5" i="35"/>
  <c r="BX5" i="35"/>
  <c r="BT5" i="35"/>
  <c r="BS5" i="35"/>
  <c r="BN5" i="35"/>
  <c r="BM5" i="35"/>
  <c r="BI5" i="35"/>
  <c r="BH5" i="35"/>
  <c r="BD5" i="35"/>
  <c r="BC5" i="35"/>
  <c r="AY5" i="35"/>
  <c r="AX5" i="35"/>
  <c r="AT5" i="35"/>
  <c r="AS5" i="35"/>
  <c r="AN5" i="35"/>
  <c r="AM5" i="35"/>
  <c r="AI5" i="35"/>
  <c r="AH5" i="35"/>
  <c r="AD5" i="35"/>
  <c r="AC5" i="35"/>
  <c r="Y5" i="35"/>
  <c r="X5" i="35"/>
  <c r="T5" i="35"/>
  <c r="S5" i="35"/>
  <c r="O5" i="35"/>
  <c r="N5" i="35"/>
  <c r="J5" i="35"/>
  <c r="I5" i="35"/>
  <c r="E5" i="35"/>
  <c r="D5" i="35"/>
  <c r="CS4" i="35"/>
  <c r="BC4" i="35"/>
  <c r="DG3" i="35"/>
  <c r="DB3" i="35"/>
  <c r="DC4" i="35" s="1"/>
  <c r="CW3" i="35"/>
  <c r="CR3" i="35"/>
  <c r="CM3" i="35"/>
  <c r="CH3" i="35"/>
  <c r="CI4" i="35" s="1"/>
  <c r="CB3" i="35"/>
  <c r="BW3" i="35"/>
  <c r="BR3" i="35"/>
  <c r="BL3" i="35"/>
  <c r="BM4" i="35" s="1"/>
  <c r="BG3" i="35"/>
  <c r="BB3" i="35"/>
  <c r="AW3" i="35"/>
  <c r="AR3" i="35"/>
  <c r="AS4" i="35" s="1"/>
  <c r="AL3" i="35"/>
  <c r="AG3" i="35"/>
  <c r="AB3" i="35"/>
  <c r="W3" i="35"/>
  <c r="R3" i="35"/>
  <c r="M3" i="35"/>
  <c r="H3" i="35"/>
  <c r="C3" i="35"/>
  <c r="DE2" i="35"/>
  <c r="DD2" i="35"/>
  <c r="CZ2" i="35"/>
  <c r="CY2" i="35"/>
  <c r="CU2" i="35"/>
  <c r="CX4" i="35" s="1"/>
  <c r="CT2" i="35"/>
  <c r="CP2" i="35"/>
  <c r="CO2" i="35"/>
  <c r="CK2" i="35"/>
  <c r="CJ2" i="35"/>
  <c r="CF2" i="35"/>
  <c r="BZ2" i="35"/>
  <c r="CC4" i="35" s="1"/>
  <c r="BY2" i="35"/>
  <c r="BU2" i="35"/>
  <c r="BX4" i="35" s="1"/>
  <c r="BT2" i="35"/>
  <c r="BP2" i="35"/>
  <c r="BJ2" i="35"/>
  <c r="BI2" i="35"/>
  <c r="BE2" i="35"/>
  <c r="BH4" i="35" s="1"/>
  <c r="BD2" i="35"/>
  <c r="AZ2" i="35"/>
  <c r="AY2" i="35"/>
  <c r="AU2" i="35"/>
  <c r="AT2" i="35"/>
  <c r="AP2" i="35"/>
  <c r="AJ2" i="35"/>
  <c r="AM4" i="35" s="1"/>
  <c r="AI2" i="35"/>
  <c r="AE2" i="35"/>
  <c r="AH4" i="35" s="1"/>
  <c r="AD2" i="35"/>
  <c r="Z2" i="35"/>
  <c r="Y2" i="35"/>
  <c r="U2" i="35"/>
  <c r="T2" i="35"/>
  <c r="P2" i="35"/>
  <c r="S4" i="35" s="1"/>
  <c r="O2" i="35"/>
  <c r="K2" i="35"/>
  <c r="N4" i="35" s="1"/>
  <c r="J2" i="35"/>
  <c r="E2" i="35"/>
  <c r="AZ2" i="30"/>
  <c r="AU2" i="30"/>
  <c r="F2" i="25"/>
  <c r="A2" i="25"/>
  <c r="D4" i="25" s="1"/>
  <c r="DD2" i="30"/>
  <c r="CY2" i="30"/>
  <c r="CT2" i="30"/>
  <c r="CO2" i="30"/>
  <c r="CJ2" i="30"/>
  <c r="BY2" i="30"/>
  <c r="BT2" i="30"/>
  <c r="BI2" i="30"/>
  <c r="BD2" i="30"/>
  <c r="AY2" i="30"/>
  <c r="AT2" i="30"/>
  <c r="AI2" i="30"/>
  <c r="AD2" i="30"/>
  <c r="Y2" i="30"/>
  <c r="T2" i="30"/>
  <c r="O2" i="30"/>
  <c r="J2" i="30"/>
  <c r="E2" i="30"/>
  <c r="DI2" i="25"/>
  <c r="DD2" i="25"/>
  <c r="CY2" i="25"/>
  <c r="CT2" i="25"/>
  <c r="CO2" i="25"/>
  <c r="CJ2" i="25"/>
  <c r="BY2" i="25"/>
  <c r="BT2" i="25"/>
  <c r="BI2" i="25"/>
  <c r="BD2" i="25"/>
  <c r="AY2" i="25"/>
  <c r="AT2" i="25"/>
  <c r="AI2" i="25"/>
  <c r="AD2" i="25"/>
  <c r="Y2" i="25"/>
  <c r="T2" i="25"/>
  <c r="O2" i="25"/>
  <c r="J2" i="25"/>
  <c r="E2" i="25"/>
  <c r="DH32" i="30"/>
  <c r="DC32" i="30"/>
  <c r="CX15" i="30"/>
  <c r="BH11" i="30"/>
  <c r="BH11" i="25"/>
  <c r="DH32" i="25"/>
  <c r="DG3" i="30"/>
  <c r="DB3" i="30"/>
  <c r="CW3" i="30"/>
  <c r="CR3" i="30"/>
  <c r="CM3" i="30"/>
  <c r="CH3" i="30"/>
  <c r="CB3" i="30"/>
  <c r="BW3" i="30"/>
  <c r="BR3" i="30"/>
  <c r="BL3" i="30"/>
  <c r="BG3" i="30"/>
  <c r="BB3" i="30"/>
  <c r="AW3" i="30"/>
  <c r="AR3" i="30"/>
  <c r="AL3" i="30"/>
  <c r="AG3" i="30"/>
  <c r="AB3" i="30"/>
  <c r="W3" i="30"/>
  <c r="R3" i="30"/>
  <c r="M3" i="30"/>
  <c r="H3" i="30"/>
  <c r="C3" i="30"/>
  <c r="C3" i="25"/>
  <c r="H3" i="25"/>
  <c r="M3" i="25"/>
  <c r="R3" i="25"/>
  <c r="W3" i="25"/>
  <c r="AB3" i="25"/>
  <c r="AG3" i="25"/>
  <c r="AL3" i="25"/>
  <c r="AR3" i="25"/>
  <c r="AW3" i="25"/>
  <c r="BB3" i="25"/>
  <c r="BG3" i="25"/>
  <c r="BL3" i="25"/>
  <c r="BR3" i="25"/>
  <c r="BW3" i="25"/>
  <c r="CB3" i="25"/>
  <c r="CH3" i="25"/>
  <c r="CM3" i="25"/>
  <c r="CR3" i="25"/>
  <c r="DG3" i="25"/>
  <c r="DB3" i="25"/>
  <c r="DC4" i="25" s="1"/>
  <c r="CW3" i="25"/>
  <c r="DC32" i="25"/>
  <c r="CX15" i="25"/>
  <c r="CT52" i="30"/>
  <c r="CO52" i="30"/>
  <c r="CT51" i="30"/>
  <c r="CS51" i="30"/>
  <c r="CO51" i="30"/>
  <c r="CN51" i="30"/>
  <c r="CT50" i="30"/>
  <c r="CS50" i="30"/>
  <c r="CO50" i="30"/>
  <c r="CN50" i="30"/>
  <c r="CT49" i="30"/>
  <c r="CS49" i="30"/>
  <c r="CO49" i="30"/>
  <c r="CN49" i="30"/>
  <c r="CT48" i="30"/>
  <c r="CS48" i="30"/>
  <c r="CO48" i="30"/>
  <c r="CN48" i="30"/>
  <c r="CT47" i="30"/>
  <c r="CS47" i="30"/>
  <c r="CO47" i="30"/>
  <c r="CN47" i="30"/>
  <c r="CT46" i="30"/>
  <c r="CS46" i="30"/>
  <c r="CO46" i="30"/>
  <c r="CN46" i="30"/>
  <c r="CT45" i="30"/>
  <c r="CS45" i="30"/>
  <c r="CO45" i="30"/>
  <c r="CN45" i="30"/>
  <c r="CT44" i="30"/>
  <c r="CS44" i="30"/>
  <c r="CO44" i="30"/>
  <c r="CN44" i="30"/>
  <c r="CT43" i="30"/>
  <c r="CS43" i="30"/>
  <c r="CO43" i="30"/>
  <c r="CN43" i="30"/>
  <c r="CT42" i="30"/>
  <c r="CS42" i="30"/>
  <c r="CO42" i="30"/>
  <c r="CN42" i="30"/>
  <c r="CT41" i="30"/>
  <c r="CS41" i="30"/>
  <c r="CO41" i="30"/>
  <c r="CN41" i="30"/>
  <c r="CT40" i="30"/>
  <c r="CS40" i="30"/>
  <c r="CO40" i="30"/>
  <c r="CN40" i="30"/>
  <c r="CT39" i="30"/>
  <c r="CS39" i="30"/>
  <c r="CO39" i="30"/>
  <c r="CN39" i="30"/>
  <c r="CT38" i="30"/>
  <c r="CS38" i="30"/>
  <c r="CO38" i="30"/>
  <c r="CN38" i="30"/>
  <c r="CT37" i="30"/>
  <c r="CS37" i="30"/>
  <c r="CO37" i="30"/>
  <c r="CN37" i="30"/>
  <c r="CT36" i="30"/>
  <c r="CS36" i="30"/>
  <c r="CO36" i="30"/>
  <c r="CN36" i="30"/>
  <c r="CT35" i="30"/>
  <c r="CS35" i="30"/>
  <c r="CO35" i="30"/>
  <c r="CN35" i="30"/>
  <c r="CT34" i="30"/>
  <c r="CS34" i="30"/>
  <c r="CO34" i="30"/>
  <c r="CN34" i="30"/>
  <c r="DI33" i="30"/>
  <c r="DD33" i="30"/>
  <c r="CT33" i="30"/>
  <c r="CS33" i="30"/>
  <c r="CO33" i="30"/>
  <c r="CN33" i="30"/>
  <c r="DI32" i="30"/>
  <c r="DD32" i="30"/>
  <c r="CT32" i="30"/>
  <c r="CS32" i="30"/>
  <c r="CO32" i="30"/>
  <c r="CN32" i="30"/>
  <c r="DI31" i="30"/>
  <c r="DH31" i="30"/>
  <c r="DD31" i="30"/>
  <c r="DC31" i="30"/>
  <c r="CT31" i="30"/>
  <c r="CS31" i="30"/>
  <c r="CO31" i="30"/>
  <c r="CN31" i="30"/>
  <c r="DI30" i="30"/>
  <c r="DH30" i="30"/>
  <c r="DD30" i="30"/>
  <c r="DC30" i="30"/>
  <c r="CT30" i="30"/>
  <c r="CS30" i="30"/>
  <c r="CO30" i="30"/>
  <c r="CN30" i="30"/>
  <c r="DI29" i="30"/>
  <c r="DH29" i="30"/>
  <c r="DD29" i="30"/>
  <c r="DC29" i="30"/>
  <c r="CT29" i="30"/>
  <c r="CS29" i="30"/>
  <c r="CO29" i="30"/>
  <c r="CN29" i="30"/>
  <c r="DI28" i="30"/>
  <c r="DH28" i="30"/>
  <c r="DD28" i="30"/>
  <c r="DC28" i="30"/>
  <c r="CT28" i="30"/>
  <c r="CS28" i="30"/>
  <c r="CO28" i="30"/>
  <c r="CN28" i="30"/>
  <c r="DI27" i="30"/>
  <c r="DH27" i="30"/>
  <c r="DD27" i="30"/>
  <c r="DC27" i="30"/>
  <c r="CT27" i="30"/>
  <c r="CS27" i="30"/>
  <c r="CO27" i="30"/>
  <c r="CN27" i="30"/>
  <c r="DI26" i="30"/>
  <c r="DH26" i="30"/>
  <c r="DD26" i="30"/>
  <c r="DC26" i="30"/>
  <c r="CT26" i="30"/>
  <c r="CS26" i="30"/>
  <c r="CO26" i="30"/>
  <c r="CN26" i="30"/>
  <c r="CD26" i="30"/>
  <c r="BY26" i="30"/>
  <c r="BT26" i="30"/>
  <c r="BN26" i="30"/>
  <c r="BI26" i="30"/>
  <c r="BD26" i="30"/>
  <c r="AY26" i="30"/>
  <c r="AT26" i="30"/>
  <c r="AN26" i="30"/>
  <c r="AI26" i="30"/>
  <c r="AD26" i="30"/>
  <c r="Y26" i="30"/>
  <c r="T26" i="30"/>
  <c r="O26" i="30"/>
  <c r="J26" i="30"/>
  <c r="E26" i="30"/>
  <c r="DI25" i="30"/>
  <c r="DH25" i="30"/>
  <c r="DD25" i="30"/>
  <c r="DC25" i="30"/>
  <c r="CT25" i="30"/>
  <c r="CS25" i="30"/>
  <c r="CO25" i="30"/>
  <c r="CN25" i="30"/>
  <c r="CD25" i="30"/>
  <c r="CC25" i="30"/>
  <c r="BY25" i="30"/>
  <c r="BT25" i="30"/>
  <c r="BN25" i="30"/>
  <c r="BI25" i="30"/>
  <c r="BD25" i="30"/>
  <c r="AY25" i="30"/>
  <c r="AT25" i="30"/>
  <c r="AN25" i="30"/>
  <c r="AI25" i="30"/>
  <c r="AD25" i="30"/>
  <c r="Y25" i="30"/>
  <c r="T25" i="30"/>
  <c r="O25" i="30"/>
  <c r="J25" i="30"/>
  <c r="E25" i="30"/>
  <c r="DI24" i="30"/>
  <c r="DH24" i="30"/>
  <c r="DD24" i="30"/>
  <c r="DC24" i="30"/>
  <c r="CT24" i="30"/>
  <c r="CS24" i="30"/>
  <c r="CO24" i="30"/>
  <c r="CN24" i="30"/>
  <c r="CD24" i="30"/>
  <c r="CC24" i="30"/>
  <c r="BY24" i="30"/>
  <c r="BT24" i="30"/>
  <c r="BN24" i="30"/>
  <c r="BI24" i="30"/>
  <c r="BD24" i="30"/>
  <c r="AY24" i="30"/>
  <c r="AT24" i="30"/>
  <c r="AN24" i="30"/>
  <c r="AI24" i="30"/>
  <c r="AD24" i="30"/>
  <c r="Y24" i="30"/>
  <c r="T24" i="30"/>
  <c r="O24" i="30"/>
  <c r="J24" i="30"/>
  <c r="E24" i="30"/>
  <c r="DI23" i="30"/>
  <c r="DH23" i="30"/>
  <c r="DD23" i="30"/>
  <c r="DC23" i="30"/>
  <c r="CT23" i="30"/>
  <c r="CS23" i="30"/>
  <c r="CO23" i="30"/>
  <c r="CN23" i="30"/>
  <c r="CJ23" i="30"/>
  <c r="CD23" i="30"/>
  <c r="CC23" i="30"/>
  <c r="BY23" i="30"/>
  <c r="BT23" i="30"/>
  <c r="BN23" i="30"/>
  <c r="BI23" i="30"/>
  <c r="BD23" i="30"/>
  <c r="AY23" i="30"/>
  <c r="AT23" i="30"/>
  <c r="AN23" i="30"/>
  <c r="AI23" i="30"/>
  <c r="AD23" i="30"/>
  <c r="Y23" i="30"/>
  <c r="T23" i="30"/>
  <c r="O23" i="30"/>
  <c r="J23" i="30"/>
  <c r="E23" i="30"/>
  <c r="DI22" i="30"/>
  <c r="DH22" i="30"/>
  <c r="DD22" i="30"/>
  <c r="DC22" i="30"/>
  <c r="CT22" i="30"/>
  <c r="CS22" i="30"/>
  <c r="CO22" i="30"/>
  <c r="CN22" i="30"/>
  <c r="CJ22" i="30"/>
  <c r="CI22" i="30"/>
  <c r="CD22" i="30"/>
  <c r="CC22" i="30"/>
  <c r="BY22" i="30"/>
  <c r="BT22" i="30"/>
  <c r="BN22" i="30"/>
  <c r="BI22" i="30"/>
  <c r="BD22" i="30"/>
  <c r="AY22" i="30"/>
  <c r="AT22" i="30"/>
  <c r="AN22" i="30"/>
  <c r="AI22" i="30"/>
  <c r="DI21" i="30"/>
  <c r="DH21" i="30"/>
  <c r="DD21" i="30"/>
  <c r="DC21" i="30"/>
  <c r="CT21" i="30"/>
  <c r="CS21" i="30"/>
  <c r="CO21" i="30"/>
  <c r="CN21" i="30"/>
  <c r="CJ21" i="30"/>
  <c r="CI21" i="30"/>
  <c r="CD21" i="30"/>
  <c r="CC21" i="30"/>
  <c r="BY21" i="30"/>
  <c r="BT21" i="30"/>
  <c r="BN21" i="30"/>
  <c r="BI21" i="30"/>
  <c r="BD21" i="30"/>
  <c r="AY21" i="30"/>
  <c r="AT21" i="30"/>
  <c r="AN21" i="30"/>
  <c r="AI21" i="30"/>
  <c r="DI20" i="30"/>
  <c r="DH20" i="30"/>
  <c r="DD20" i="30"/>
  <c r="DC20" i="30"/>
  <c r="CT20" i="30"/>
  <c r="CS20" i="30"/>
  <c r="CO20" i="30"/>
  <c r="CN20" i="30"/>
  <c r="CJ20" i="30"/>
  <c r="CI20" i="30"/>
  <c r="CD20" i="30"/>
  <c r="CC20" i="30"/>
  <c r="BY20" i="30"/>
  <c r="BT20" i="30"/>
  <c r="BN20" i="30"/>
  <c r="BI20" i="30"/>
  <c r="BD20" i="30"/>
  <c r="AY20" i="30"/>
  <c r="AT20" i="30"/>
  <c r="AN20" i="30"/>
  <c r="AI20" i="30"/>
  <c r="DI19" i="30"/>
  <c r="DH19" i="30"/>
  <c r="DD19" i="30"/>
  <c r="DC19" i="30"/>
  <c r="CT19" i="30"/>
  <c r="CS19" i="30"/>
  <c r="CO19" i="30"/>
  <c r="CN19" i="30"/>
  <c r="CJ19" i="30"/>
  <c r="CI19" i="30"/>
  <c r="CD19" i="30"/>
  <c r="CC19" i="30"/>
  <c r="BY19" i="30"/>
  <c r="BT19" i="30"/>
  <c r="BN19" i="30"/>
  <c r="BI19" i="30"/>
  <c r="BD19" i="30"/>
  <c r="AY19" i="30"/>
  <c r="AT19" i="30"/>
  <c r="AN19" i="30"/>
  <c r="AI19" i="30"/>
  <c r="DI18" i="30"/>
  <c r="DH18" i="30"/>
  <c r="DD18" i="30"/>
  <c r="DC18" i="30"/>
  <c r="CT18" i="30"/>
  <c r="CS18" i="30"/>
  <c r="CO18" i="30"/>
  <c r="CN18" i="30"/>
  <c r="CJ18" i="30"/>
  <c r="CI18" i="30"/>
  <c r="CD18" i="30"/>
  <c r="CC18" i="30"/>
  <c r="BY18" i="30"/>
  <c r="BT18" i="30"/>
  <c r="BN18" i="30"/>
  <c r="BI18" i="30"/>
  <c r="BD18" i="30"/>
  <c r="AY18" i="30"/>
  <c r="AT18" i="30"/>
  <c r="AN18" i="30"/>
  <c r="AI18" i="30"/>
  <c r="DI17" i="30"/>
  <c r="DH17" i="30"/>
  <c r="DD17" i="30"/>
  <c r="DC17" i="30"/>
  <c r="CT17" i="30"/>
  <c r="CS17" i="30"/>
  <c r="CO17" i="30"/>
  <c r="CN17" i="30"/>
  <c r="CJ17" i="30"/>
  <c r="CI17" i="30"/>
  <c r="CD17" i="30"/>
  <c r="CC17" i="30"/>
  <c r="BY17" i="30"/>
  <c r="BT17" i="30"/>
  <c r="BN17" i="30"/>
  <c r="BI17" i="30"/>
  <c r="BD17" i="30"/>
  <c r="AY17" i="30"/>
  <c r="AT17" i="30"/>
  <c r="AN17" i="30"/>
  <c r="AI17" i="30"/>
  <c r="DI16" i="30"/>
  <c r="DH16" i="30"/>
  <c r="DD16" i="30"/>
  <c r="DC16" i="30"/>
  <c r="CY16" i="30"/>
  <c r="CT16" i="30"/>
  <c r="CS16" i="30"/>
  <c r="CO16" i="30"/>
  <c r="CN16" i="30"/>
  <c r="CJ16" i="30"/>
  <c r="CI16" i="30"/>
  <c r="CD16" i="30"/>
  <c r="CC16" i="30"/>
  <c r="BY16" i="30"/>
  <c r="BT16" i="30"/>
  <c r="BN16" i="30"/>
  <c r="BI16" i="30"/>
  <c r="BD16" i="30"/>
  <c r="AY16" i="30"/>
  <c r="AT16" i="30"/>
  <c r="AN16" i="30"/>
  <c r="AI16" i="30"/>
  <c r="DI15" i="30"/>
  <c r="DH15" i="30"/>
  <c r="DD15" i="30"/>
  <c r="DC15" i="30"/>
  <c r="CY15" i="30"/>
  <c r="CT15" i="30"/>
  <c r="CS15" i="30"/>
  <c r="CO15" i="30"/>
  <c r="CN15" i="30"/>
  <c r="CJ15" i="30"/>
  <c r="CI15" i="30"/>
  <c r="CD15" i="30"/>
  <c r="CC15" i="30"/>
  <c r="BY15" i="30"/>
  <c r="BT15" i="30"/>
  <c r="BN15" i="30"/>
  <c r="BI15" i="30"/>
  <c r="BD15" i="30"/>
  <c r="AY15" i="30"/>
  <c r="AT15" i="30"/>
  <c r="AN15" i="30"/>
  <c r="AI15" i="30"/>
  <c r="DI14" i="30"/>
  <c r="DH14" i="30"/>
  <c r="DD14" i="30"/>
  <c r="DC14" i="30"/>
  <c r="CY14" i="30"/>
  <c r="CX14" i="30"/>
  <c r="CT14" i="30"/>
  <c r="CS14" i="30"/>
  <c r="CO14" i="30"/>
  <c r="CN14" i="30"/>
  <c r="CJ14" i="30"/>
  <c r="CI14" i="30"/>
  <c r="CD14" i="30"/>
  <c r="CC14" i="30"/>
  <c r="BY14" i="30"/>
  <c r="BT14" i="30"/>
  <c r="BN14" i="30"/>
  <c r="BI14" i="30"/>
  <c r="BD14" i="30"/>
  <c r="BC14" i="30"/>
  <c r="AY14" i="30"/>
  <c r="AT14" i="30"/>
  <c r="AN14" i="30"/>
  <c r="AI14" i="30"/>
  <c r="DI13" i="30"/>
  <c r="DH13" i="30"/>
  <c r="DD13" i="30"/>
  <c r="DC13" i="30"/>
  <c r="CY13" i="30"/>
  <c r="CX13" i="30"/>
  <c r="CT13" i="30"/>
  <c r="CS13" i="30"/>
  <c r="CO13" i="30"/>
  <c r="CN13" i="30"/>
  <c r="CJ13" i="30"/>
  <c r="CI13" i="30"/>
  <c r="CD13" i="30"/>
  <c r="CC13" i="30"/>
  <c r="BY13" i="30"/>
  <c r="BT13" i="30"/>
  <c r="BS13" i="30"/>
  <c r="BN13" i="30"/>
  <c r="BI13" i="30"/>
  <c r="BD13" i="30"/>
  <c r="BC13" i="30"/>
  <c r="AY13" i="30"/>
  <c r="AT13" i="30"/>
  <c r="AN13" i="30"/>
  <c r="AI13" i="30"/>
  <c r="J13" i="30"/>
  <c r="DI12" i="30"/>
  <c r="DH12" i="30"/>
  <c r="DD12" i="30"/>
  <c r="DC12" i="30"/>
  <c r="CY12" i="30"/>
  <c r="CX12" i="30"/>
  <c r="CT12" i="30"/>
  <c r="CS12" i="30"/>
  <c r="CO12" i="30"/>
  <c r="CN12" i="30"/>
  <c r="CJ12" i="30"/>
  <c r="CI12" i="30"/>
  <c r="CD12" i="30"/>
  <c r="CC12" i="30"/>
  <c r="BY12" i="30"/>
  <c r="BT12" i="30"/>
  <c r="BS12" i="30"/>
  <c r="BN12" i="30"/>
  <c r="BI12" i="30"/>
  <c r="BD12" i="30"/>
  <c r="BC12" i="30"/>
  <c r="AY12" i="30"/>
  <c r="AT12" i="30"/>
  <c r="AN12" i="30"/>
  <c r="AI12" i="30"/>
  <c r="AH12" i="30"/>
  <c r="Y12" i="30"/>
  <c r="J12" i="30"/>
  <c r="I12" i="30"/>
  <c r="DI11" i="30"/>
  <c r="DH11" i="30"/>
  <c r="DD11" i="30"/>
  <c r="DC11" i="30"/>
  <c r="CY11" i="30"/>
  <c r="CX11" i="30"/>
  <c r="CT11" i="30"/>
  <c r="CS11" i="30"/>
  <c r="CO11" i="30"/>
  <c r="CN11" i="30"/>
  <c r="CJ11" i="30"/>
  <c r="CI11" i="30"/>
  <c r="CD11" i="30"/>
  <c r="CC11" i="30"/>
  <c r="BY11" i="30"/>
  <c r="BT11" i="30"/>
  <c r="BS11" i="30"/>
  <c r="BN11" i="30"/>
  <c r="BM11" i="30"/>
  <c r="BI11" i="30"/>
  <c r="BD11" i="30"/>
  <c r="BC11" i="30"/>
  <c r="AY11" i="30"/>
  <c r="AX11" i="30"/>
  <c r="AT11" i="30"/>
  <c r="AS11" i="30"/>
  <c r="AN11" i="30"/>
  <c r="AM11" i="30"/>
  <c r="AI11" i="30"/>
  <c r="AH11" i="30"/>
  <c r="Y11" i="30"/>
  <c r="X11" i="30"/>
  <c r="T11" i="30"/>
  <c r="J11" i="30"/>
  <c r="I11" i="30"/>
  <c r="E11" i="30"/>
  <c r="DI10" i="30"/>
  <c r="DH10" i="30"/>
  <c r="DD10" i="30"/>
  <c r="DC10" i="30"/>
  <c r="CY10" i="30"/>
  <c r="CX10" i="30"/>
  <c r="CT10" i="30"/>
  <c r="CS10" i="30"/>
  <c r="CO10" i="30"/>
  <c r="CN10" i="30"/>
  <c r="CJ10" i="30"/>
  <c r="CI10" i="30"/>
  <c r="CD10" i="30"/>
  <c r="CC10" i="30"/>
  <c r="BY10" i="30"/>
  <c r="BT10" i="30"/>
  <c r="BS10" i="30"/>
  <c r="BN10" i="30"/>
  <c r="BM10" i="30"/>
  <c r="BI10" i="30"/>
  <c r="BH10" i="30"/>
  <c r="BD10" i="30"/>
  <c r="BC10" i="30"/>
  <c r="AY10" i="30"/>
  <c r="AX10" i="30"/>
  <c r="AT10" i="30"/>
  <c r="AS10" i="30"/>
  <c r="AN10" i="30"/>
  <c r="AM10" i="30"/>
  <c r="AI10" i="30"/>
  <c r="AH10" i="30"/>
  <c r="AD10" i="30"/>
  <c r="Y10" i="30"/>
  <c r="X10" i="30"/>
  <c r="T10" i="30"/>
  <c r="S10" i="30"/>
  <c r="O10" i="30"/>
  <c r="J10" i="30"/>
  <c r="I10" i="30"/>
  <c r="E10" i="30"/>
  <c r="D10" i="30"/>
  <c r="DI9" i="30"/>
  <c r="DH9" i="30"/>
  <c r="DD9" i="30"/>
  <c r="DC9" i="30"/>
  <c r="CY9" i="30"/>
  <c r="CX9" i="30"/>
  <c r="CT9" i="30"/>
  <c r="CS9" i="30"/>
  <c r="CO9" i="30"/>
  <c r="CN9" i="30"/>
  <c r="CJ9" i="30"/>
  <c r="CI9" i="30"/>
  <c r="CD9" i="30"/>
  <c r="CC9" i="30"/>
  <c r="BY9" i="30"/>
  <c r="BX9" i="30"/>
  <c r="BT9" i="30"/>
  <c r="BS9" i="30"/>
  <c r="BN9" i="30"/>
  <c r="BM9" i="30"/>
  <c r="BI9" i="30"/>
  <c r="BH9" i="30"/>
  <c r="BD9" i="30"/>
  <c r="BC9" i="30"/>
  <c r="AY9" i="30"/>
  <c r="AX9" i="30"/>
  <c r="AT9" i="30"/>
  <c r="AS9" i="30"/>
  <c r="AN9" i="30"/>
  <c r="AM9" i="30"/>
  <c r="AI9" i="30"/>
  <c r="AH9" i="30"/>
  <c r="AD9" i="30"/>
  <c r="AC9" i="30"/>
  <c r="Y9" i="30"/>
  <c r="X9" i="30"/>
  <c r="T9" i="30"/>
  <c r="S9" i="30"/>
  <c r="O9" i="30"/>
  <c r="N9" i="30"/>
  <c r="J9" i="30"/>
  <c r="I9" i="30"/>
  <c r="E9" i="30"/>
  <c r="D9" i="30"/>
  <c r="DI8" i="30"/>
  <c r="DH8" i="30"/>
  <c r="DD8" i="30"/>
  <c r="DC8" i="30"/>
  <c r="CY8" i="30"/>
  <c r="CX8" i="30"/>
  <c r="CT8" i="30"/>
  <c r="CS8" i="30"/>
  <c r="CO8" i="30"/>
  <c r="CN8" i="30"/>
  <c r="CJ8" i="30"/>
  <c r="CI8" i="30"/>
  <c r="CD8" i="30"/>
  <c r="CC8" i="30"/>
  <c r="BY8" i="30"/>
  <c r="BX8" i="30"/>
  <c r="BT8" i="30"/>
  <c r="BS8" i="30"/>
  <c r="BN8" i="30"/>
  <c r="BM8" i="30"/>
  <c r="BI8" i="30"/>
  <c r="BH8" i="30"/>
  <c r="BD8" i="30"/>
  <c r="BC8" i="30"/>
  <c r="AY8" i="30"/>
  <c r="AX8" i="30"/>
  <c r="AT8" i="30"/>
  <c r="AS8" i="30"/>
  <c r="AN8" i="30"/>
  <c r="AM8" i="30"/>
  <c r="AI8" i="30"/>
  <c r="AH8" i="30"/>
  <c r="AD8" i="30"/>
  <c r="AC8" i="30"/>
  <c r="Y8" i="30"/>
  <c r="X8" i="30"/>
  <c r="T8" i="30"/>
  <c r="S8" i="30"/>
  <c r="O8" i="30"/>
  <c r="N8" i="30"/>
  <c r="J8" i="30"/>
  <c r="I8" i="30"/>
  <c r="E8" i="30"/>
  <c r="D8" i="30"/>
  <c r="DI7" i="30"/>
  <c r="DH7" i="30"/>
  <c r="DD7" i="30"/>
  <c r="DC7" i="30"/>
  <c r="CY7" i="30"/>
  <c r="CX7" i="30"/>
  <c r="CT7" i="30"/>
  <c r="CS7" i="30"/>
  <c r="CO7" i="30"/>
  <c r="CN7" i="30"/>
  <c r="CJ7" i="30"/>
  <c r="CI7" i="30"/>
  <c r="CD7" i="30"/>
  <c r="CC7" i="30"/>
  <c r="BY7" i="30"/>
  <c r="BX7" i="30"/>
  <c r="BT7" i="30"/>
  <c r="BS7" i="30"/>
  <c r="BN7" i="30"/>
  <c r="BM7" i="30"/>
  <c r="BI7" i="30"/>
  <c r="BH7" i="30"/>
  <c r="BD7" i="30"/>
  <c r="BC7" i="30"/>
  <c r="AY7" i="30"/>
  <c r="AX7" i="30"/>
  <c r="AT7" i="30"/>
  <c r="AS7" i="30"/>
  <c r="AN7" i="30"/>
  <c r="AM7" i="30"/>
  <c r="AI7" i="30"/>
  <c r="AH7" i="30"/>
  <c r="AD7" i="30"/>
  <c r="AC7" i="30"/>
  <c r="Y7" i="30"/>
  <c r="X7" i="30"/>
  <c r="T7" i="30"/>
  <c r="S7" i="30"/>
  <c r="O7" i="30"/>
  <c r="N7" i="30"/>
  <c r="J7" i="30"/>
  <c r="I7" i="30"/>
  <c r="E7" i="30"/>
  <c r="D7" i="30"/>
  <c r="DI6" i="30"/>
  <c r="DH6" i="30"/>
  <c r="DD6" i="30"/>
  <c r="DC6" i="30"/>
  <c r="CY6" i="30"/>
  <c r="CX6" i="30"/>
  <c r="CT6" i="30"/>
  <c r="CS6" i="30"/>
  <c r="CO6" i="30"/>
  <c r="CN6" i="30"/>
  <c r="CJ6" i="30"/>
  <c r="CI6" i="30"/>
  <c r="CD6" i="30"/>
  <c r="CC6" i="30"/>
  <c r="BY6" i="30"/>
  <c r="BX6" i="30"/>
  <c r="BT6" i="30"/>
  <c r="BS6" i="30"/>
  <c r="BN6" i="30"/>
  <c r="BM6" i="30"/>
  <c r="BI6" i="30"/>
  <c r="BH6" i="30"/>
  <c r="BD6" i="30"/>
  <c r="BC6" i="30"/>
  <c r="AY6" i="30"/>
  <c r="AX6" i="30"/>
  <c r="AT6" i="30"/>
  <c r="AS6" i="30"/>
  <c r="AN6" i="30"/>
  <c r="AM6" i="30"/>
  <c r="AI6" i="30"/>
  <c r="AH6" i="30"/>
  <c r="AD6" i="30"/>
  <c r="AC6" i="30"/>
  <c r="Y6" i="30"/>
  <c r="X6" i="30"/>
  <c r="T6" i="30"/>
  <c r="S6" i="30"/>
  <c r="O6" i="30"/>
  <c r="N6" i="30"/>
  <c r="J6" i="30"/>
  <c r="I6" i="30"/>
  <c r="E6" i="30"/>
  <c r="D6" i="30"/>
  <c r="DI5" i="30"/>
  <c r="DH5" i="30"/>
  <c r="DD5" i="30"/>
  <c r="DC5" i="30"/>
  <c r="CY5" i="30"/>
  <c r="CX5" i="30"/>
  <c r="CT5" i="30"/>
  <c r="CS5" i="30"/>
  <c r="CO5" i="30"/>
  <c r="CN5" i="30"/>
  <c r="CJ5" i="30"/>
  <c r="CI5" i="30"/>
  <c r="CD5" i="30"/>
  <c r="CC5" i="30"/>
  <c r="BY5" i="30"/>
  <c r="BX5" i="30"/>
  <c r="BT5" i="30"/>
  <c r="BS5" i="30"/>
  <c r="BN5" i="30"/>
  <c r="BM5" i="30"/>
  <c r="BI5" i="30"/>
  <c r="BH5" i="30"/>
  <c r="BD5" i="30"/>
  <c r="BC5" i="30"/>
  <c r="AY5" i="30"/>
  <c r="AX5" i="30"/>
  <c r="AT5" i="30"/>
  <c r="AS5" i="30"/>
  <c r="AN5" i="30"/>
  <c r="AM5" i="30"/>
  <c r="AI5" i="30"/>
  <c r="AH5" i="30"/>
  <c r="AD5" i="30"/>
  <c r="AC5" i="30"/>
  <c r="Y5" i="30"/>
  <c r="X5" i="30"/>
  <c r="T5" i="30"/>
  <c r="S5" i="30"/>
  <c r="O5" i="30"/>
  <c r="N5" i="30"/>
  <c r="J5" i="30"/>
  <c r="I5" i="30"/>
  <c r="E5" i="30"/>
  <c r="D5" i="30"/>
  <c r="CI4" i="30"/>
  <c r="BM4" i="30"/>
  <c r="D4" i="30"/>
  <c r="DE2" i="30"/>
  <c r="CZ2" i="30"/>
  <c r="CU2" i="30"/>
  <c r="CP2" i="30"/>
  <c r="CS4" i="30" s="1"/>
  <c r="CK2" i="30"/>
  <c r="CF2" i="30"/>
  <c r="BZ2" i="30"/>
  <c r="BU2" i="30"/>
  <c r="BX4" i="30" s="1"/>
  <c r="BP2" i="30"/>
  <c r="BJ2" i="30"/>
  <c r="BE2" i="30"/>
  <c r="BC4" i="30"/>
  <c r="AP2" i="30"/>
  <c r="AS4" i="30" s="1"/>
  <c r="AJ2" i="30"/>
  <c r="AE2" i="30"/>
  <c r="AH4" i="30" s="1"/>
  <c r="Z2" i="30"/>
  <c r="U2" i="30"/>
  <c r="X4" i="30" s="1"/>
  <c r="P2" i="30"/>
  <c r="S4" i="30" s="1"/>
  <c r="K2" i="30"/>
  <c r="N4" i="30" s="1"/>
  <c r="CX4" i="25"/>
  <c r="DE2" i="25"/>
  <c r="DH4" i="25" s="1"/>
  <c r="CZ2" i="25"/>
  <c r="CU2" i="25"/>
  <c r="DD33" i="25"/>
  <c r="DI33" i="25"/>
  <c r="CP2" i="25"/>
  <c r="CS4" i="25" s="1"/>
  <c r="DI32" i="25"/>
  <c r="DI31" i="25"/>
  <c r="DH31" i="25"/>
  <c r="DI30" i="25"/>
  <c r="DH30" i="25"/>
  <c r="DI29" i="25"/>
  <c r="DH29" i="25"/>
  <c r="DI28" i="25"/>
  <c r="DH28" i="25"/>
  <c r="DI27" i="25"/>
  <c r="DH27" i="25"/>
  <c r="DI26" i="25"/>
  <c r="DH26" i="25"/>
  <c r="DI25" i="25"/>
  <c r="DH25" i="25"/>
  <c r="DI24" i="25"/>
  <c r="DH24" i="25"/>
  <c r="DI23" i="25"/>
  <c r="DH23" i="25"/>
  <c r="DI22" i="25"/>
  <c r="DH22" i="25"/>
  <c r="DI21" i="25"/>
  <c r="DH21" i="25"/>
  <c r="DI20" i="25"/>
  <c r="DH20" i="25"/>
  <c r="DI19" i="25"/>
  <c r="DH19" i="25"/>
  <c r="DI18" i="25"/>
  <c r="DH18" i="25"/>
  <c r="DI17" i="25"/>
  <c r="DH17" i="25"/>
  <c r="DI16" i="25"/>
  <c r="DH16" i="25"/>
  <c r="DI15" i="25"/>
  <c r="DH15" i="25"/>
  <c r="DI14" i="25"/>
  <c r="DH14" i="25"/>
  <c r="DI13" i="25"/>
  <c r="DH13" i="25"/>
  <c r="DI12" i="25"/>
  <c r="DH12" i="25"/>
  <c r="DI11" i="25"/>
  <c r="DH11" i="25"/>
  <c r="DI10" i="25"/>
  <c r="DH10" i="25"/>
  <c r="DI9" i="25"/>
  <c r="DH9" i="25"/>
  <c r="DI8" i="25"/>
  <c r="DH8" i="25"/>
  <c r="DI7" i="25"/>
  <c r="DH7" i="25"/>
  <c r="DI6" i="25"/>
  <c r="DH6" i="25"/>
  <c r="DI5" i="25"/>
  <c r="DH5" i="25"/>
  <c r="DD32" i="25"/>
  <c r="DD31" i="25"/>
  <c r="DC31" i="25"/>
  <c r="DD30" i="25"/>
  <c r="DC30" i="25"/>
  <c r="DD29" i="25"/>
  <c r="DC29" i="25"/>
  <c r="DD28" i="25"/>
  <c r="DC28" i="25"/>
  <c r="DD27" i="25"/>
  <c r="DC27" i="25"/>
  <c r="DD26" i="25"/>
  <c r="DC26" i="25"/>
  <c r="DD25" i="25"/>
  <c r="DC25" i="25"/>
  <c r="DD24" i="25"/>
  <c r="DC24" i="25"/>
  <c r="DD23" i="25"/>
  <c r="DC23" i="25"/>
  <c r="DD22" i="25"/>
  <c r="DC22" i="25"/>
  <c r="DD21" i="25"/>
  <c r="DC21" i="25"/>
  <c r="DD20" i="25"/>
  <c r="DC20" i="25"/>
  <c r="DD19" i="25"/>
  <c r="DC19" i="25"/>
  <c r="DD18" i="25"/>
  <c r="DC18" i="25"/>
  <c r="DD17" i="25"/>
  <c r="DC17" i="25"/>
  <c r="DD16" i="25"/>
  <c r="DC16" i="25"/>
  <c r="DD15" i="25"/>
  <c r="DC15" i="25"/>
  <c r="DD14" i="25"/>
  <c r="DC14" i="25"/>
  <c r="DD13" i="25"/>
  <c r="DC13" i="25"/>
  <c r="DD12" i="25"/>
  <c r="DC12" i="25"/>
  <c r="DD11" i="25"/>
  <c r="DC11" i="25"/>
  <c r="DD10" i="25"/>
  <c r="DC10" i="25"/>
  <c r="DD9" i="25"/>
  <c r="DC9" i="25"/>
  <c r="DD8" i="25"/>
  <c r="DC8" i="25"/>
  <c r="DD7" i="25"/>
  <c r="DC7" i="25"/>
  <c r="DD6" i="25"/>
  <c r="DC6" i="25"/>
  <c r="DD5" i="25"/>
  <c r="DC5" i="25"/>
  <c r="CY16" i="25"/>
  <c r="CY15" i="25"/>
  <c r="CY14" i="25"/>
  <c r="CX14" i="25"/>
  <c r="CY13" i="25"/>
  <c r="CX13" i="25"/>
  <c r="CY12" i="25"/>
  <c r="CX12" i="25"/>
  <c r="CY11" i="25"/>
  <c r="CX11" i="25"/>
  <c r="CY10" i="25"/>
  <c r="CX10" i="25"/>
  <c r="CY9" i="25"/>
  <c r="CX9" i="25"/>
  <c r="CY8" i="25"/>
  <c r="CX8" i="25"/>
  <c r="CY7" i="25"/>
  <c r="CX7" i="25"/>
  <c r="CY6" i="25"/>
  <c r="CX6" i="25"/>
  <c r="CY5" i="25"/>
  <c r="CX5" i="25"/>
  <c r="I4" i="25"/>
  <c r="K2" i="25"/>
  <c r="N4" i="25" s="1"/>
  <c r="P2" i="25"/>
  <c r="S4" i="25" s="1"/>
  <c r="U2" i="25"/>
  <c r="X4" i="25" s="1"/>
  <c r="Z2" i="25"/>
  <c r="AC4" i="25" s="1"/>
  <c r="AE2" i="25"/>
  <c r="AH4" i="25" s="1"/>
  <c r="AJ2" i="25"/>
  <c r="AM4" i="25" s="1"/>
  <c r="AP2" i="25"/>
  <c r="AS4" i="25" s="1"/>
  <c r="AU2" i="25"/>
  <c r="AX4" i="25" s="1"/>
  <c r="AZ2" i="25"/>
  <c r="BC4" i="25" s="1"/>
  <c r="BE2" i="25"/>
  <c r="BH4" i="25" s="1"/>
  <c r="BJ2" i="25"/>
  <c r="BM4" i="25" s="1"/>
  <c r="BP2" i="25"/>
  <c r="BS4" i="25" s="1"/>
  <c r="BU2" i="25"/>
  <c r="BX4" i="25" s="1"/>
  <c r="BZ2" i="25"/>
  <c r="CC4" i="25" s="1"/>
  <c r="CF2" i="25"/>
  <c r="CI4" i="25" s="1"/>
  <c r="CK2" i="25"/>
  <c r="CN4" i="25" s="1"/>
  <c r="D5" i="25"/>
  <c r="E5" i="25"/>
  <c r="I5" i="25"/>
  <c r="J5" i="25"/>
  <c r="N5" i="25"/>
  <c r="O5" i="25"/>
  <c r="S5" i="25"/>
  <c r="T5" i="25"/>
  <c r="X5" i="25"/>
  <c r="Y5" i="25"/>
  <c r="AC5" i="25"/>
  <c r="AD5" i="25"/>
  <c r="AH5" i="25"/>
  <c r="AI5" i="25"/>
  <c r="AM5" i="25"/>
  <c r="AN5" i="25"/>
  <c r="AS5" i="25"/>
  <c r="AT5" i="25"/>
  <c r="AX5" i="25"/>
  <c r="AY5" i="25"/>
  <c r="BC5" i="25"/>
  <c r="BD5" i="25"/>
  <c r="BH5" i="25"/>
  <c r="BI5" i="25"/>
  <c r="BM5" i="25"/>
  <c r="BN5" i="25"/>
  <c r="BS5" i="25"/>
  <c r="BT5" i="25"/>
  <c r="BX5" i="25"/>
  <c r="BY5" i="25"/>
  <c r="CC5" i="25"/>
  <c r="CD5" i="25"/>
  <c r="CI5" i="25"/>
  <c r="CJ5" i="25"/>
  <c r="CN5" i="25"/>
  <c r="CO5" i="25"/>
  <c r="CS5" i="25"/>
  <c r="CT5" i="25"/>
  <c r="D6" i="25"/>
  <c r="E6" i="25"/>
  <c r="I6" i="25"/>
  <c r="J6" i="25"/>
  <c r="N6" i="25"/>
  <c r="O6" i="25"/>
  <c r="S6" i="25"/>
  <c r="T6" i="25"/>
  <c r="X6" i="25"/>
  <c r="Y6" i="25"/>
  <c r="AC6" i="25"/>
  <c r="AD6" i="25"/>
  <c r="AH6" i="25"/>
  <c r="AI6" i="25"/>
  <c r="AM6" i="25"/>
  <c r="AN6" i="25"/>
  <c r="AS6" i="25"/>
  <c r="AT6" i="25"/>
  <c r="AX6" i="25"/>
  <c r="AY6" i="25"/>
  <c r="BC6" i="25"/>
  <c r="BD6" i="25"/>
  <c r="BH6" i="25"/>
  <c r="BI6" i="25"/>
  <c r="BM6" i="25"/>
  <c r="BN6" i="25"/>
  <c r="BS6" i="25"/>
  <c r="BT6" i="25"/>
  <c r="BX6" i="25"/>
  <c r="BY6" i="25"/>
  <c r="CC6" i="25"/>
  <c r="CD6" i="25"/>
  <c r="CI6" i="25"/>
  <c r="CJ6" i="25"/>
  <c r="CN6" i="25"/>
  <c r="CO6" i="25"/>
  <c r="CS6" i="25"/>
  <c r="CT6" i="25"/>
  <c r="D7" i="25"/>
  <c r="E7" i="25"/>
  <c r="I7" i="25"/>
  <c r="J7" i="25"/>
  <c r="N7" i="25"/>
  <c r="O7" i="25"/>
  <c r="S7" i="25"/>
  <c r="T7" i="25"/>
  <c r="X7" i="25"/>
  <c r="Y7" i="25"/>
  <c r="AC7" i="25"/>
  <c r="AD7" i="25"/>
  <c r="AH7" i="25"/>
  <c r="AI7" i="25"/>
  <c r="AM7" i="25"/>
  <c r="AN7" i="25"/>
  <c r="AS7" i="25"/>
  <c r="AT7" i="25"/>
  <c r="AX7" i="25"/>
  <c r="AY7" i="25"/>
  <c r="BC7" i="25"/>
  <c r="BD7" i="25"/>
  <c r="BH7" i="25"/>
  <c r="BI7" i="25"/>
  <c r="BM7" i="25"/>
  <c r="BN7" i="25"/>
  <c r="BS7" i="25"/>
  <c r="BT7" i="25"/>
  <c r="BX7" i="25"/>
  <c r="BY7" i="25"/>
  <c r="CC7" i="25"/>
  <c r="CD7" i="25"/>
  <c r="CI7" i="25"/>
  <c r="CJ7" i="25"/>
  <c r="CN7" i="25"/>
  <c r="CO7" i="25"/>
  <c r="CS7" i="25"/>
  <c r="CT7" i="25"/>
  <c r="D8" i="25"/>
  <c r="E8" i="25"/>
  <c r="I8" i="25"/>
  <c r="J8" i="25"/>
  <c r="N8" i="25"/>
  <c r="O8" i="25"/>
  <c r="S8" i="25"/>
  <c r="T8" i="25"/>
  <c r="X8" i="25"/>
  <c r="Y8" i="25"/>
  <c r="AC8" i="25"/>
  <c r="AD8" i="25"/>
  <c r="AH8" i="25"/>
  <c r="AI8" i="25"/>
  <c r="AM8" i="25"/>
  <c r="AN8" i="25"/>
  <c r="AS8" i="25"/>
  <c r="AT8" i="25"/>
  <c r="AX8" i="25"/>
  <c r="AY8" i="25"/>
  <c r="BC8" i="25"/>
  <c r="BD8" i="25"/>
  <c r="BH8" i="25"/>
  <c r="BI8" i="25"/>
  <c r="BM8" i="25"/>
  <c r="BN8" i="25"/>
  <c r="BS8" i="25"/>
  <c r="BT8" i="25"/>
  <c r="BX8" i="25"/>
  <c r="BY8" i="25"/>
  <c r="CC8" i="25"/>
  <c r="CD8" i="25"/>
  <c r="CI8" i="25"/>
  <c r="CJ8" i="25"/>
  <c r="CN8" i="25"/>
  <c r="CO8" i="25"/>
  <c r="CS8" i="25"/>
  <c r="CT8" i="25"/>
  <c r="D9" i="25"/>
  <c r="E9" i="25"/>
  <c r="I9" i="25"/>
  <c r="J9" i="25"/>
  <c r="N9" i="25"/>
  <c r="O9" i="25"/>
  <c r="S9" i="25"/>
  <c r="T9" i="25"/>
  <c r="X9" i="25"/>
  <c r="Y9" i="25"/>
  <c r="AC9" i="25"/>
  <c r="AD9" i="25"/>
  <c r="AH9" i="25"/>
  <c r="AI9" i="25"/>
  <c r="AM9" i="25"/>
  <c r="AN9" i="25"/>
  <c r="AS9" i="25"/>
  <c r="AT9" i="25"/>
  <c r="AX9" i="25"/>
  <c r="AY9" i="25"/>
  <c r="BC9" i="25"/>
  <c r="BD9" i="25"/>
  <c r="BH9" i="25"/>
  <c r="BI9" i="25"/>
  <c r="BM9" i="25"/>
  <c r="BN9" i="25"/>
  <c r="BS9" i="25"/>
  <c r="BT9" i="25"/>
  <c r="BX9" i="25"/>
  <c r="BY9" i="25"/>
  <c r="CC9" i="25"/>
  <c r="CD9" i="25"/>
  <c r="CI9" i="25"/>
  <c r="CJ9" i="25"/>
  <c r="CN9" i="25"/>
  <c r="CO9" i="25"/>
  <c r="CS9" i="25"/>
  <c r="CT9" i="25"/>
  <c r="D10" i="25"/>
  <c r="E10" i="25"/>
  <c r="I10" i="25"/>
  <c r="J10" i="25"/>
  <c r="O10" i="25"/>
  <c r="S10" i="25"/>
  <c r="T10" i="25"/>
  <c r="X10" i="25"/>
  <c r="Y10" i="25"/>
  <c r="AD10" i="25"/>
  <c r="AH10" i="25"/>
  <c r="AI10" i="25"/>
  <c r="AM10" i="25"/>
  <c r="AN10" i="25"/>
  <c r="AS10" i="25"/>
  <c r="AT10" i="25"/>
  <c r="AX10" i="25"/>
  <c r="AY10" i="25"/>
  <c r="BC10" i="25"/>
  <c r="BD10" i="25"/>
  <c r="BH10" i="25"/>
  <c r="BI10" i="25"/>
  <c r="BM10" i="25"/>
  <c r="BN10" i="25"/>
  <c r="BS10" i="25"/>
  <c r="BT10" i="25"/>
  <c r="BY10" i="25"/>
  <c r="CC10" i="25"/>
  <c r="CD10" i="25"/>
  <c r="CI10" i="25"/>
  <c r="CJ10" i="25"/>
  <c r="CN10" i="25"/>
  <c r="CO10" i="25"/>
  <c r="CS10" i="25"/>
  <c r="CT10" i="25"/>
  <c r="E11" i="25"/>
  <c r="E26" i="25"/>
  <c r="E25" i="25"/>
  <c r="E24" i="25"/>
  <c r="E23" i="25"/>
  <c r="J11" i="25"/>
  <c r="J12" i="25"/>
  <c r="J13" i="25"/>
  <c r="J26" i="25"/>
  <c r="J25" i="25"/>
  <c r="J24" i="25"/>
  <c r="J23" i="25"/>
  <c r="O26" i="25"/>
  <c r="O25" i="25"/>
  <c r="O24" i="25"/>
  <c r="O23" i="25"/>
  <c r="T11" i="25"/>
  <c r="T26" i="25"/>
  <c r="T25" i="25"/>
  <c r="T24" i="25"/>
  <c r="T23" i="25"/>
  <c r="Y11" i="25"/>
  <c r="Y12" i="25"/>
  <c r="Y26" i="25"/>
  <c r="Y25" i="25"/>
  <c r="Y24" i="25"/>
  <c r="Y23" i="25"/>
  <c r="AD26" i="25"/>
  <c r="AD25" i="25"/>
  <c r="AD24" i="25"/>
  <c r="AD23" i="25"/>
  <c r="AI12" i="25"/>
  <c r="AI13" i="25"/>
  <c r="AI26" i="25"/>
  <c r="AI25" i="25"/>
  <c r="AI24" i="25"/>
  <c r="AI23" i="25"/>
  <c r="AI22" i="25"/>
  <c r="AI21" i="25"/>
  <c r="AI20" i="25"/>
  <c r="AI19" i="25"/>
  <c r="AI18" i="25"/>
  <c r="AI17" i="25"/>
  <c r="AI16" i="25"/>
  <c r="AI15" i="25"/>
  <c r="AI14" i="25"/>
  <c r="AI11" i="25"/>
  <c r="AN11" i="25"/>
  <c r="AN12" i="25"/>
  <c r="AN26" i="25"/>
  <c r="AN25" i="25"/>
  <c r="AN24" i="25"/>
  <c r="AN23" i="25"/>
  <c r="AN22" i="25"/>
  <c r="AN21" i="25"/>
  <c r="AN20" i="25"/>
  <c r="AN19" i="25"/>
  <c r="AN18" i="25"/>
  <c r="AN17" i="25"/>
  <c r="AN16" i="25"/>
  <c r="AN15" i="25"/>
  <c r="AN14" i="25"/>
  <c r="AN13" i="25"/>
  <c r="AT26" i="25"/>
  <c r="AT25" i="25"/>
  <c r="AT24" i="25"/>
  <c r="AT23" i="25"/>
  <c r="AT22" i="25"/>
  <c r="AT21" i="25"/>
  <c r="AT20" i="25"/>
  <c r="AT19" i="25"/>
  <c r="AT18" i="25"/>
  <c r="AT17" i="25"/>
  <c r="AT16" i="25"/>
  <c r="AT15" i="25"/>
  <c r="AT14" i="25"/>
  <c r="AT13" i="25"/>
  <c r="AT12" i="25"/>
  <c r="AT11" i="25"/>
  <c r="AY11" i="25"/>
  <c r="AY12" i="25"/>
  <c r="AY26" i="25"/>
  <c r="AY25" i="25"/>
  <c r="AY24" i="25"/>
  <c r="AY23" i="25"/>
  <c r="AY22" i="25"/>
  <c r="AY21" i="25"/>
  <c r="AY20" i="25"/>
  <c r="AY19" i="25"/>
  <c r="AY18" i="25"/>
  <c r="AY17" i="25"/>
  <c r="AY16" i="25"/>
  <c r="AY15" i="25"/>
  <c r="AY14" i="25"/>
  <c r="AY13" i="25"/>
  <c r="BD14" i="25"/>
  <c r="BD15" i="25"/>
  <c r="BD26" i="25"/>
  <c r="BD25" i="25"/>
  <c r="BD24" i="25"/>
  <c r="BD23" i="25"/>
  <c r="BD22" i="25"/>
  <c r="BD21" i="25"/>
  <c r="BD20" i="25"/>
  <c r="BD19" i="25"/>
  <c r="BD18" i="25"/>
  <c r="BD17" i="25"/>
  <c r="BD16" i="25"/>
  <c r="BD13" i="25"/>
  <c r="BD12" i="25"/>
  <c r="BD11" i="25"/>
  <c r="BI26" i="25"/>
  <c r="BI25" i="25"/>
  <c r="BI24" i="25"/>
  <c r="BI23" i="25"/>
  <c r="BI22" i="25"/>
  <c r="BI21" i="25"/>
  <c r="BI20" i="25"/>
  <c r="BI19" i="25"/>
  <c r="BI18" i="25"/>
  <c r="BI17" i="25"/>
  <c r="BI16" i="25"/>
  <c r="BI15" i="25"/>
  <c r="BI14" i="25"/>
  <c r="BI13" i="25"/>
  <c r="BI12" i="25"/>
  <c r="BI11" i="25"/>
  <c r="BN11" i="25"/>
  <c r="BN12" i="25"/>
  <c r="BN26" i="25"/>
  <c r="BN25" i="25"/>
  <c r="BN24" i="25"/>
  <c r="BN23" i="25"/>
  <c r="BN22" i="25"/>
  <c r="BN21" i="25"/>
  <c r="BN20" i="25"/>
  <c r="BN19" i="25"/>
  <c r="BN18" i="25"/>
  <c r="BN17" i="25"/>
  <c r="BN16" i="25"/>
  <c r="BN15" i="25"/>
  <c r="BN14" i="25"/>
  <c r="BN13" i="25"/>
  <c r="BT12" i="25"/>
  <c r="BT13" i="25"/>
  <c r="BT14" i="25"/>
  <c r="BT26" i="25"/>
  <c r="BT25" i="25"/>
  <c r="BT24" i="25"/>
  <c r="BT23" i="25"/>
  <c r="BT22" i="25"/>
  <c r="BT21" i="25"/>
  <c r="BT20" i="25"/>
  <c r="BT19" i="25"/>
  <c r="BT18" i="25"/>
  <c r="BT17" i="25"/>
  <c r="BT16" i="25"/>
  <c r="BT15" i="25"/>
  <c r="BT11" i="25"/>
  <c r="I11" i="25"/>
  <c r="X11" i="25"/>
  <c r="AH11" i="25"/>
  <c r="AM11" i="25"/>
  <c r="AS11" i="25"/>
  <c r="AX11" i="25"/>
  <c r="BC11" i="25"/>
  <c r="BM11" i="25"/>
  <c r="BS11" i="25"/>
  <c r="BY11" i="25"/>
  <c r="CC11" i="25"/>
  <c r="CI11" i="25"/>
  <c r="CJ11" i="25"/>
  <c r="CN11" i="25"/>
  <c r="CO11" i="25"/>
  <c r="CS11" i="25"/>
  <c r="CT11" i="25"/>
  <c r="I12" i="25"/>
  <c r="AH12" i="25"/>
  <c r="BC12" i="25"/>
  <c r="BS12" i="25"/>
  <c r="BY12" i="25"/>
  <c r="CC12" i="25"/>
  <c r="CI12" i="25"/>
  <c r="CJ12" i="25"/>
  <c r="CN12" i="25"/>
  <c r="CO12" i="25"/>
  <c r="CS12" i="25"/>
  <c r="CT12" i="25"/>
  <c r="BC13" i="25"/>
  <c r="BS13" i="25"/>
  <c r="BY13" i="25"/>
  <c r="CC13" i="25"/>
  <c r="CI13" i="25"/>
  <c r="CJ13" i="25"/>
  <c r="CN13" i="25"/>
  <c r="CO13" i="25"/>
  <c r="CS13" i="25"/>
  <c r="CT13" i="25"/>
  <c r="BC14" i="25"/>
  <c r="BY14" i="25"/>
  <c r="CC14" i="25"/>
  <c r="CI14" i="25"/>
  <c r="CJ14" i="25"/>
  <c r="CN14" i="25"/>
  <c r="CO14" i="25"/>
  <c r="CS14" i="25"/>
  <c r="CT14" i="25"/>
  <c r="BY26" i="25"/>
  <c r="BY25" i="25"/>
  <c r="BY24" i="25"/>
  <c r="BY23" i="25"/>
  <c r="BY22" i="25"/>
  <c r="BY21" i="25"/>
  <c r="BY20" i="25"/>
  <c r="BY19" i="25"/>
  <c r="BY18" i="25"/>
  <c r="BY17" i="25"/>
  <c r="BY16" i="25"/>
  <c r="BY15" i="25"/>
  <c r="CD24" i="25"/>
  <c r="CD25" i="25"/>
  <c r="CD26" i="25"/>
  <c r="CD11" i="25"/>
  <c r="CD12" i="25"/>
  <c r="CD13" i="25"/>
  <c r="CD14" i="25"/>
  <c r="CD15" i="25"/>
  <c r="CD16" i="25"/>
  <c r="CD17" i="25"/>
  <c r="CD18" i="25"/>
  <c r="CD19" i="25"/>
  <c r="CD20" i="25"/>
  <c r="CD21" i="25"/>
  <c r="CD22" i="25"/>
  <c r="CD23" i="25"/>
  <c r="CJ15" i="25"/>
  <c r="CJ16" i="25"/>
  <c r="CJ17" i="25"/>
  <c r="CJ18" i="25"/>
  <c r="CJ19" i="25"/>
  <c r="CJ20" i="25"/>
  <c r="CJ21" i="25"/>
  <c r="CJ22" i="25"/>
  <c r="CJ23" i="25"/>
  <c r="CO15" i="25"/>
  <c r="CO16" i="25"/>
  <c r="CO17" i="25"/>
  <c r="CO18" i="25"/>
  <c r="CO19" i="25"/>
  <c r="CO20" i="25"/>
  <c r="CO21" i="25"/>
  <c r="CO22" i="25"/>
  <c r="CO23" i="25"/>
  <c r="CO24" i="25"/>
  <c r="CO25" i="25"/>
  <c r="CO26" i="25"/>
  <c r="CO27" i="25"/>
  <c r="CO28" i="25"/>
  <c r="CO29" i="25"/>
  <c r="CO30" i="25"/>
  <c r="CO31" i="25"/>
  <c r="CO32" i="25"/>
  <c r="CO33" i="25"/>
  <c r="CO34" i="25"/>
  <c r="CO35" i="25"/>
  <c r="CO36" i="25"/>
  <c r="CO37" i="25"/>
  <c r="CO38" i="25"/>
  <c r="CO39" i="25"/>
  <c r="CO40" i="25"/>
  <c r="CO41" i="25"/>
  <c r="CO42" i="25"/>
  <c r="CO43" i="25"/>
  <c r="CO44" i="25"/>
  <c r="CO45" i="25"/>
  <c r="CO46" i="25"/>
  <c r="CO47" i="25"/>
  <c r="CO48" i="25"/>
  <c r="CO49" i="25"/>
  <c r="CO50" i="25"/>
  <c r="CO51" i="25"/>
  <c r="CO52" i="25"/>
  <c r="CT15" i="25"/>
  <c r="CT16" i="25"/>
  <c r="CT17" i="25"/>
  <c r="CT18" i="25"/>
  <c r="CT19" i="25"/>
  <c r="CT20" i="25"/>
  <c r="CT21" i="25"/>
  <c r="CT22" i="25"/>
  <c r="CT23" i="25"/>
  <c r="CT24" i="25"/>
  <c r="CT25" i="25"/>
  <c r="CT26" i="25"/>
  <c r="CT27" i="25"/>
  <c r="CT28" i="25"/>
  <c r="CT29" i="25"/>
  <c r="CT30" i="25"/>
  <c r="CT31" i="25"/>
  <c r="CT32" i="25"/>
  <c r="CT33" i="25"/>
  <c r="CT34" i="25"/>
  <c r="CT35" i="25"/>
  <c r="CT36" i="25"/>
  <c r="CT37" i="25"/>
  <c r="CT38" i="25"/>
  <c r="CT39" i="25"/>
  <c r="CT40" i="25"/>
  <c r="CT41" i="25"/>
  <c r="CT42" i="25"/>
  <c r="CT43" i="25"/>
  <c r="CT44" i="25"/>
  <c r="CT45" i="25"/>
  <c r="CT46" i="25"/>
  <c r="CT47" i="25"/>
  <c r="CT48" i="25"/>
  <c r="CT49" i="25"/>
  <c r="CT50" i="25"/>
  <c r="CT51" i="25"/>
  <c r="CT52" i="25"/>
  <c r="CN15" i="25"/>
  <c r="CN16" i="25"/>
  <c r="CN17" i="25"/>
  <c r="CN18" i="25"/>
  <c r="CN19" i="25"/>
  <c r="CN20" i="25"/>
  <c r="CN21" i="25"/>
  <c r="CN22" i="25"/>
  <c r="CN23" i="25"/>
  <c r="CN24" i="25"/>
  <c r="CN25" i="25"/>
  <c r="CN26" i="25"/>
  <c r="CN27" i="25"/>
  <c r="CN28" i="25"/>
  <c r="CN29" i="25"/>
  <c r="CN30" i="25"/>
  <c r="CN31" i="25"/>
  <c r="CN32" i="25"/>
  <c r="CN33" i="25"/>
  <c r="CN34" i="25"/>
  <c r="CN35" i="25"/>
  <c r="CN36" i="25"/>
  <c r="CN37" i="25"/>
  <c r="CN38" i="25"/>
  <c r="CN39" i="25"/>
  <c r="CN40" i="25"/>
  <c r="CN41" i="25"/>
  <c r="CN42" i="25"/>
  <c r="CN43" i="25"/>
  <c r="CN44" i="25"/>
  <c r="CN45" i="25"/>
  <c r="CN46" i="25"/>
  <c r="CN47" i="25"/>
  <c r="CN48" i="25"/>
  <c r="CN49" i="25"/>
  <c r="CN50" i="25"/>
  <c r="CN51" i="25"/>
  <c r="CS51" i="25"/>
  <c r="CS50" i="25"/>
  <c r="CS49" i="25"/>
  <c r="CS48" i="25"/>
  <c r="CS47" i="25"/>
  <c r="CS46" i="25"/>
  <c r="CS45" i="25"/>
  <c r="CS44" i="25"/>
  <c r="CS43" i="25"/>
  <c r="CS42" i="25"/>
  <c r="CS41" i="25"/>
  <c r="CS40" i="25"/>
  <c r="CS39" i="25"/>
  <c r="CS38" i="25"/>
  <c r="CS37" i="25"/>
  <c r="CS36" i="25"/>
  <c r="CS35" i="25"/>
  <c r="CS34" i="25"/>
  <c r="CS33" i="25"/>
  <c r="CS32" i="25"/>
  <c r="CS31" i="25"/>
  <c r="CS30" i="25"/>
  <c r="CS29" i="25"/>
  <c r="CS28" i="25"/>
  <c r="CS27" i="25"/>
  <c r="CS26" i="25"/>
  <c r="CS25" i="25"/>
  <c r="CC25" i="25"/>
  <c r="CS24" i="25"/>
  <c r="CC24" i="25"/>
  <c r="CS23" i="25"/>
  <c r="CC23" i="25"/>
  <c r="CS22" i="25"/>
  <c r="CI22" i="25"/>
  <c r="CC22" i="25"/>
  <c r="CS21" i="25"/>
  <c r="CI21" i="25"/>
  <c r="CC21" i="25"/>
  <c r="CS20" i="25"/>
  <c r="CI20" i="25"/>
  <c r="CC20" i="25"/>
  <c r="CS19" i="25"/>
  <c r="CI19" i="25"/>
  <c r="CC19" i="25"/>
  <c r="CS18" i="25"/>
  <c r="CI18" i="25"/>
  <c r="CC18" i="25"/>
  <c r="CS17" i="25"/>
  <c r="CI17" i="25"/>
  <c r="CC17" i="25"/>
  <c r="CS16" i="25"/>
  <c r="CI16" i="25"/>
  <c r="CC16" i="25"/>
  <c r="CS15" i="25"/>
  <c r="CI15" i="25"/>
  <c r="CC15" i="25"/>
  <c r="D4" i="35" l="1"/>
  <c r="X4" i="35"/>
  <c r="I4" i="35"/>
  <c r="AC4" i="35"/>
  <c r="AX4" i="35"/>
  <c r="BS4" i="35"/>
  <c r="CN4" i="35"/>
  <c r="DH4" i="35"/>
  <c r="I4" i="30"/>
  <c r="AC4" i="30"/>
  <c r="AX4" i="30"/>
  <c r="BS4" i="30"/>
  <c r="CN4" i="30"/>
  <c r="DH4" i="30"/>
  <c r="AM4" i="30"/>
  <c r="BH4" i="30"/>
  <c r="CC4" i="30"/>
  <c r="CX4" i="30"/>
  <c r="DC4" i="30"/>
</calcChain>
</file>

<file path=xl/sharedStrings.xml><?xml version="1.0" encoding="utf-8"?>
<sst xmlns="http://schemas.openxmlformats.org/spreadsheetml/2006/main" count="1251" uniqueCount="70">
  <si>
    <t>別府</t>
    <rPh sb="0" eb="2">
      <t>ベップ</t>
    </rPh>
    <phoneticPr fontId="2"/>
  </si>
  <si>
    <t>境港</t>
    <rPh sb="0" eb="2">
      <t>サカイミナト</t>
    </rPh>
    <phoneticPr fontId="2"/>
  </si>
  <si>
    <t>七類</t>
    <rPh sb="0" eb="2">
      <t>シチルイ</t>
    </rPh>
    <phoneticPr fontId="2"/>
  </si>
  <si>
    <t>西郷</t>
    <rPh sb="0" eb="2">
      <t>サイゴウ</t>
    </rPh>
    <phoneticPr fontId="2"/>
  </si>
  <si>
    <t>いそかぜ</t>
    <phoneticPr fontId="2"/>
  </si>
  <si>
    <t>菱浦</t>
    <rPh sb="0" eb="1">
      <t>ヒシ</t>
    </rPh>
    <rPh sb="1" eb="2">
      <t>ウラ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</si>
  <si>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</si>
  <si>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</si>
  <si>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]},</t>
    <phoneticPr fontId="2"/>
  </si>
  <si>
    <t>菱浦</t>
    <phoneticPr fontId="2"/>
  </si>
  <si>
    <t>来居</t>
    <phoneticPr fontId="2"/>
  </si>
  <si>
    <t>来居</t>
    <rPh sb="0" eb="1">
      <t>コ</t>
    </rPh>
    <rPh sb="1" eb="2">
      <t>イ</t>
    </rPh>
    <phoneticPr fontId="2"/>
  </si>
  <si>
    <t>来居</t>
    <rPh sb="0" eb="2">
      <t>クリイ</t>
    </rPh>
    <phoneticPr fontId="2"/>
  </si>
  <si>
    <t>菱浦</t>
    <rPh sb="0" eb="2">
      <t>ヒシウラ</t>
    </rPh>
    <phoneticPr fontId="2"/>
  </si>
  <si>
    <t>フェリーどうぜん</t>
    <phoneticPr fontId="2"/>
  </si>
  <si>
    <t>フェリーおき</t>
    <phoneticPr fontId="2"/>
  </si>
  <si>
    <t>フェリーしらしま</t>
    <phoneticPr fontId="2"/>
  </si>
  <si>
    <t>フェリーくにが</t>
    <phoneticPr fontId="2"/>
  </si>
  <si>
    <t>レインボージェット</t>
  </si>
  <si>
    <t>"spans":["2024/9/1-2024/10/31"], "days":[]</t>
  </si>
  <si>
    <t>"spans":[], "days":["2024/1/1"]</t>
  </si>
  <si>
    <t>"spans":["2024/1/4-2024/12/30"], "days":[]</t>
  </si>
  <si>
    <t>菱浦</t>
  </si>
  <si>
    <t>来居</t>
  </si>
  <si>
    <t>]},</t>
  </si>
  <si>
    <t>"spans":["2024/8/10-2024/8/17"], "days":[]</t>
    <phoneticPr fontId="2"/>
  </si>
  <si>
    <t>"spans":["2024/3/1-2024/3/31"], "days":[]</t>
    <phoneticPr fontId="2"/>
  </si>
  <si>
    <t>"spans":["2024/4/1-2024/4/26"], "days":[]</t>
    <phoneticPr fontId="2"/>
  </si>
  <si>
    <t>"spans":["2024/4/27-2024/5/26", "2024/6/1-2024/8/31"], "days":[]</t>
    <phoneticPr fontId="2"/>
  </si>
  <si>
    <t>"spans":["2024/11/1-2024/11/30"], "days":[]</t>
    <phoneticPr fontId="2"/>
  </si>
  <si>
    <t>"spans":[], "days":["2023/12/31", "2024/1/2", "2024/1/3"]</t>
    <phoneticPr fontId="2"/>
  </si>
  <si>
    <t>"spans":["2023/12/31-2024/1/3"], "days":[]</t>
    <phoneticPr fontId="2"/>
  </si>
  <si>
    <t>別府</t>
    <rPh sb="0" eb="2">
      <t>ベップ</t>
    </rPh>
    <phoneticPr fontId="10"/>
  </si>
  <si>
    <t>"spans":["2024/3/1-2024/3/31", "2024/9/1-2024/10/31"], "days":[]</t>
    <phoneticPr fontId="2"/>
  </si>
  <si>
    <t>"spans":["2024/1/4-2024/2/29", "2024/4/1-2024/8/31", "2024/11/1-2024/12/30"], "days":[]</t>
    <phoneticPr fontId="2"/>
  </si>
  <si>
    <t>"spans":["2024/1/4-2024/2/29", "2024/4/1-2024/12/30"], "days":[]</t>
    <phoneticPr fontId="2"/>
  </si>
  <si>
    <t>来居欠航時</t>
  </si>
  <si>
    <t>"spans":["2025/3/1-2025/3/31"], "days":[]</t>
  </si>
  <si>
    <t>"spans":["2025/11/1-2025/11/30"], "days":[]</t>
  </si>
  <si>
    <t>"spans":[], "days":["2025/1/1"]</t>
  </si>
  <si>
    <t>"spans":["2025/1/4-2025/12/30"], "days":[]</t>
  </si>
  <si>
    <t>"spans":["2024/12/31-2025/1/3"], "days":[]</t>
  </si>
  <si>
    <t>"spans":["2024/3/11-2024/8/9", "2024/8/18-2024/11/29", "2024/12/21-2024/12/31"], "days":[]</t>
    <phoneticPr fontId="2"/>
  </si>
  <si>
    <t>"spans":["2024/1/1-2024/3/10", "2024/11/30-2024/12/20"], "days":[]</t>
    <phoneticPr fontId="2"/>
  </si>
  <si>
    <t>"spans":["2025/8/9-2025/8/17"], "days":[]</t>
    <phoneticPr fontId="2"/>
  </si>
  <si>
    <t>"spans":["2025/8/18-2025/10/31"], "days":[]</t>
    <phoneticPr fontId="2"/>
  </si>
  <si>
    <t>"spans":["2025/1/4-2025/2/28", "2025/4/1-2025/8/17", "2025/11/1-2025/12/30"], "days":[]</t>
    <phoneticPr fontId="2"/>
  </si>
  <si>
    <t>"spans":["2025/3/1-2025/3/31", "2025/8/18-2025/10/31"], "days":[]</t>
    <phoneticPr fontId="2"/>
  </si>
  <si>
    <t>"spans":["2025/1/4-2025/2/28", "2025/4/1-2025/12/30"], "days":[]</t>
    <phoneticPr fontId="2"/>
  </si>
  <si>
    <t>"spans":["2025/3/1-2025/3/31"], "days":[]</t>
    <phoneticPr fontId="2"/>
  </si>
  <si>
    <t>"spans":["2026/3/10-2026/8/8", "2026/8/18-2026/11/29", "2026/12/21-2026/12/31"], "days":[]</t>
  </si>
  <si>
    <t>"spans":["2026/8/9-2026/8/17"], "days":[]</t>
  </si>
  <si>
    <t>"spans":["2026/3/1-2026/3/31"], "days":[]</t>
  </si>
  <si>
    <t>"spans":["2026/4/1-2026/4/25", "2026/5/7-2026/5/25", "2026/5/31-2026/7/18"], "days":[]</t>
  </si>
  <si>
    <t>"spans":["2026/4/26-2026/5/6", "2026/7/19-2026/8/17"], "days":[]</t>
  </si>
  <si>
    <t>"spans":["2026/8/18-2026/10/31"], "days":[]</t>
  </si>
  <si>
    <t>"spans":["2026/11/1-2026/11/30"], "days":[]</t>
  </si>
  <si>
    <t>"spans":[], "days":["2026/1/1"]</t>
  </si>
  <si>
    <t>"spans":["2026/1/4-2026/12/30"], "days":[]</t>
  </si>
  <si>
    <t>"spans":["2026/1/4-2026/2/28", "2026/4/1-2026/8/17", "2026/11/1-2026/12/30"], "days":[]</t>
  </si>
  <si>
    <t>"spans":["2026/3/1-2026/3/31", "2026/8/18-2026/10/31"], "days":[]</t>
  </si>
  <si>
    <t>"spans":["2026/1/4-2026/2/28", "2026/4/1-2026/12/30"], "days":[]</t>
  </si>
  <si>
    <t>"spans":["2025/12/31-2026/1/3"], "days":[]</t>
  </si>
  <si>
    <t>"spans":["2026/1/1-2026/2/28"], "days":[]</t>
    <phoneticPr fontId="2"/>
  </si>
  <si>
    <t>"spans":["2025/1/2-2025/1/3"], "days":["2024/12/31"]</t>
    <phoneticPr fontId="2"/>
  </si>
  <si>
    <t>"spans":["2026/1/2-2026/1/3"], "days":["2025/12/31"]</t>
    <phoneticPr fontId="2"/>
  </si>
  <si>
    <t>"spans":["2025/3/10-2025/6/16", "2025/7/19-2025/8/8", "2025/8/18-2025/8/31", "2025/10/1-2025/11/3", "2025/12/21-2025/12/31"], "days":[]</t>
    <phoneticPr fontId="2"/>
  </si>
  <si>
    <t>"spans":["2025/1/1-2025/3/9", "2025/6/17-2025/7/18", "2025/9/1-2025/9/30", "2025/11/4-2025/12/20"], "days":[]</t>
    <phoneticPr fontId="2"/>
  </si>
  <si>
    <t>"spans":["2025/4/1-2025/4/25", "2025/5/7-2025/5/25", "2025/5/31-2025/8/8"], "days":[]</t>
    <phoneticPr fontId="2"/>
  </si>
  <si>
    <t>"spans":["2025/4/26-2025/5/6", "2025/8/9-2025/8/17"], "days":[]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</si>
</sst>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_ "/>
  </numFmts>
  <fonts count="1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4"/>
      <name val="游ゴシック"/>
      <family val="3"/>
      <charset val="128"/>
      <scheme val="minor"/>
    </font>
    <font>
      <b/>
      <sz val="11"/>
      <color rgb="FFCC66FF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9"/>
      <color theme="1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5" fillId="2" borderId="0" xfId="0" quotePrefix="1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quotePrefix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176" fontId="6" fillId="6" borderId="0" xfId="0" quotePrefix="1" applyNumberFormat="1" applyFont="1" applyFill="1" applyAlignment="1">
      <alignment horizontal="center" vertical="center"/>
    </xf>
    <xf numFmtId="20" fontId="7" fillId="6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177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2">
    <cellStyle name="標準" xfId="0" builtinId="0"/>
    <cellStyle name="標準 2" xfId="1" xr:uid="{4F46BAEE-F77E-4DDA-8521-BCB79FEF4DEB}"/>
  </cellStyles>
  <dxfs count="108"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5FD7F3"/>
      <color rgb="FF00FF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14</xdr:row>
      <xdr:rowOff>0</xdr:rowOff>
    </xdr:from>
    <xdr:to>
      <xdr:col>14</xdr:col>
      <xdr:colOff>0</xdr:colOff>
      <xdr:row>26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CAC813D-4E58-43A3-BC2D-B646FAF73D39}"/>
            </a:ext>
          </a:extLst>
        </xdr:cNvPr>
        <xdr:cNvSpPr txBox="1"/>
      </xdr:nvSpPr>
      <xdr:spPr>
        <a:xfrm>
          <a:off x="2044336" y="4693920"/>
          <a:ext cx="9781904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重複範囲データを作らないこと</a:t>
          </a:r>
          <a:endParaRPr kumimoji="1" lang="en-US" altLang="ja-JP" sz="2400"/>
        </a:p>
        <a:p>
          <a:endParaRPr kumimoji="1" lang="en-US" altLang="ja-JP" sz="2400"/>
        </a:p>
        <a:p>
          <a:r>
            <a:rPr kumimoji="1" lang="ja-JP" altLang="en-US" sz="2400"/>
            <a:t>レインボーダイヤ名称変更</a:t>
          </a:r>
          <a:endParaRPr kumimoji="1" lang="en-US" altLang="ja-JP" sz="2400"/>
        </a:p>
        <a:p>
          <a:r>
            <a:rPr kumimoji="1" lang="ja-JP" altLang="en-US" sz="2400"/>
            <a:t>・年度初め</a:t>
          </a:r>
          <a:r>
            <a:rPr kumimoji="1" lang="en-US" altLang="ja-JP" sz="2400"/>
            <a:t>-&gt;</a:t>
          </a:r>
          <a:r>
            <a:rPr kumimoji="1" lang="ja-JP" altLang="en-US" sz="2400"/>
            <a:t>春初夏</a:t>
          </a:r>
          <a:endParaRPr kumimoji="1" lang="en-US" altLang="ja-JP" sz="2400"/>
        </a:p>
        <a:p>
          <a:r>
            <a:rPr kumimoji="1" lang="ja-JP" altLang="en-US" sz="2400"/>
            <a:t>・春夏</a:t>
          </a:r>
          <a:r>
            <a:rPr kumimoji="1" lang="en-US" altLang="ja-JP" sz="2400"/>
            <a:t>-&gt;GW</a:t>
          </a:r>
          <a:r>
            <a:rPr kumimoji="1" lang="ja-JP" altLang="en-US" sz="2400"/>
            <a:t>夏休み</a:t>
          </a:r>
          <a:endParaRPr kumimoji="1" lang="en-US" altLang="ja-JP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14</xdr:row>
      <xdr:rowOff>0</xdr:rowOff>
    </xdr:from>
    <xdr:to>
      <xdr:col>14</xdr:col>
      <xdr:colOff>0</xdr:colOff>
      <xdr:row>26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3D61BAF-A9F1-48A4-B632-6816CC4AD1E2}"/>
            </a:ext>
          </a:extLst>
        </xdr:cNvPr>
        <xdr:cNvSpPr txBox="1"/>
      </xdr:nvSpPr>
      <xdr:spPr>
        <a:xfrm>
          <a:off x="2041070" y="4702629"/>
          <a:ext cx="9813473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重複範囲データを作らないこと</a:t>
          </a:r>
          <a:endParaRPr kumimoji="1" lang="en-US" altLang="ja-JP" sz="2400"/>
        </a:p>
        <a:p>
          <a:endParaRPr kumimoji="1" lang="en-US" altLang="ja-JP" sz="2400"/>
        </a:p>
        <a:p>
          <a:r>
            <a:rPr kumimoji="1" lang="ja-JP" altLang="en-US" sz="2400"/>
            <a:t>レインボーダイヤ名称変更</a:t>
          </a:r>
          <a:endParaRPr kumimoji="1" lang="en-US" altLang="ja-JP" sz="2400"/>
        </a:p>
        <a:p>
          <a:r>
            <a:rPr kumimoji="1" lang="ja-JP" altLang="en-US" sz="2400"/>
            <a:t>・年度初め</a:t>
          </a:r>
          <a:r>
            <a:rPr kumimoji="1" lang="en-US" altLang="ja-JP" sz="2400"/>
            <a:t>-&gt;</a:t>
          </a:r>
          <a:r>
            <a:rPr kumimoji="1" lang="ja-JP" altLang="en-US" sz="2400"/>
            <a:t>春初夏</a:t>
          </a:r>
          <a:endParaRPr kumimoji="1" lang="en-US" altLang="ja-JP" sz="2400"/>
        </a:p>
        <a:p>
          <a:r>
            <a:rPr kumimoji="1" lang="ja-JP" altLang="en-US" sz="2400"/>
            <a:t>・春夏</a:t>
          </a:r>
          <a:r>
            <a:rPr kumimoji="1" lang="en-US" altLang="ja-JP" sz="2400"/>
            <a:t>-&gt;GW</a:t>
          </a:r>
          <a:r>
            <a:rPr kumimoji="1" lang="ja-JP" altLang="en-US" sz="2400"/>
            <a:t>夏休み</a:t>
          </a:r>
          <a:endParaRPr kumimoji="1" lang="en-US" altLang="ja-JP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14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9BD3F2-60A9-4E8E-9FCF-F6629DB6A23B}"/>
            </a:ext>
          </a:extLst>
        </xdr:cNvPr>
        <xdr:cNvSpPr txBox="1"/>
      </xdr:nvSpPr>
      <xdr:spPr>
        <a:xfrm>
          <a:off x="2041070" y="4884964"/>
          <a:ext cx="9756323" cy="2204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重複範囲データを作らないこと</a:t>
          </a:r>
          <a:endParaRPr kumimoji="1" lang="en-US" altLang="ja-JP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AC1F-DBEE-4E02-A40A-1342A87EDF14}">
  <sheetPr>
    <tabColor theme="4" tint="0.59999389629810485"/>
  </sheetPr>
  <dimension ref="A1:DI52"/>
  <sheetViews>
    <sheetView zoomScale="70" zoomScaleNormal="70" workbookViewId="0">
      <selection activeCell="S19" sqref="S19"/>
    </sheetView>
  </sheetViews>
  <sheetFormatPr defaultColWidth="5.59765625" defaultRowHeight="18" x14ac:dyDescent="0.4"/>
  <cols>
    <col min="1" max="1" width="8.8984375" style="1" bestFit="1" customWidth="1"/>
    <col min="2" max="3" width="9" style="1" customWidth="1"/>
    <col min="4" max="4" width="24.09765625" style="1" bestFit="1" customWidth="1"/>
    <col min="5" max="5" width="4.5" style="33" bestFit="1" customWidth="1"/>
    <col min="6" max="6" width="5.5" style="1" bestFit="1" customWidth="1"/>
    <col min="7" max="8" width="9" style="1" bestFit="1" customWidth="1"/>
    <col min="9" max="9" width="24.09765625" style="1" bestFit="1" customWidth="1"/>
    <col min="10" max="10" width="4.5" style="33" bestFit="1" customWidth="1"/>
    <col min="11" max="11" width="5.5" style="1" bestFit="1" customWidth="1"/>
    <col min="12" max="13" width="9" style="1" bestFit="1" customWidth="1"/>
    <col min="14" max="14" width="24.09765625" style="1" bestFit="1" customWidth="1"/>
    <col min="15" max="15" width="4.5" style="33" bestFit="1" customWidth="1"/>
    <col min="16" max="16" width="5.5" style="1" bestFit="1" customWidth="1"/>
    <col min="17" max="18" width="9" style="1" bestFit="1" customWidth="1"/>
    <col min="19" max="19" width="24.09765625" style="1" bestFit="1" customWidth="1"/>
    <col min="20" max="20" width="4.5" style="33" bestFit="1" customWidth="1"/>
    <col min="21" max="21" width="5.5" style="1" bestFit="1" customWidth="1"/>
    <col min="22" max="23" width="9" style="1" bestFit="1" customWidth="1"/>
    <col min="24" max="24" width="24.09765625" style="1" bestFit="1" customWidth="1"/>
    <col min="25" max="25" width="4.5" style="33" bestFit="1" customWidth="1"/>
    <col min="26" max="26" width="5.5" style="1" customWidth="1"/>
    <col min="27" max="28" width="9" style="1" customWidth="1"/>
    <col min="29" max="29" width="24.09765625" style="1" bestFit="1" customWidth="1"/>
    <col min="30" max="30" width="4.5" style="33" bestFit="1" customWidth="1"/>
    <col min="31" max="31" width="5.5" style="1" bestFit="1" customWidth="1"/>
    <col min="32" max="33" width="9" style="1" bestFit="1" customWidth="1"/>
    <col min="34" max="34" width="24.09765625" style="1" bestFit="1" customWidth="1"/>
    <col min="35" max="35" width="4.5" style="33" bestFit="1" customWidth="1"/>
    <col min="36" max="36" width="5.5" style="1" bestFit="1" customWidth="1"/>
    <col min="37" max="38" width="9" style="1" bestFit="1" customWidth="1"/>
    <col min="39" max="39" width="24.09765625" style="1" bestFit="1" customWidth="1"/>
    <col min="40" max="40" width="4.5" style="33" bestFit="1" customWidth="1"/>
    <col min="41" max="41" width="3.59765625" style="20" customWidth="1"/>
    <col min="42" max="42" width="5.5" style="1" bestFit="1" customWidth="1"/>
    <col min="43" max="44" width="9" style="1" bestFit="1" customWidth="1"/>
    <col min="45" max="45" width="24.19921875" style="1" bestFit="1" customWidth="1"/>
    <col min="46" max="46" width="4.5" style="33" bestFit="1" customWidth="1"/>
    <col min="47" max="47" width="5.5" style="1" bestFit="1" customWidth="1"/>
    <col min="48" max="49" width="9" style="1" bestFit="1" customWidth="1"/>
    <col min="50" max="50" width="24.09765625" style="1" bestFit="1" customWidth="1"/>
    <col min="51" max="51" width="4.5" style="33" bestFit="1" customWidth="1"/>
    <col min="52" max="52" width="5.5" style="1" bestFit="1" customWidth="1"/>
    <col min="53" max="54" width="9" style="1" bestFit="1" customWidth="1"/>
    <col min="55" max="55" width="24.09765625" style="1" bestFit="1" customWidth="1"/>
    <col min="56" max="56" width="4.5" style="33" bestFit="1" customWidth="1"/>
    <col min="57" max="57" width="5.5" style="1" bestFit="1" customWidth="1"/>
    <col min="58" max="59" width="9" style="1" customWidth="1"/>
    <col min="60" max="60" width="24.09765625" style="1" bestFit="1" customWidth="1"/>
    <col min="61" max="61" width="4.5" style="33" bestFit="1" customWidth="1"/>
    <col min="62" max="62" width="5.5" style="1" customWidth="1"/>
    <col min="63" max="64" width="9" style="1" customWidth="1"/>
    <col min="65" max="65" width="24.09765625" style="1" bestFit="1" customWidth="1"/>
    <col min="66" max="66" width="4.5" style="33" bestFit="1" customWidth="1"/>
    <col min="67" max="67" width="3.59765625" style="19" customWidth="1"/>
    <col min="68" max="68" width="5.5" style="1" bestFit="1" customWidth="1"/>
    <col min="69" max="70" width="9" style="1" bestFit="1" customWidth="1"/>
    <col min="71" max="71" width="24.09765625" style="1" bestFit="1" customWidth="1"/>
    <col min="72" max="72" width="4.5" style="33" bestFit="1" customWidth="1"/>
    <col min="73" max="73" width="5.5" style="1" bestFit="1" customWidth="1"/>
    <col min="74" max="75" width="9" style="1" bestFit="1" customWidth="1"/>
    <col min="76" max="76" width="24.09765625" style="1" bestFit="1" customWidth="1"/>
    <col min="77" max="77" width="4.5" style="33" bestFit="1" customWidth="1"/>
    <col min="78" max="78" width="5.5" style="1" bestFit="1" customWidth="1"/>
    <col min="79" max="80" width="9" style="1" bestFit="1" customWidth="1"/>
    <col min="81" max="81" width="24.09765625" style="1" customWidth="1"/>
    <col min="82" max="82" width="4.5" style="33" bestFit="1" customWidth="1"/>
    <col min="83" max="83" width="3.59765625" style="17" customWidth="1"/>
    <col min="84" max="84" width="5.5" style="1" bestFit="1" customWidth="1"/>
    <col min="85" max="86" width="9" style="1" bestFit="1" customWidth="1"/>
    <col min="87" max="87" width="24.09765625" style="1" bestFit="1" customWidth="1"/>
    <col min="88" max="88" width="4.5" style="33" bestFit="1" customWidth="1"/>
    <col min="89" max="89" width="5.5" style="1" bestFit="1" customWidth="1"/>
    <col min="90" max="91" width="9" style="1" bestFit="1" customWidth="1"/>
    <col min="92" max="92" width="24.19921875" style="1" bestFit="1" customWidth="1"/>
    <col min="93" max="93" width="3.59765625" style="33" bestFit="1" customWidth="1"/>
    <col min="94" max="94" width="5.5" style="1" bestFit="1" customWidth="1"/>
    <col min="95" max="96" width="9" style="1" customWidth="1"/>
    <col min="97" max="97" width="24.09765625" style="1" bestFit="1" customWidth="1"/>
    <col min="98" max="98" width="3.59765625" style="31" bestFit="1" customWidth="1"/>
    <col min="99" max="99" width="5.5" style="1" bestFit="1" customWidth="1"/>
    <col min="100" max="101" width="9" style="1" bestFit="1" customWidth="1"/>
    <col min="102" max="102" width="24.09765625" style="1" bestFit="1" customWidth="1"/>
    <col min="103" max="103" width="4.5" style="33" bestFit="1" customWidth="1"/>
    <col min="104" max="104" width="5.5" style="1" bestFit="1" customWidth="1"/>
    <col min="105" max="106" width="9" style="1" bestFit="1" customWidth="1"/>
    <col min="107" max="107" width="24.19921875" style="1" bestFit="1" customWidth="1"/>
    <col min="108" max="108" width="3.59765625" style="33" bestFit="1" customWidth="1"/>
    <col min="109" max="109" width="5.5" style="1" bestFit="1" customWidth="1"/>
    <col min="110" max="111" width="9" style="1" bestFit="1" customWidth="1"/>
    <col min="112" max="112" width="24.19921875" style="1" bestFit="1" customWidth="1"/>
    <col min="113" max="113" width="3.59765625" style="33" bestFit="1" customWidth="1"/>
    <col min="114" max="16384" width="5.59765625" style="1"/>
  </cols>
  <sheetData>
    <row r="1" spans="1:113" ht="28.8" x14ac:dyDescent="0.4">
      <c r="A1" s="34">
        <v>2026</v>
      </c>
    </row>
    <row r="2" spans="1:113" s="2" customFormat="1" ht="45.75" customHeight="1" x14ac:dyDescent="0.45">
      <c r="A2" s="2" t="str">
        <f>$A$1&amp;"厳冬、初冬入渠"</f>
        <v>2026厳冬、初冬入渠</v>
      </c>
      <c r="B2" s="36" t="s">
        <v>63</v>
      </c>
      <c r="C2" s="36"/>
      <c r="D2" s="36"/>
      <c r="E2" s="30" t="str">
        <f>IF(B2=G2, "=", "")</f>
        <v>=</v>
      </c>
      <c r="F2" s="2" t="str">
        <f>$A$1&amp;"厳冬、初冬入渠"</f>
        <v>2026厳冬、初冬入渠</v>
      </c>
      <c r="G2" s="36" t="s">
        <v>63</v>
      </c>
      <c r="H2" s="36"/>
      <c r="I2" s="36"/>
      <c r="J2" s="30" t="str">
        <f>IF(G2=L2, "=", "")</f>
        <v/>
      </c>
      <c r="K2" s="2" t="str">
        <f>$A$1&amp;"通常"</f>
        <v>2026通常</v>
      </c>
      <c r="L2" s="36" t="s">
        <v>50</v>
      </c>
      <c r="M2" s="36"/>
      <c r="N2" s="36"/>
      <c r="O2" s="30" t="str">
        <f>IF(L2=Q2, "=", "")</f>
        <v>=</v>
      </c>
      <c r="P2" s="2" t="str">
        <f>$A$1&amp;"通常"</f>
        <v>2026通常</v>
      </c>
      <c r="Q2" s="36" t="s">
        <v>50</v>
      </c>
      <c r="R2" s="36"/>
      <c r="S2" s="36"/>
      <c r="T2" s="30" t="str">
        <f>IF(Q2=V2, "=", "")</f>
        <v>=</v>
      </c>
      <c r="U2" s="2" t="str">
        <f>$A$1&amp;"通常"</f>
        <v>2026通常</v>
      </c>
      <c r="V2" s="36" t="s">
        <v>50</v>
      </c>
      <c r="W2" s="36"/>
      <c r="X2" s="36"/>
      <c r="Y2" s="30" t="str">
        <f>IF(V2=AA2, "=", "")</f>
        <v/>
      </c>
      <c r="Z2" s="2" t="str">
        <f>$A$1&amp;"盆"</f>
        <v>2026盆</v>
      </c>
      <c r="AA2" s="36" t="s">
        <v>51</v>
      </c>
      <c r="AB2" s="36"/>
      <c r="AC2" s="36"/>
      <c r="AD2" s="30" t="str">
        <f>IF(AA2=AF2, "=", "")</f>
        <v>=</v>
      </c>
      <c r="AE2" s="2" t="str">
        <f>$A$1&amp;"盆"</f>
        <v>2026盆</v>
      </c>
      <c r="AF2" s="36" t="s">
        <v>51</v>
      </c>
      <c r="AG2" s="36"/>
      <c r="AH2" s="36"/>
      <c r="AI2" s="30" t="str">
        <f>IF(AF2=AK2, "=", "")</f>
        <v>=</v>
      </c>
      <c r="AJ2" s="2" t="str">
        <f>$A$1&amp;"盆"</f>
        <v>2026盆</v>
      </c>
      <c r="AK2" s="36" t="s">
        <v>51</v>
      </c>
      <c r="AL2" s="36"/>
      <c r="AM2" s="36"/>
      <c r="AN2" s="30"/>
      <c r="AO2" s="26"/>
      <c r="AP2" s="2" t="str">
        <f>$A$1&amp;"年度末"</f>
        <v>2026年度末</v>
      </c>
      <c r="AQ2" s="36" t="s">
        <v>52</v>
      </c>
      <c r="AR2" s="36"/>
      <c r="AS2" s="36"/>
      <c r="AT2" s="30" t="str">
        <f>IF(AQ2=AV2, "=", "")</f>
        <v/>
      </c>
      <c r="AU2" s="2" t="str">
        <f>$A$1&amp;"春初夏"</f>
        <v>2026春初夏</v>
      </c>
      <c r="AV2" s="36" t="s">
        <v>53</v>
      </c>
      <c r="AW2" s="36"/>
      <c r="AX2" s="36"/>
      <c r="AY2" s="30" t="str">
        <f>IF(AV2=BA2, "=", "")</f>
        <v/>
      </c>
      <c r="AZ2" s="2" t="str">
        <f>$A$1&amp;"GW夏休み"</f>
        <v>2026GW夏休み</v>
      </c>
      <c r="BA2" s="36" t="s">
        <v>54</v>
      </c>
      <c r="BB2" s="36"/>
      <c r="BC2" s="36"/>
      <c r="BD2" s="30" t="str">
        <f>IF(BA2=BF2, "=", "")</f>
        <v/>
      </c>
      <c r="BE2" s="2" t="str">
        <f>$A$1&amp;"秋"</f>
        <v>2026秋</v>
      </c>
      <c r="BF2" s="36" t="s">
        <v>55</v>
      </c>
      <c r="BG2" s="36"/>
      <c r="BH2" s="36"/>
      <c r="BI2" s="30" t="str">
        <f>IF(BF2=BK2, "=", "")</f>
        <v/>
      </c>
      <c r="BJ2" s="2" t="str">
        <f>$A$1&amp;"初冬"</f>
        <v>2026初冬</v>
      </c>
      <c r="BK2" s="36" t="s">
        <v>56</v>
      </c>
      <c r="BL2" s="36"/>
      <c r="BM2" s="36"/>
      <c r="BN2" s="30"/>
      <c r="BO2" s="24"/>
      <c r="BP2" s="2" t="str">
        <f>$A$1&amp;"年末年始"</f>
        <v>2026年末年始</v>
      </c>
      <c r="BQ2" s="36" t="s">
        <v>65</v>
      </c>
      <c r="BR2" s="36"/>
      <c r="BS2" s="36"/>
      <c r="BT2" s="30" t="str">
        <f>IF(BQ2=BV2, "=", "")</f>
        <v/>
      </c>
      <c r="BU2" s="2" t="str">
        <f>$A$1&amp;"元日"</f>
        <v>2026元日</v>
      </c>
      <c r="BV2" s="36" t="s">
        <v>57</v>
      </c>
      <c r="BW2" s="36"/>
      <c r="BX2" s="36"/>
      <c r="BY2" s="30" t="str">
        <f>IF(BV2=CA2, "=", "")</f>
        <v/>
      </c>
      <c r="BZ2" s="2" t="str">
        <f>$A$1&amp;"通常"</f>
        <v>2026通常</v>
      </c>
      <c r="CA2" s="36" t="s">
        <v>58</v>
      </c>
      <c r="CB2" s="36"/>
      <c r="CC2" s="36"/>
      <c r="CD2" s="30"/>
      <c r="CE2" s="25"/>
      <c r="CF2" s="2" t="str">
        <f>$A$1&amp;"年末年始"</f>
        <v>2026年末年始</v>
      </c>
      <c r="CG2" s="36" t="s">
        <v>62</v>
      </c>
      <c r="CH2" s="36"/>
      <c r="CI2" s="36"/>
      <c r="CJ2" s="30" t="str">
        <f>IF(CG2=CL2, "=", "")</f>
        <v/>
      </c>
      <c r="CK2" s="2" t="str">
        <f>$A$1&amp;"通常"</f>
        <v>2026通常</v>
      </c>
      <c r="CL2" s="36" t="s">
        <v>59</v>
      </c>
      <c r="CM2" s="36"/>
      <c r="CN2" s="36"/>
      <c r="CO2" s="30" t="str">
        <f>IF(CL2=CQ2, "=", "")</f>
        <v/>
      </c>
      <c r="CP2" s="2" t="str">
        <f>$A$1&amp;"一部変更"</f>
        <v>2026一部変更</v>
      </c>
      <c r="CQ2" s="36" t="s">
        <v>60</v>
      </c>
      <c r="CR2" s="36"/>
      <c r="CS2" s="36"/>
      <c r="CT2" s="30" t="str">
        <f>IF(CQ2=CV2, "=", "")</f>
        <v/>
      </c>
      <c r="CU2" s="2" t="str">
        <f>$A$1&amp;"年末年始"</f>
        <v>2026年末年始</v>
      </c>
      <c r="CV2" s="36" t="s">
        <v>62</v>
      </c>
      <c r="CW2" s="36"/>
      <c r="CX2" s="36"/>
      <c r="CY2" s="30" t="str">
        <f>IF(CV2=DA2, "=", "")</f>
        <v/>
      </c>
      <c r="CZ2" s="2" t="str">
        <f>$A$1&amp;"通常"</f>
        <v>2026通常</v>
      </c>
      <c r="DA2" s="36" t="s">
        <v>61</v>
      </c>
      <c r="DB2" s="36"/>
      <c r="DC2" s="36"/>
      <c r="DD2" s="30" t="str">
        <f>IF(DA2=DF2, "=", "")</f>
        <v/>
      </c>
      <c r="DE2" s="2" t="str">
        <f>$A$1&amp;"一部変更"</f>
        <v>2026一部変更</v>
      </c>
      <c r="DF2" s="36" t="s">
        <v>52</v>
      </c>
      <c r="DG2" s="36"/>
      <c r="DH2" s="36"/>
      <c r="DI2" s="30"/>
    </row>
    <row r="3" spans="1:113" s="2" customFormat="1" ht="18.75" customHeight="1" x14ac:dyDescent="0.45">
      <c r="A3" s="35"/>
      <c r="B3" s="35"/>
      <c r="C3" s="35" t="str">
        <f>IF(A3="", "", ", ""rinji"":"""&amp;A3&amp;"""")</f>
        <v/>
      </c>
      <c r="D3" s="35"/>
      <c r="E3" s="30"/>
      <c r="F3" s="35"/>
      <c r="G3" s="35"/>
      <c r="H3" s="35" t="str">
        <f>IF(F3="", "", ", ""rinji"":"""&amp;F3&amp;"""")</f>
        <v/>
      </c>
      <c r="I3" s="35"/>
      <c r="J3" s="30"/>
      <c r="K3" s="35"/>
      <c r="L3" s="35"/>
      <c r="M3" s="35" t="str">
        <f>IF(K3="", "", ", ""rinji"":"""&amp;K3&amp;"""")</f>
        <v/>
      </c>
      <c r="N3" s="35"/>
      <c r="O3" s="30"/>
      <c r="P3" s="35"/>
      <c r="Q3" s="35"/>
      <c r="R3" s="35" t="str">
        <f>IF(P3="", "", ", ""rinji"":"""&amp;P3&amp;"""")</f>
        <v/>
      </c>
      <c r="S3" s="35"/>
      <c r="T3" s="30"/>
      <c r="U3" s="35"/>
      <c r="V3" s="35"/>
      <c r="W3" s="35" t="str">
        <f>IF(U3="", "", ", ""rinji"":"""&amp;U3&amp;"""")</f>
        <v/>
      </c>
      <c r="X3" s="35"/>
      <c r="Y3" s="30"/>
      <c r="Z3" s="35"/>
      <c r="AA3" s="35"/>
      <c r="AB3" s="35" t="str">
        <f>IF(Z3="", "", ", ""rinji"":"""&amp;Z3&amp;"""")</f>
        <v/>
      </c>
      <c r="AC3" s="35"/>
      <c r="AD3" s="30"/>
      <c r="AE3" s="35"/>
      <c r="AF3" s="35"/>
      <c r="AG3" s="35" t="str">
        <f>IF(AE3="", "", ", ""rinji"":"""&amp;AE3&amp;"""")</f>
        <v/>
      </c>
      <c r="AH3" s="35"/>
      <c r="AI3" s="30"/>
      <c r="AJ3" s="35"/>
      <c r="AK3" s="35"/>
      <c r="AL3" s="35" t="str">
        <f>IF(AJ3="", "", ", ""rinji"":"""&amp;AJ3&amp;"""")</f>
        <v/>
      </c>
      <c r="AM3" s="35"/>
      <c r="AN3" s="30"/>
      <c r="AO3" s="26"/>
      <c r="AP3" s="35"/>
      <c r="AQ3" s="35"/>
      <c r="AR3" s="35" t="str">
        <f>IF(AP3="", "", ", ""rinji"":"""&amp;AP3&amp;"""")</f>
        <v/>
      </c>
      <c r="AS3" s="35"/>
      <c r="AT3" s="30"/>
      <c r="AU3" s="35"/>
      <c r="AV3" s="35"/>
      <c r="AW3" s="35" t="str">
        <f>IF(AU3="", "", ", ""rinji"":"""&amp;AU3&amp;"""")</f>
        <v/>
      </c>
      <c r="AX3" s="35"/>
      <c r="AY3" s="30"/>
      <c r="AZ3" s="35"/>
      <c r="BA3" s="35"/>
      <c r="BB3" s="35" t="str">
        <f>IF(AZ3="", "", ", ""rinji"":"""&amp;AZ3&amp;"""")</f>
        <v/>
      </c>
      <c r="BC3" s="35"/>
      <c r="BD3" s="30"/>
      <c r="BE3" s="35"/>
      <c r="BF3" s="35"/>
      <c r="BG3" s="35" t="str">
        <f>IF(BE3="", "", ", ""rinji"":"""&amp;BE3&amp;"""")</f>
        <v/>
      </c>
      <c r="BH3" s="35"/>
      <c r="BI3" s="30"/>
      <c r="BJ3" s="35"/>
      <c r="BK3" s="35"/>
      <c r="BL3" s="35" t="str">
        <f>IF(BJ3="", "", ", ""rinji"":"""&amp;BJ3&amp;"""")</f>
        <v/>
      </c>
      <c r="BM3" s="35"/>
      <c r="BN3" s="30"/>
      <c r="BO3" s="24"/>
      <c r="BP3" s="35"/>
      <c r="BQ3" s="35"/>
      <c r="BR3" s="35" t="str">
        <f>IF(BP3="", "", ", ""rinji"":"""&amp;BP3&amp;"""")</f>
        <v/>
      </c>
      <c r="BS3" s="35"/>
      <c r="BT3" s="30"/>
      <c r="BU3" s="35"/>
      <c r="BV3" s="35"/>
      <c r="BW3" s="35" t="str">
        <f>IF(BU3="", "", ", ""rinji"":"""&amp;BU3&amp;"""")</f>
        <v/>
      </c>
      <c r="BX3" s="35"/>
      <c r="BY3" s="30"/>
      <c r="BZ3" s="35"/>
      <c r="CA3" s="35"/>
      <c r="CB3" s="35" t="str">
        <f>IF(BZ3="", "", ", ""rinji"":"""&amp;BZ3&amp;"""")</f>
        <v/>
      </c>
      <c r="CC3" s="35"/>
      <c r="CD3" s="30"/>
      <c r="CE3" s="25"/>
      <c r="CF3" s="35"/>
      <c r="CG3" s="35"/>
      <c r="CH3" s="35" t="str">
        <f>IF(CF3="", "", ", ""rinji"":"""&amp;CF3&amp;"""")</f>
        <v/>
      </c>
      <c r="CI3" s="35"/>
      <c r="CJ3" s="30"/>
      <c r="CK3" s="35"/>
      <c r="CL3" s="35"/>
      <c r="CM3" s="35" t="str">
        <f>IF(CK3="", "", ", ""rinji"":"""&amp;CK3&amp;"""")</f>
        <v/>
      </c>
      <c r="CN3" s="35"/>
      <c r="CO3" s="30"/>
      <c r="CP3" s="35"/>
      <c r="CQ3" s="35"/>
      <c r="CR3" s="35" t="str">
        <f>IF(CP3="", "", ", ""rinji"":"""&amp;CP3&amp;"""")</f>
        <v/>
      </c>
      <c r="CS3" s="35"/>
      <c r="CT3" s="30"/>
      <c r="CU3" s="35" t="s">
        <v>36</v>
      </c>
      <c r="CV3" s="35"/>
      <c r="CW3" s="35" t="str">
        <f>IF(CU3="", "", ", ""rinji"":"""&amp;CU3&amp;"""")</f>
        <v>, "rinji":"来居欠航時"</v>
      </c>
      <c r="CX3" s="35"/>
      <c r="CY3" s="30"/>
      <c r="CZ3" s="35" t="s">
        <v>36</v>
      </c>
      <c r="DA3" s="35"/>
      <c r="DB3" s="35" t="str">
        <f>IF(CZ3="", "", ", ""rinji"":"""&amp;CZ3&amp;"""")</f>
        <v>, "rinji":"来居欠航時"</v>
      </c>
      <c r="DC3" s="35"/>
      <c r="DD3" s="30"/>
      <c r="DE3" s="35" t="s">
        <v>36</v>
      </c>
      <c r="DF3" s="35"/>
      <c r="DG3" s="35" t="str">
        <f>IF(DE3="", "", ", ""rinji"":"""&amp;DE3&amp;"""")</f>
        <v>, "rinji":"来居欠航時"</v>
      </c>
      <c r="DH3" s="35"/>
      <c r="DI3" s="30"/>
    </row>
    <row r="4" spans="1:113" ht="96.75" customHeight="1" x14ac:dyDescent="0.4">
      <c r="A4" s="2" t="s">
        <v>15</v>
      </c>
      <c r="B4" s="1" t="s">
        <v>7</v>
      </c>
      <c r="C4" s="1" t="s">
        <v>6</v>
      </c>
      <c r="D4" s="27" t="str">
        <f>"{""ship"":""" &amp; A4 &amp; """, " &amp; B2 &amp; C3 &amp; ", ""info"":""" &amp; A2 &amp; """, ""data"":["</f>
        <v>{"ship":"フェリーおき", "spans":["2026/1/1-2026/2/28"], "days":[], "info":"2026厳冬、初冬入渠", "data":[</v>
      </c>
      <c r="F4" s="2" t="s">
        <v>16</v>
      </c>
      <c r="G4" s="1" t="s">
        <v>7</v>
      </c>
      <c r="H4" s="1" t="s">
        <v>6</v>
      </c>
      <c r="I4" s="27" t="str">
        <f>"{""ship"":""" &amp; F4 &amp; """, " &amp; G2 &amp; H3 &amp; ", ""info"":""" &amp; F2 &amp; """, ""data"":["</f>
        <v>{"ship":"フェリーしらしま", "spans":["2026/1/1-2026/2/28"], "days":[], "info":"2026厳冬、初冬入渠", "data":[</v>
      </c>
      <c r="K4" s="2" t="s">
        <v>15</v>
      </c>
      <c r="L4" s="1" t="s">
        <v>7</v>
      </c>
      <c r="M4" s="1" t="s">
        <v>6</v>
      </c>
      <c r="N4" s="2" t="str">
        <f>"{""ship"":""" &amp; K4 &amp; """, " &amp; L2 &amp; M3 &amp; ", ""info"":""" &amp; K2 &amp; """, ""data"":["</f>
        <v>{"ship":"フェリーおき", "spans":["2026/3/10-2026/8/8", "2026/8/18-2026/11/29", "2026/12/21-2026/12/31"], "days":[], "info":"2026通常", "data":[</v>
      </c>
      <c r="P4" s="2" t="s">
        <v>17</v>
      </c>
      <c r="Q4" s="1" t="s">
        <v>7</v>
      </c>
      <c r="R4" s="1" t="s">
        <v>6</v>
      </c>
      <c r="S4" s="2" t="str">
        <f>"{""ship"":""" &amp; P4 &amp; """, " &amp; Q2 &amp; R3 &amp; ", ""info"":""" &amp; P2 &amp; """, ""data"":["</f>
        <v>{"ship":"フェリーくにが", "spans":["2026/3/10-2026/8/8", "2026/8/18-2026/11/29", "2026/12/21-2026/12/31"], "days":[], "info":"2026通常", "data":[</v>
      </c>
      <c r="U4" s="2" t="s">
        <v>16</v>
      </c>
      <c r="V4" s="1" t="s">
        <v>7</v>
      </c>
      <c r="W4" s="1" t="s">
        <v>6</v>
      </c>
      <c r="X4" s="2" t="str">
        <f>"{""ship"":""" &amp; U4 &amp; """, " &amp; V2 &amp; W3 &amp; ", ""info"":""" &amp; U2 &amp; """, ""data"":["</f>
        <v>{"ship":"フェリーしらしま", "spans":["2026/3/10-2026/8/8", "2026/8/18-2026/11/29", "2026/12/21-2026/12/31"], "days":[], "info":"2026通常", "data":[</v>
      </c>
      <c r="Z4" s="2" t="s">
        <v>15</v>
      </c>
      <c r="AA4" s="1" t="s">
        <v>7</v>
      </c>
      <c r="AB4" s="1" t="s">
        <v>6</v>
      </c>
      <c r="AC4" s="2" t="str">
        <f>"{""ship"":""" &amp; Z4 &amp; """, " &amp; AA2 &amp; AB3 &amp; ", ""info"":""" &amp; Z2 &amp; """, ""data"":["</f>
        <v>{"ship":"フェリーおき", "spans":["2026/8/9-2026/8/17"], "days":[], "info":"2026盆", "data":[</v>
      </c>
      <c r="AE4" s="2" t="s">
        <v>17</v>
      </c>
      <c r="AF4" s="1" t="s">
        <v>7</v>
      </c>
      <c r="AG4" s="1" t="s">
        <v>6</v>
      </c>
      <c r="AH4" s="2" t="str">
        <f>"{""ship"":""" &amp; AE4 &amp; """, " &amp; AF2 &amp; AG3 &amp; ", ""info"":""" &amp; AE2 &amp; """, ""data"":["</f>
        <v>{"ship":"フェリーくにが", "spans":["2026/8/9-2026/8/17"], "days":[], "info":"2026盆", "data":[</v>
      </c>
      <c r="AJ4" s="2" t="s">
        <v>16</v>
      </c>
      <c r="AK4" s="1" t="s">
        <v>7</v>
      </c>
      <c r="AL4" s="1" t="s">
        <v>6</v>
      </c>
      <c r="AM4" s="2" t="str">
        <f>"{""ship"":""" &amp; AJ4 &amp; """, " &amp; AK2 &amp; AL3 &amp; ", ""info"":""" &amp; AJ2 &amp; """, ""data"":["</f>
        <v>{"ship":"フェリーしらしま", "spans":["2026/8/9-2026/8/17"], "days":[], "info":"2026盆", "data":[</v>
      </c>
      <c r="AP4" s="2" t="s">
        <v>18</v>
      </c>
      <c r="AQ4" s="1" t="s">
        <v>7</v>
      </c>
      <c r="AR4" s="1" t="s">
        <v>6</v>
      </c>
      <c r="AS4" s="2" t="str">
        <f>"{""ship"":""" &amp; AP4 &amp; """, " &amp; AQ2 &amp; AR3 &amp; ", ""info"":""" &amp; AP2 &amp; """, ""data"":["</f>
        <v>{"ship":"レインボージェット", "spans":["2026/3/1-2026/3/31"], "days":[], "info":"2026年度末", "data":[</v>
      </c>
      <c r="AU4" s="2" t="s">
        <v>18</v>
      </c>
      <c r="AV4" s="1" t="s">
        <v>7</v>
      </c>
      <c r="AW4" s="1" t="s">
        <v>6</v>
      </c>
      <c r="AX4" s="2" t="str">
        <f>"{""ship"":""" &amp; AU4 &amp; """, " &amp; AV2 &amp; AW3 &amp; ", ""info"":""" &amp; AU2 &amp; """, ""data"":["</f>
        <v>{"ship":"レインボージェット", "spans":["2026/4/1-2026/4/25", "2026/5/7-2026/5/25", "2026/5/31-2026/7/18"], "days":[], "info":"2026春初夏", "data":[</v>
      </c>
      <c r="AZ4" s="2" t="s">
        <v>18</v>
      </c>
      <c r="BA4" s="1" t="s">
        <v>7</v>
      </c>
      <c r="BB4" s="1" t="s">
        <v>6</v>
      </c>
      <c r="BC4" s="2" t="str">
        <f>"{""ship"":""" &amp; AZ4 &amp; """, " &amp; BA2 &amp; BB3 &amp; ", ""info"":""" &amp; AZ2 &amp; """, ""data"":["</f>
        <v>{"ship":"レインボージェット", "spans":["2026/4/26-2026/5/6", "2026/7/19-2026/8/17"], "days":[], "info":"2026GW夏休み", "data":[</v>
      </c>
      <c r="BE4" s="2" t="s">
        <v>18</v>
      </c>
      <c r="BF4" s="1" t="s">
        <v>7</v>
      </c>
      <c r="BG4" s="1" t="s">
        <v>6</v>
      </c>
      <c r="BH4" s="2" t="str">
        <f>"{""ship"":""" &amp; BE4 &amp; """, " &amp; BF2 &amp; BG3 &amp; ", ""info"":""" &amp; BE2 &amp; """, ""data"":["</f>
        <v>{"ship":"レインボージェット", "spans":["2026/8/18-2026/10/31"], "days":[], "info":"2026秋", "data":[</v>
      </c>
      <c r="BJ4" s="2" t="s">
        <v>18</v>
      </c>
      <c r="BK4" s="1" t="s">
        <v>7</v>
      </c>
      <c r="BL4" s="1" t="s">
        <v>6</v>
      </c>
      <c r="BM4" s="2" t="str">
        <f>"{""ship"":""" &amp; BJ4 &amp; """, " &amp; BK2 &amp; BL3 &amp; ", ""info"":""" &amp; BJ2 &amp; """, ""data"":["</f>
        <v>{"ship":"レインボージェット", "spans":["2026/11/1-2026/11/30"], "days":[], "info":"2026初冬", "data":[</v>
      </c>
      <c r="BP4" s="2" t="s">
        <v>14</v>
      </c>
      <c r="BQ4" s="1" t="s">
        <v>7</v>
      </c>
      <c r="BR4" s="1" t="s">
        <v>6</v>
      </c>
      <c r="BS4" s="2" t="str">
        <f>"{""ship"":""" &amp; BP4 &amp; """, " &amp; BQ2 &amp; BR3 &amp; ", ""info"":""" &amp; BP2 &amp; """, ""data"":["</f>
        <v>{"ship":"フェリーどうぜん", "spans":["2026/1/2-2026/1/3"], "days":["2025/12/31"], "info":"2026年末年始", "data":[</v>
      </c>
      <c r="BU4" s="2" t="s">
        <v>14</v>
      </c>
      <c r="BV4" s="1" t="s">
        <v>7</v>
      </c>
      <c r="BW4" s="1" t="s">
        <v>6</v>
      </c>
      <c r="BX4" s="2" t="str">
        <f>"{""ship"":""" &amp; BU4 &amp; """, " &amp; BV2 &amp; BW3 &amp; ", ""info"":""" &amp; BU2 &amp; """, ""data"":["</f>
        <v>{"ship":"フェリーどうぜん", "spans":[], "days":["2026/1/1"], "info":"2026元日", "data":[</v>
      </c>
      <c r="BZ4" s="2" t="s">
        <v>14</v>
      </c>
      <c r="CA4" s="1" t="s">
        <v>7</v>
      </c>
      <c r="CB4" s="1" t="s">
        <v>6</v>
      </c>
      <c r="CC4" s="2" t="str">
        <f>"{""ship"":""" &amp; BZ4 &amp; """, " &amp; CA2 &amp; CB3 &amp; ", ""info"":""" &amp; BZ2 &amp; """, ""data"":["</f>
        <v>{"ship":"フェリーどうぜん", "spans":["2026/1/4-2026/12/30"], "days":[], "info":"2026通常", "data":[</v>
      </c>
      <c r="CF4" s="2" t="s">
        <v>4</v>
      </c>
      <c r="CG4" s="1" t="s">
        <v>7</v>
      </c>
      <c r="CH4" s="1" t="s">
        <v>6</v>
      </c>
      <c r="CI4" s="2" t="str">
        <f>"{""ship"":""" &amp; CF4 &amp; """, " &amp; CG2 &amp; CH3 &amp; ", ""info"":""" &amp; CF2 &amp; """, ""data"":["</f>
        <v>{"ship":"いそかぜ", "spans":["2025/12/31-2026/1/3"], "days":[], "info":"2026年末年始", "data":[</v>
      </c>
      <c r="CK4" s="2" t="s">
        <v>4</v>
      </c>
      <c r="CL4" s="1" t="s">
        <v>7</v>
      </c>
      <c r="CM4" s="1" t="s">
        <v>6</v>
      </c>
      <c r="CN4" s="2" t="str">
        <f>"{""ship"":""" &amp; CK4 &amp; """, " &amp; CL2 &amp; CM3 &amp; ", ""info"":""" &amp; CK2 &amp; """, ""data"":["</f>
        <v>{"ship":"いそかぜ", "spans":["2026/1/4-2026/2/28", "2026/4/1-2026/8/17", "2026/11/1-2026/12/30"], "days":[], "info":"2026通常", "data":[</v>
      </c>
      <c r="CP4" s="2" t="s">
        <v>4</v>
      </c>
      <c r="CQ4" s="1" t="s">
        <v>7</v>
      </c>
      <c r="CR4" s="1" t="s">
        <v>6</v>
      </c>
      <c r="CS4" s="2" t="str">
        <f>"{""ship"":""" &amp; CP4 &amp; """, " &amp; CQ2 &amp; CR3 &amp; ", ""info"":""" &amp; CP2 &amp; """, ""data"":["</f>
        <v>{"ship":"いそかぜ", "spans":["2026/3/1-2026/3/31", "2026/8/18-2026/10/31"], "days":[], "info":"2026一部変更", "data":[</v>
      </c>
      <c r="CU4" s="2" t="s">
        <v>4</v>
      </c>
      <c r="CV4" s="1" t="s">
        <v>7</v>
      </c>
      <c r="CW4" s="1" t="s">
        <v>6</v>
      </c>
      <c r="CX4" s="2" t="str">
        <f>"{""ship"":""" &amp; CU4 &amp; """, " &amp; CV2 &amp; CW3 &amp; ", ""info"":""" &amp; CU2 &amp; """, ""data"":["</f>
        <v>{"ship":"いそかぜ", "spans":["2025/12/31-2026/1/3"], "days":[], "rinji":"来居欠航時", "info":"2026年末年始", "data":[</v>
      </c>
      <c r="CZ4" s="2" t="s">
        <v>4</v>
      </c>
      <c r="DA4" s="1" t="s">
        <v>7</v>
      </c>
      <c r="DB4" s="1" t="s">
        <v>6</v>
      </c>
      <c r="DC4" s="2" t="str">
        <f>"{""ship"":""" &amp; CZ4 &amp; """, " &amp; DA2 &amp; DB3 &amp; ", ""info"":""" &amp; CZ2 &amp; """, ""data"":["</f>
        <v>{"ship":"いそかぜ", "spans":["2026/1/4-2026/2/28", "2026/4/1-2026/12/30"], "days":[], "rinji":"来居欠航時", "info":"2026通常", "data":[</v>
      </c>
      <c r="DE4" s="2" t="s">
        <v>4</v>
      </c>
      <c r="DF4" s="1" t="s">
        <v>7</v>
      </c>
      <c r="DG4" s="1" t="s">
        <v>6</v>
      </c>
      <c r="DH4" s="2" t="str">
        <f>"{""ship"":""" &amp; DE4 &amp; """, " &amp; DF2 &amp; DG3 &amp; ", ""info"":""" &amp; DE2 &amp; """, ""data"":["</f>
        <v>{"ship":"いそかぜ", "spans":["2026/3/1-2026/3/31"], "days":[], "rinji":"来居欠航時", "info":"2026一部変更", "data":[</v>
      </c>
    </row>
    <row r="5" spans="1:113" x14ac:dyDescent="0.45">
      <c r="A5" s="13" t="s">
        <v>2</v>
      </c>
      <c r="B5" s="14"/>
      <c r="C5" s="22">
        <v>0.375</v>
      </c>
      <c r="D5" s="1" t="str">
        <f>"[""" &amp; A5 &amp; """, """ &amp; IF(B5="","",TEXT(B5,"h:mm")) &amp; """, """ &amp; IF(C5="","",TEXT(C5,"h:mm")) &amp; """],"</f>
        <v>["七類", "", "9:00"],</v>
      </c>
      <c r="E5" s="32" t="str">
        <f>IF(AND(LEN(B5)&lt;&gt;0,LEN(C5)&lt;&gt;0),((HOUR(C5)*60)+MINUTE(C5))-((HOUR(B5)*60)+MINUTE(B5)),"")</f>
        <v/>
      </c>
      <c r="F5" s="13" t="s">
        <v>3</v>
      </c>
      <c r="G5" s="14"/>
      <c r="H5" s="22">
        <v>0.35416666666666669</v>
      </c>
      <c r="I5" s="1" t="str">
        <f>"[""" &amp; F5 &amp; """, """ &amp; IF(G5="","",TEXT(G5,"h:mm")) &amp; """, """ &amp; IF(H5="","",TEXT(H5,"h:mm")) &amp; """],"</f>
        <v>["西郷", "", "8:30"],</v>
      </c>
      <c r="J5" s="32" t="str">
        <f>IF(AND(LEN(G5)&lt;&gt;0,LEN(H5)&lt;&gt;0),((HOUR(H5)*60)+MINUTE(H5))-((HOUR(G5)*60)+MINUTE(G5)),"")</f>
        <v/>
      </c>
      <c r="K5" s="13" t="s">
        <v>2</v>
      </c>
      <c r="L5" s="14"/>
      <c r="M5" s="22">
        <v>0.375</v>
      </c>
      <c r="N5" s="1" t="str">
        <f>"[""" &amp; K5 &amp; """, """ &amp; IF(L5="","",TEXT(L5,"h:mm")) &amp; """, """ &amp; IF(M5="","",TEXT(M5,"h:mm")) &amp; """],"</f>
        <v>["七類", "", "9:00"],</v>
      </c>
      <c r="O5" s="32" t="str">
        <f>IF(AND(LEN(L5)&lt;&gt;0,LEN(M5)&lt;&gt;0),((HOUR(M5)*60)+MINUTE(M5))-((HOUR(L5)*60)+MINUTE(L5)),"")</f>
        <v/>
      </c>
      <c r="P5" s="13" t="s">
        <v>2</v>
      </c>
      <c r="Q5" s="14"/>
      <c r="R5" s="22">
        <v>0.39583333333333331</v>
      </c>
      <c r="S5" s="1" t="str">
        <f>"[""" &amp; P5 &amp; """, """ &amp; IF(Q5="","",TEXT(Q5,"h:mm")) &amp; """, """ &amp; IF(R5="","",TEXT(R5,"h:mm")) &amp; """],"</f>
        <v>["七類", "", "9:30"],</v>
      </c>
      <c r="T5" s="32" t="str">
        <f>IF(AND(LEN(Q5)&lt;&gt;0,LEN(R5)&lt;&gt;0),((HOUR(R5)*60)+MINUTE(R5))-((HOUR(Q5)*60)+MINUTE(Q5)),"")</f>
        <v/>
      </c>
      <c r="U5" s="13" t="s">
        <v>3</v>
      </c>
      <c r="V5" s="14"/>
      <c r="W5" s="22">
        <v>0.35416666666666669</v>
      </c>
      <c r="X5" s="1" t="str">
        <f>"[""" &amp; U5 &amp; """, """ &amp; IF(V5="","",TEXT(V5,"h:mm")) &amp; """, """ &amp; IF(W5="","",TEXT(W5,"h:mm")) &amp; """],"</f>
        <v>["西郷", "", "8:30"],</v>
      </c>
      <c r="Y5" s="32" t="str">
        <f>IF(AND(LEN(V5)&lt;&gt;0,LEN(W5)&lt;&gt;0),((HOUR(W5)*60)+MINUTE(W5))-((HOUR(V5)*60)+MINUTE(V5)),"")</f>
        <v/>
      </c>
      <c r="Z5" s="13" t="s">
        <v>2</v>
      </c>
      <c r="AA5" s="14"/>
      <c r="AB5" s="22">
        <v>0.375</v>
      </c>
      <c r="AC5" s="1" t="str">
        <f>"[""" &amp; Z5 &amp; """, """ &amp; IF(AA5="","",TEXT(AA5,"h:mm")) &amp; """, """ &amp; IF(AB5="","",TEXT(AB5,"h:mm")) &amp; """],"</f>
        <v>["七類", "", "9:00"],</v>
      </c>
      <c r="AD5" s="32" t="str">
        <f>IF(AND(LEN(AA5)&lt;&gt;0,LEN(AB5)&lt;&gt;0),((HOUR(AB5)*60)+MINUTE(AB5))-((HOUR(AA5)*60)+MINUTE(AA5)),"")</f>
        <v/>
      </c>
      <c r="AE5" s="13" t="s">
        <v>2</v>
      </c>
      <c r="AF5" s="14"/>
      <c r="AG5" s="22">
        <v>0.39583333333333331</v>
      </c>
      <c r="AH5" s="1" t="str">
        <f>"[""" &amp; AE5 &amp; """, """ &amp; IF(AF5="","",TEXT(AF5,"h:mm")) &amp; """, """ &amp; IF(AG5="","",TEXT(AG5,"h:mm")) &amp; """],"</f>
        <v>["七類", "", "9:30"],</v>
      </c>
      <c r="AI5" s="32" t="str">
        <f>IF(AND(LEN(AF5)&lt;&gt;0,LEN(AG5)&lt;&gt;0),((HOUR(AG5)*60)+MINUTE(AG5))-((HOUR(AF5)*60)+MINUTE(AF5)),"")</f>
        <v/>
      </c>
      <c r="AJ5" s="13" t="s">
        <v>3</v>
      </c>
      <c r="AK5" s="14"/>
      <c r="AL5" s="22">
        <v>0.35416666666666669</v>
      </c>
      <c r="AM5" s="1" t="str">
        <f>"[""" &amp; AJ5 &amp; """, """ &amp; IF(AK5="","",TEXT(AK5,"h:mm")) &amp; """, """ &amp; IF(AL5="","",TEXT(AL5,"h:mm")) &amp; """],"</f>
        <v>["西郷", "", "8:30"],</v>
      </c>
      <c r="AN5" s="32" t="str">
        <f>IF(AND(LEN(AK5)&lt;&gt;0,LEN(AL5)&lt;&gt;0),((HOUR(AL5)*60)+MINUTE(AL5))-((HOUR(AK5)*60)+MINUTE(AK5)),"")</f>
        <v/>
      </c>
      <c r="AP5" s="13" t="s">
        <v>0</v>
      </c>
      <c r="AQ5" s="14"/>
      <c r="AR5" s="14">
        <v>0.33333333333333331</v>
      </c>
      <c r="AS5" s="1" t="str">
        <f>"[""" &amp; AP5 &amp; """, """ &amp; IF(AQ5="","",TEXT(AQ5,"h:mm")) &amp; """, """ &amp; IF(AR5="","",TEXT(AR5,"h:mm")) &amp; """],"</f>
        <v>["別府", "", "8:00"],</v>
      </c>
      <c r="AT5" s="32" t="str">
        <f>IF(AND(LEN(AQ5)&lt;&gt;0,LEN(AR5)&lt;&gt;0),((HOUR(AR5)*60)+MINUTE(AR5))-((HOUR(AQ5)*60)+MINUTE(AQ5)),"")</f>
        <v/>
      </c>
      <c r="AU5" s="13" t="s">
        <v>0</v>
      </c>
      <c r="AV5" s="14"/>
      <c r="AW5" s="14">
        <v>0.33333333333333331</v>
      </c>
      <c r="AX5" s="1" t="str">
        <f>"[""" &amp; AU5 &amp; """, """ &amp; IF(AV5="","",TEXT(AV5,"h:mm")) &amp; """, """ &amp; IF(AW5="","",TEXT(AW5,"h:mm")) &amp; """],"</f>
        <v>["別府", "", "8:00"],</v>
      </c>
      <c r="AY5" s="32" t="str">
        <f>IF(AND(LEN(AV5)&lt;&gt;0,LEN(AW5)&lt;&gt;0),((HOUR(AW5)*60)+MINUTE(AW5))-((HOUR(AV5)*60)+MINUTE(AV5)),"")</f>
        <v/>
      </c>
      <c r="AZ5" s="13" t="s">
        <v>0</v>
      </c>
      <c r="BA5" s="14"/>
      <c r="BB5" s="14">
        <v>0.31944444444444448</v>
      </c>
      <c r="BC5" s="1" t="str">
        <f>"[""" &amp; AZ5 &amp; """, """ &amp; IF(BA5="","",TEXT(BA5,"h:mm")) &amp; """, """ &amp; IF(BB5="","",TEXT(BB5,"h:mm")) &amp; """],"</f>
        <v>["別府", "", "7:40"],</v>
      </c>
      <c r="BD5" s="32" t="str">
        <f>IF(AND(LEN(BA5)&lt;&gt;0,LEN(BB5)&lt;&gt;0),((HOUR(BB5)*60)+MINUTE(BB5))-((HOUR(BA5)*60)+MINUTE(BA5)),"")</f>
        <v/>
      </c>
      <c r="BE5" s="13" t="s">
        <v>0</v>
      </c>
      <c r="BF5" s="14"/>
      <c r="BG5" s="14">
        <v>0.33333333333333331</v>
      </c>
      <c r="BH5" s="1" t="str">
        <f>"[""" &amp; BE5 &amp; """, """ &amp; IF(BF5="","",TEXT(BF5,"h:mm")) &amp; """, """ &amp; IF(BG5="","",TEXT(BG5,"h:mm")) &amp; """],"</f>
        <v>["別府", "", "8:00"],</v>
      </c>
      <c r="BI5" s="32" t="str">
        <f>IF(AND(LEN(BF5)&lt;&gt;0,LEN(BG5)&lt;&gt;0),((HOUR(BG5)*60)+MINUTE(BG5))-((HOUR(BF5)*60)+MINUTE(BF5)),"")</f>
        <v/>
      </c>
      <c r="BJ5" s="13" t="s">
        <v>0</v>
      </c>
      <c r="BK5" s="14"/>
      <c r="BL5" s="14">
        <v>0.33333333333333331</v>
      </c>
      <c r="BM5" s="1" t="str">
        <f>"[""" &amp; BJ5 &amp; """, """ &amp; IF(BK5="","",TEXT(BK5,"h:mm")) &amp; """, """ &amp; IF(BL5="","",TEXT(BL5,"h:mm")) &amp; """],"</f>
        <v>["別府", "", "8:00"],</v>
      </c>
      <c r="BN5" s="32" t="str">
        <f>IF(AND(LEN(BK5)&lt;&gt;0,LEN(BL5)&lt;&gt;0),((HOUR(BL5)*60)+MINUTE(BL5))-((HOUR(BK5)*60)+MINUTE(BK5)),"")</f>
        <v/>
      </c>
      <c r="BP5" s="5" t="s">
        <v>9</v>
      </c>
      <c r="BR5" s="7">
        <v>0.38541666666666669</v>
      </c>
      <c r="BS5" s="1" t="str">
        <f>"[""" &amp; BP5 &amp; """, """ &amp; IF(BQ5="","",TEXT(BQ5,"h:mm")) &amp; """, """ &amp; IF(BR5="","",TEXT(BR5,"h:mm")) &amp; """],"</f>
        <v>["菱浦", "", "9:15"],</v>
      </c>
      <c r="BT5" s="32" t="str">
        <f>IF(AND(LEN(BQ5)&lt;&gt;0,LEN(BR5)&lt;&gt;0),((HOUR(BR5)*60)+MINUTE(BR5))-((HOUR(BQ5)*60)+MINUTE(BQ5)),"")</f>
        <v/>
      </c>
      <c r="BU5" s="5" t="s">
        <v>9</v>
      </c>
      <c r="BW5" s="7">
        <v>0.64583333333333337</v>
      </c>
      <c r="BX5" s="1" t="str">
        <f>"[""" &amp; BU5 &amp; """, """ &amp; IF(BV5="","",TEXT(BV5,"h:mm")) &amp; """, """ &amp; IF(BW5="","",TEXT(BW5,"h:mm")) &amp; """],"</f>
        <v>["菱浦", "", "15:30"],</v>
      </c>
      <c r="BY5" s="32" t="str">
        <f>IF(AND(LEN(BV5)&lt;&gt;0,LEN(BW5)&lt;&gt;0),((HOUR(BW5)*60)+MINUTE(BW5))-((HOUR(BV5)*60)+MINUTE(BV5)),"")</f>
        <v/>
      </c>
      <c r="BZ5" s="5" t="s">
        <v>9</v>
      </c>
      <c r="CA5" s="5"/>
      <c r="CB5" s="5">
        <v>0.3125</v>
      </c>
      <c r="CC5" s="1" t="str">
        <f>"[""" &amp; BZ5 &amp; """, """ &amp; IF(CA5="","",TEXT(CA5,"h:mm")) &amp; """, """ &amp; IF(CB5="","",TEXT(CB5,"h:mm")) &amp; """],"</f>
        <v>["菱浦", "", "7:30"],</v>
      </c>
      <c r="CD5" s="32" t="str">
        <f>IF(AND(LEN(CA5)&lt;&gt;0,LEN(CB5)&lt;&gt;0),((HOUR(CB5)*60)+MINUTE(CB5))-((HOUR(CA5)*60)+MINUTE(CA5)),"")</f>
        <v/>
      </c>
      <c r="CF5" s="6" t="s">
        <v>0</v>
      </c>
      <c r="CH5" s="6">
        <v>0.33333333333333331</v>
      </c>
      <c r="CI5" s="1" t="str">
        <f>"[""" &amp; CF5 &amp; """, """ &amp; IF(CG5="","",TEXT(CG5,"h:mm")) &amp; """, """ &amp; IF(CH5="","",TEXT(CH5,"h:mm")) &amp; """],"</f>
        <v>["別府", "", "8:00"],</v>
      </c>
      <c r="CJ5" s="32" t="str">
        <f>IF(AND(LEN(CG5)&lt;&gt;0,LEN(CH5)&lt;&gt;0),((HOUR(CH5)*60)+MINUTE(CH5))-((HOUR(CG5)*60)+MINUTE(CG5)),"")</f>
        <v/>
      </c>
      <c r="CK5" s="3" t="s">
        <v>23</v>
      </c>
      <c r="CM5" s="4">
        <v>0.3034722222222222</v>
      </c>
      <c r="CN5" s="1" t="str">
        <f>"[""" &amp; CK5 &amp; """, """ &amp; IF(CL5="","",TEXT(CL5,"h:mm")) &amp; """, """ &amp; IF(CM5="","",TEXT(CM5,"h:mm")) &amp; """],"</f>
        <v>["来居", "", "7:17"],</v>
      </c>
      <c r="CO5" s="32" t="str">
        <f>IF(AND(LEN(CL5)&lt;&gt;0,LEN(CM5)&lt;&gt;0),((HOUR(CM5)*60)+MINUTE(CM5))-((HOUR(CL5)*60)+MINUTE(CL5)),"")</f>
        <v/>
      </c>
      <c r="CP5" s="3" t="s">
        <v>23</v>
      </c>
      <c r="CR5" s="4">
        <v>0.3034722222222222</v>
      </c>
      <c r="CS5" s="1" t="str">
        <f>"[""" &amp; CP5 &amp; """, """ &amp; IF(CQ5="","",TEXT(CQ5,"h:mm")) &amp; """, """ &amp; IF(CR5="","",TEXT(CR5,"h:mm")) &amp; """],"</f>
        <v>["来居", "", "7:17"],</v>
      </c>
      <c r="CT5" s="32" t="str">
        <f>IF(AND(LEN(CQ5)&lt;&gt;0,LEN(CR5)&lt;&gt;0),((HOUR(CR5)*60)+MINUTE(CR5))-((HOUR(CQ5)*60)+MINUTE(CQ5)),"")</f>
        <v/>
      </c>
      <c r="CU5" s="6" t="s">
        <v>0</v>
      </c>
      <c r="CW5" s="6">
        <v>0.33333333333333331</v>
      </c>
      <c r="CX5" s="1" t="str">
        <f>"[""" &amp; CU5 &amp; """, """ &amp; IF(CV5="","",TEXT(CV5,"h:mm")) &amp; """, """ &amp; IF(CW5="","",TEXT(CW5,"h:mm")) &amp; """],"</f>
        <v>["別府", "", "8:00"],</v>
      </c>
      <c r="CY5" s="32" t="str">
        <f>IF(AND(LEN(CV5)&lt;&gt;0,LEN(CW5)&lt;&gt;0),((HOUR(CW5)*60)+MINUTE(CW5))-((HOUR(CV5)*60)+MINUTE(CV5)),"")</f>
        <v/>
      </c>
      <c r="CZ5" s="5" t="s">
        <v>22</v>
      </c>
      <c r="DA5" s="5"/>
      <c r="DB5" s="5">
        <v>0.31736111111111115</v>
      </c>
      <c r="DC5" s="1" t="str">
        <f>"[""" &amp; CZ5 &amp; """, """ &amp; IF(DA5="","",TEXT(DA5,"h:mm")) &amp; """, """ &amp; IF(DB5="","",TEXT(DB5,"h:mm")) &amp; """],"</f>
        <v>["菱浦", "", "7:37"],</v>
      </c>
      <c r="DD5" s="32" t="str">
        <f>IF(AND(LEN(DA5)&lt;&gt;0,LEN(DB5)&lt;&gt;0),((HOUR(DB5)*60)+MINUTE(DB5))-((HOUR(DA5)*60)+MINUTE(DA5)),"")</f>
        <v/>
      </c>
      <c r="DE5" s="5" t="s">
        <v>22</v>
      </c>
      <c r="DF5" s="5"/>
      <c r="DG5" s="5">
        <v>0.31736111111111115</v>
      </c>
      <c r="DH5" s="1" t="str">
        <f>"[""" &amp; DE5 &amp; """, """ &amp; IF(DF5="","",TEXT(DF5,"h:mm")) &amp; """, """ &amp; IF(DG5="","",TEXT(DG5,"h:mm")) &amp; """],"</f>
        <v>["菱浦", "", "7:37"],</v>
      </c>
      <c r="DI5" s="32" t="str">
        <f>IF(AND(LEN(DF5)&lt;&gt;0,LEN(DG5)&lt;&gt;0),((HOUR(DG5)*60)+MINUTE(DG5))-((HOUR(DF5)*60)+MINUTE(DF5)),"")</f>
        <v/>
      </c>
    </row>
    <row r="6" spans="1:113" x14ac:dyDescent="0.45">
      <c r="A6" s="13" t="s">
        <v>3</v>
      </c>
      <c r="B6" s="22">
        <v>0.47569444444444442</v>
      </c>
      <c r="C6" s="22">
        <v>0.5</v>
      </c>
      <c r="D6" s="1" t="str">
        <f t="shared" ref="D6:D9" si="0">"[""" &amp; A6 &amp; """, """ &amp; IF(B6="","",TEXT(B6,"h:mm")) &amp; """, """ &amp; IF(C6="","",TEXT(C6,"h:mm")) &amp; """],"</f>
        <v>["西郷", "11:25", "12:00"],</v>
      </c>
      <c r="E6" s="32">
        <f t="shared" ref="E6:E26" si="1">IF(AND(LEN(B6)&lt;&gt;0,LEN(C6)&lt;&gt;0),((HOUR(C6)*60)+MINUTE(C6))-((HOUR(B6)*60)+MINUTE(B6)),"")</f>
        <v>35</v>
      </c>
      <c r="F6" s="13" t="s">
        <v>9</v>
      </c>
      <c r="G6" s="22">
        <v>0.40277777777777773</v>
      </c>
      <c r="H6" s="14">
        <v>0.40972222222222227</v>
      </c>
      <c r="I6" s="1" t="str">
        <f t="shared" ref="I6:I11" si="2">"[""" &amp; F6 &amp; """, """ &amp; IF(G6="","",TEXT(G6,"h:mm")) &amp; """, """ &amp; IF(H6="","",TEXT(H6,"h:mm")) &amp; """],"</f>
        <v>["菱浦", "9:40", "9:50"],</v>
      </c>
      <c r="J6" s="32">
        <f t="shared" ref="J6:J13" si="3">IF(AND(LEN(G6)&lt;&gt;0,LEN(H6)&lt;&gt;0),((HOUR(H6)*60)+MINUTE(H6))-((HOUR(G6)*60)+MINUTE(G6)),"")</f>
        <v>10</v>
      </c>
      <c r="K6" s="13" t="s">
        <v>3</v>
      </c>
      <c r="L6" s="22">
        <v>0.47569444444444442</v>
      </c>
      <c r="M6" s="22">
        <v>0.50347222222222221</v>
      </c>
      <c r="N6" s="1" t="str">
        <f t="shared" ref="N6:N8" si="4">"[""" &amp; K6 &amp; """, """ &amp; IF(L6="","",TEXT(L6,"h:mm")) &amp; """, """ &amp; IF(M6="","",TEXT(M6,"h:mm")) &amp; """],"</f>
        <v>["西郷", "11:25", "12:05"],</v>
      </c>
      <c r="O6" s="32">
        <f t="shared" ref="O6:O26" si="5">IF(AND(LEN(L6)&lt;&gt;0,LEN(M6)&lt;&gt;0),((HOUR(M6)*60)+MINUTE(M6))-((HOUR(L6)*60)+MINUTE(L6)),"")</f>
        <v>40</v>
      </c>
      <c r="P6" s="13" t="s">
        <v>12</v>
      </c>
      <c r="Q6" s="22">
        <v>0.47916666666666669</v>
      </c>
      <c r="R6" s="14">
        <v>0.4826388888888889</v>
      </c>
      <c r="S6" s="1" t="str">
        <f t="shared" ref="S6:S9" si="6">"[""" &amp; P6 &amp; """, """ &amp; IF(Q6="","",TEXT(Q6,"h:mm")) &amp; """, """ &amp; IF(R6="","",TEXT(R6,"h:mm")) &amp; """],"</f>
        <v>["来居", "11:30", "11:35"],</v>
      </c>
      <c r="T6" s="32">
        <f t="shared" ref="T6:T26" si="7">IF(AND(LEN(Q6)&lt;&gt;0,LEN(R6)&lt;&gt;0),((HOUR(R6)*60)+MINUTE(R6))-((HOUR(Q6)*60)+MINUTE(Q6)),"")</f>
        <v>5</v>
      </c>
      <c r="U6" s="13" t="s">
        <v>5</v>
      </c>
      <c r="V6" s="22">
        <v>0.40277777777777773</v>
      </c>
      <c r="W6" s="14">
        <v>0.40972222222222227</v>
      </c>
      <c r="X6" s="1" t="str">
        <f t="shared" ref="X6:X10" si="8">"[""" &amp; U6 &amp; """, """ &amp; IF(V6="","",TEXT(V6,"h:mm")) &amp; """, """ &amp; IF(W6="","",TEXT(W6,"h:mm")) &amp; """],"</f>
        <v>["菱浦", "9:40", "9:50"],</v>
      </c>
      <c r="Y6" s="32">
        <f t="shared" ref="Y6:Y12" si="9">IF(AND(LEN(V6)&lt;&gt;0,LEN(W6)&lt;&gt;0),((HOUR(W6)*60)+MINUTE(W6))-((HOUR(V6)*60)+MINUTE(V6)),"")</f>
        <v>10</v>
      </c>
      <c r="Z6" s="13" t="s">
        <v>3</v>
      </c>
      <c r="AA6" s="22">
        <v>0.47569444444444442</v>
      </c>
      <c r="AB6" s="22">
        <v>0.49652777777777773</v>
      </c>
      <c r="AC6" s="1" t="str">
        <f t="shared" ref="AC6:AC8" si="10">"[""" &amp; Z6 &amp; """, """ &amp; IF(AA6="","",TEXT(AA6,"h:mm")) &amp; """, """ &amp; IF(AB6="","",TEXT(AB6,"h:mm")) &amp; """],"</f>
        <v>["西郷", "11:25", "11:55"],</v>
      </c>
      <c r="AD6" s="32">
        <f t="shared" ref="AD6:AD26" si="11">IF(AND(LEN(AA6)&lt;&gt;0,LEN(AB6)&lt;&gt;0),((HOUR(AB6)*60)+MINUTE(AB6))-((HOUR(AA6)*60)+MINUTE(AA6)),"")</f>
        <v>30</v>
      </c>
      <c r="AE6" s="13" t="s">
        <v>12</v>
      </c>
      <c r="AF6" s="22">
        <v>0.47916666666666669</v>
      </c>
      <c r="AG6" s="14">
        <v>0.4826388888888889</v>
      </c>
      <c r="AH6" s="1" t="str">
        <f t="shared" ref="AH6:AH9" si="12">"[""" &amp; AE6 &amp; """, """ &amp; IF(AF6="","",TEXT(AF6,"h:mm")) &amp; """, """ &amp; IF(AG6="","",TEXT(AG6,"h:mm")) &amp; """],"</f>
        <v>["来居", "11:30", "11:35"],</v>
      </c>
      <c r="AI6" s="32">
        <f t="shared" ref="AI6:AI26" si="13">IF(AND(LEN(AF6)&lt;&gt;0,LEN(AG6)&lt;&gt;0),((HOUR(AG6)*60)+MINUTE(AG6))-((HOUR(AF6)*60)+MINUTE(AF6)),"")</f>
        <v>5</v>
      </c>
      <c r="AJ6" s="13" t="s">
        <v>5</v>
      </c>
      <c r="AK6" s="22">
        <v>0.40277777777777773</v>
      </c>
      <c r="AL6" s="14">
        <v>0.40972222222222227</v>
      </c>
      <c r="AM6" s="1" t="str">
        <f t="shared" ref="AM6:AM10" si="14">"[""" &amp; AJ6 &amp; """, """ &amp; IF(AK6="","",TEXT(AK6,"h:mm")) &amp; """, """ &amp; IF(AL6="","",TEXT(AL6,"h:mm")) &amp; """],"</f>
        <v>["菱浦", "9:40", "9:50"],</v>
      </c>
      <c r="AN6" s="32">
        <f t="shared" ref="AN6:AN26" si="15">IF(AND(LEN(AK6)&lt;&gt;0,LEN(AL6)&lt;&gt;0),((HOUR(AL6)*60)+MINUTE(AL6))-((HOUR(AK6)*60)+MINUTE(AK6)),"")</f>
        <v>10</v>
      </c>
      <c r="AP6" s="13" t="s">
        <v>5</v>
      </c>
      <c r="AQ6" s="14">
        <v>0.34027777777777773</v>
      </c>
      <c r="AR6" s="22">
        <v>0.3430555555555555</v>
      </c>
      <c r="AS6" s="1" t="str">
        <f t="shared" ref="AS6:AS10" si="16">"[""" &amp; AP6 &amp; """, """ &amp; IF(AQ6="","",TEXT(AQ6,"h:mm")) &amp; """, """ &amp; IF(AR6="","",TEXT(AR6,"h:mm")) &amp; """],"</f>
        <v>["菱浦", "8:10", "8:14"],</v>
      </c>
      <c r="AT6" s="32">
        <f t="shared" ref="AT6:AT26" si="17">IF(AND(LEN(AQ6)&lt;&gt;0,LEN(AR6)&lt;&gt;0),((HOUR(AR6)*60)+MINUTE(AR6))-((HOUR(AQ6)*60)+MINUTE(AQ6)),"")</f>
        <v>4</v>
      </c>
      <c r="AU6" s="13" t="s">
        <v>5</v>
      </c>
      <c r="AV6" s="14">
        <v>0.34027777777777773</v>
      </c>
      <c r="AW6" s="22">
        <v>0.3430555555555555</v>
      </c>
      <c r="AX6" s="1" t="str">
        <f t="shared" ref="AX6:AX10" si="18">"[""" &amp; AU6 &amp; """, """ &amp; IF(AV6="","",TEXT(AV6,"h:mm")) &amp; """, """ &amp; IF(AW6="","",TEXT(AW6,"h:mm")) &amp; """],"</f>
        <v>["菱浦", "8:10", "8:14"],</v>
      </c>
      <c r="AY6" s="32">
        <f t="shared" ref="AY6:AY26" si="19">IF(AND(LEN(AV6)&lt;&gt;0,LEN(AW6)&lt;&gt;0),((HOUR(AW6)*60)+MINUTE(AW6))-((HOUR(AV6)*60)+MINUTE(AV6)),"")</f>
        <v>4</v>
      </c>
      <c r="AZ6" s="13" t="s">
        <v>5</v>
      </c>
      <c r="BA6" s="14">
        <v>0.3263888888888889</v>
      </c>
      <c r="BB6" s="22">
        <v>0.32916666666666666</v>
      </c>
      <c r="BC6" s="1" t="str">
        <f t="shared" ref="BC6:BC13" si="20">"[""" &amp; AZ6 &amp; """, """ &amp; IF(BA6="","",TEXT(BA6,"h:mm")) &amp; """, """ &amp; IF(BB6="","",TEXT(BB6,"h:mm")) &amp; """],"</f>
        <v>["菱浦", "7:50", "7:54"],</v>
      </c>
      <c r="BD6" s="32">
        <f t="shared" ref="BD6:BD26" si="21">IF(AND(LEN(BA6)&lt;&gt;0,LEN(BB6)&lt;&gt;0),((HOUR(BB6)*60)+MINUTE(BB6))-((HOUR(BA6)*60)+MINUTE(BA6)),"")</f>
        <v>4</v>
      </c>
      <c r="BE6" s="13" t="s">
        <v>5</v>
      </c>
      <c r="BF6" s="14">
        <v>0.34027777777777773</v>
      </c>
      <c r="BG6" s="22">
        <v>0.3430555555555555</v>
      </c>
      <c r="BH6" s="1" t="str">
        <f t="shared" ref="BH6:BH10" si="22">"[""" &amp; BE6 &amp; """, """ &amp; IF(BF6="","",TEXT(BF6,"h:mm")) &amp; """, """ &amp; IF(BG6="","",TEXT(BG6,"h:mm")) &amp; """],"</f>
        <v>["菱浦", "8:10", "8:14"],</v>
      </c>
      <c r="BI6" s="32">
        <f t="shared" ref="BI6:BI26" si="23">IF(AND(LEN(BF6)&lt;&gt;0,LEN(BG6)&lt;&gt;0),((HOUR(BG6)*60)+MINUTE(BG6))-((HOUR(BF6)*60)+MINUTE(BF6)),"")</f>
        <v>4</v>
      </c>
      <c r="BJ6" s="13" t="s">
        <v>5</v>
      </c>
      <c r="BK6" s="14">
        <v>0.34027777777777773</v>
      </c>
      <c r="BL6" s="22">
        <v>0.3430555555555555</v>
      </c>
      <c r="BM6" s="1" t="str">
        <f t="shared" ref="BM6:BM10" si="24">"[""" &amp; BJ6 &amp; """, """ &amp; IF(BK6="","",TEXT(BK6,"h:mm")) &amp; """, """ &amp; IF(BL6="","",TEXT(BL6,"h:mm")) &amp; """],"</f>
        <v>["菱浦", "8:10", "8:14"],</v>
      </c>
      <c r="BN6" s="32">
        <f t="shared" ref="BN6:BN26" si="25">IF(AND(LEN(BK6)&lt;&gt;0,LEN(BL6)&lt;&gt;0),((HOUR(BL6)*60)+MINUTE(BL6))-((HOUR(BK6)*60)+MINUTE(BK6)),"")</f>
        <v>4</v>
      </c>
      <c r="BP6" s="6" t="s">
        <v>0</v>
      </c>
      <c r="BQ6" s="6">
        <v>0.39583333333333331</v>
      </c>
      <c r="BR6" s="6">
        <v>0.39930555555555558</v>
      </c>
      <c r="BS6" s="1" t="str">
        <f t="shared" ref="BS6:BS12" si="26">"[""" &amp; BP6 &amp; """, """ &amp; IF(BQ6="","",TEXT(BQ6,"h:mm")) &amp; """, """ &amp; IF(BR6="","",TEXT(BR6,"h:mm")) &amp; """],"</f>
        <v>["別府", "9:30", "9:35"],</v>
      </c>
      <c r="BT6" s="32">
        <f t="shared" ref="BT6:BT26" si="27">IF(AND(LEN(BQ6)&lt;&gt;0,LEN(BR6)&lt;&gt;0),((HOUR(BR6)*60)+MINUTE(BR6))-((HOUR(BQ6)*60)+MINUTE(BQ6)),"")</f>
        <v>5</v>
      </c>
      <c r="BU6" s="6" t="s">
        <v>0</v>
      </c>
      <c r="BV6" s="6">
        <v>0.65625</v>
      </c>
      <c r="BW6" s="6">
        <v>0.65972222222222221</v>
      </c>
      <c r="BX6" s="1" t="str">
        <f t="shared" ref="BX6:BX8" si="28">"[""" &amp; BU6 &amp; """, """ &amp; IF(BV6="","",TEXT(BV6,"h:mm")) &amp; """, """ &amp; IF(BW6="","",TEXT(BW6,"h:mm")) &amp; """],"</f>
        <v>["別府", "15:45", "15:50"],</v>
      </c>
      <c r="BY6" s="32">
        <f t="shared" ref="BY6:BY26" si="29">IF(AND(LEN(BV6)&lt;&gt;0,LEN(BW6)&lt;&gt;0),((HOUR(BW6)*60)+MINUTE(BW6))-((HOUR(BV6)*60)+MINUTE(BV6)),"")</f>
        <v>5</v>
      </c>
      <c r="BZ6" s="6" t="s">
        <v>0</v>
      </c>
      <c r="CA6" s="6">
        <v>0.32291666666666669</v>
      </c>
      <c r="CB6" s="6">
        <v>0.3263888888888889</v>
      </c>
      <c r="CC6" s="1" t="str">
        <f t="shared" ref="CC6:CC24" si="30">"[""" &amp; BZ6 &amp; """, """ &amp; IF(CA6="","",TEXT(CA6,"h:mm")) &amp; """, """ &amp; IF(CB6="","",TEXT(CB6,"h:mm")) &amp; """],"</f>
        <v>["別府", "7:45", "7:50"],</v>
      </c>
      <c r="CD6" s="32">
        <f t="shared" ref="CD6:CD26" si="31">IF(AND(LEN(CA6)&lt;&gt;0,LEN(CB6)&lt;&gt;0),((HOUR(CB6)*60)+MINUTE(CB6))-((HOUR(CA6)*60)+MINUTE(CA6)),"")</f>
        <v>5</v>
      </c>
      <c r="CF6" s="5" t="s">
        <v>9</v>
      </c>
      <c r="CG6" s="5">
        <v>0.33888888888888885</v>
      </c>
      <c r="CH6" s="5">
        <v>0.34027777777777773</v>
      </c>
      <c r="CI6" s="1" t="str">
        <f t="shared" ref="CI6:CI21" si="32">"[""" &amp; CF6 &amp; """, """ &amp; IF(CG6="","",TEXT(CG6,"h:mm")) &amp; """, """ &amp; IF(CH6="","",TEXT(CH6,"h:mm")) &amp; """],"</f>
        <v>["菱浦", "8:08", "8:10"],</v>
      </c>
      <c r="CJ6" s="32">
        <f t="shared" ref="CJ6:CJ23" si="33">IF(AND(LEN(CG6)&lt;&gt;0,LEN(CH6)&lt;&gt;0),((HOUR(CH6)*60)+MINUTE(CH6))-((HOUR(CG6)*60)+MINUTE(CG6)),"")</f>
        <v>2</v>
      </c>
      <c r="CK6" s="5" t="s">
        <v>22</v>
      </c>
      <c r="CL6" s="5">
        <v>0.31597222222222221</v>
      </c>
      <c r="CM6" s="5">
        <v>0.31736111111111115</v>
      </c>
      <c r="CN6" s="1" t="str">
        <f t="shared" ref="CN6:CN50" si="34">"[""" &amp; CK6 &amp; """, """ &amp; IF(CL6="","",TEXT(CL6,"h:mm")) &amp; """, """ &amp; IF(CM6="","",TEXT(CM6,"h:mm")) &amp; """],"</f>
        <v>["菱浦", "7:35", "7:37"],</v>
      </c>
      <c r="CO6" s="32">
        <f t="shared" ref="CO6:CO52" si="35">IF(AND(LEN(CL6)&lt;&gt;0,LEN(CM6)&lt;&gt;0),((HOUR(CM6)*60)+MINUTE(CM6))-((HOUR(CL6)*60)+MINUTE(CL6)),"")</f>
        <v>2</v>
      </c>
      <c r="CP6" s="5" t="s">
        <v>22</v>
      </c>
      <c r="CQ6" s="5">
        <v>0.31597222222222221</v>
      </c>
      <c r="CR6" s="5">
        <v>0.31736111111111115</v>
      </c>
      <c r="CS6" s="1" t="str">
        <f t="shared" ref="CS6:CS50" si="36">"[""" &amp; CP6 &amp; """, """ &amp; IF(CQ6="","",TEXT(CQ6,"h:mm")) &amp; """, """ &amp; IF(CR6="","",TEXT(CR6,"h:mm")) &amp; """],"</f>
        <v>["菱浦", "7:35", "7:37"],</v>
      </c>
      <c r="CT6" s="32">
        <f t="shared" ref="CT6:CT52" si="37">IF(AND(LEN(CQ6)&lt;&gt;0,LEN(CR6)&lt;&gt;0),((HOUR(CR6)*60)+MINUTE(CR6))-((HOUR(CQ6)*60)+MINUTE(CQ6)),"")</f>
        <v>2</v>
      </c>
      <c r="CU6" s="5" t="s">
        <v>9</v>
      </c>
      <c r="CV6" s="5">
        <v>0.33888888888888885</v>
      </c>
      <c r="CW6" s="5">
        <v>0.34027777777777773</v>
      </c>
      <c r="CX6" s="1" t="str">
        <f t="shared" ref="CX6:CX14" si="38">"[""" &amp; CU6 &amp; """, """ &amp; IF(CV6="","",TEXT(CV6,"h:mm")) &amp; """, """ &amp; IF(CW6="","",TEXT(CW6,"h:mm")) &amp; """],"</f>
        <v>["菱浦", "8:08", "8:10"],</v>
      </c>
      <c r="CY6" s="32">
        <f t="shared" ref="CY6:CY16" si="39">IF(AND(LEN(CV6)&lt;&gt;0,LEN(CW6)&lt;&gt;0),((HOUR(CW6)*60)+MINUTE(CW6))-((HOUR(CV6)*60)+MINUTE(CV6)),"")</f>
        <v>2</v>
      </c>
      <c r="CZ6" s="6" t="s">
        <v>32</v>
      </c>
      <c r="DA6" s="6">
        <v>0.32222222222222224</v>
      </c>
      <c r="DB6" s="6">
        <v>0.35069444444444442</v>
      </c>
      <c r="DC6" s="1" t="str">
        <f t="shared" ref="DC6:DC31" si="40">"[""" &amp; CZ6 &amp; """, """ &amp; IF(DA6="","",TEXT(DA6,"h:mm")) &amp; """, """ &amp; IF(DB6="","",TEXT(DB6,"h:mm")) &amp; """],"</f>
        <v>["別府", "7:44", "8:25"],</v>
      </c>
      <c r="DD6" s="32">
        <f t="shared" ref="DD6:DD33" si="41">IF(AND(LEN(DA6)&lt;&gt;0,LEN(DB6)&lt;&gt;0),((HOUR(DB6)*60)+MINUTE(DB6))-((HOUR(DA6)*60)+MINUTE(DA6)),"")</f>
        <v>41</v>
      </c>
      <c r="DE6" s="6" t="s">
        <v>32</v>
      </c>
      <c r="DF6" s="6">
        <v>0.32222222222222224</v>
      </c>
      <c r="DG6" s="6">
        <v>0.35069444444444442</v>
      </c>
      <c r="DH6" s="1" t="str">
        <f t="shared" ref="DH6:DH31" si="42">"[""" &amp; DE6 &amp; """, """ &amp; IF(DF6="","",TEXT(DF6,"h:mm")) &amp; """, """ &amp; IF(DG6="","",TEXT(DG6,"h:mm")) &amp; """],"</f>
        <v>["別府", "7:44", "8:25"],</v>
      </c>
      <c r="DI6" s="32">
        <f t="shared" ref="DI6:DI33" si="43">IF(AND(LEN(DF6)&lt;&gt;0,LEN(DG6)&lt;&gt;0),((HOUR(DG6)*60)+MINUTE(DG6))-((HOUR(DF6)*60)+MINUTE(DF6)),"")</f>
        <v>41</v>
      </c>
    </row>
    <row r="7" spans="1:113" x14ac:dyDescent="0.45">
      <c r="A7" s="13" t="s">
        <v>9</v>
      </c>
      <c r="B7" s="22">
        <v>0.54861111111111105</v>
      </c>
      <c r="C7" s="14">
        <v>0.55555555555555558</v>
      </c>
      <c r="D7" s="1" t="str">
        <f t="shared" si="0"/>
        <v>["菱浦", "13:10", "13:20"],</v>
      </c>
      <c r="E7" s="32">
        <f t="shared" si="1"/>
        <v>10</v>
      </c>
      <c r="F7" s="13" t="s">
        <v>0</v>
      </c>
      <c r="G7" s="14">
        <v>0.4201388888888889</v>
      </c>
      <c r="H7" s="14">
        <v>0.43055555555555558</v>
      </c>
      <c r="I7" s="1" t="str">
        <f t="shared" si="2"/>
        <v>["別府", "10:05", "10:20"],</v>
      </c>
      <c r="J7" s="32">
        <f t="shared" si="3"/>
        <v>15</v>
      </c>
      <c r="K7" s="13" t="s">
        <v>5</v>
      </c>
      <c r="L7" s="22">
        <v>0.55208333333333337</v>
      </c>
      <c r="M7" s="14">
        <v>0.63541666666666663</v>
      </c>
      <c r="N7" s="1" t="str">
        <f t="shared" si="4"/>
        <v>["菱浦", "13:15", "15:15"],</v>
      </c>
      <c r="O7" s="32">
        <f t="shared" si="5"/>
        <v>120</v>
      </c>
      <c r="P7" s="13" t="s">
        <v>0</v>
      </c>
      <c r="Q7" s="14">
        <v>0.50347222222222221</v>
      </c>
      <c r="R7" s="14">
        <v>0.51388888888888895</v>
      </c>
      <c r="S7" s="1" t="str">
        <f t="shared" si="6"/>
        <v>["別府", "12:05", "12:20"],</v>
      </c>
      <c r="T7" s="32">
        <f t="shared" si="7"/>
        <v>15</v>
      </c>
      <c r="U7" s="13" t="s">
        <v>0</v>
      </c>
      <c r="V7" s="14">
        <v>0.4201388888888889</v>
      </c>
      <c r="W7" s="14">
        <v>0.43055555555555558</v>
      </c>
      <c r="X7" s="1" t="str">
        <f t="shared" si="8"/>
        <v>["別府", "10:05", "10:20"],</v>
      </c>
      <c r="Y7" s="32">
        <f t="shared" si="9"/>
        <v>15</v>
      </c>
      <c r="Z7" s="13" t="s">
        <v>2</v>
      </c>
      <c r="AA7" s="22">
        <v>0.59722222222222221</v>
      </c>
      <c r="AB7" s="22">
        <v>0.61458333333333337</v>
      </c>
      <c r="AC7" s="1" t="str">
        <f t="shared" si="10"/>
        <v>["七類", "14:20", "14:45"],</v>
      </c>
      <c r="AD7" s="32">
        <f t="shared" si="11"/>
        <v>25</v>
      </c>
      <c r="AE7" s="13" t="s">
        <v>0</v>
      </c>
      <c r="AF7" s="14">
        <v>0.50347222222222221</v>
      </c>
      <c r="AG7" s="14">
        <v>0.51388888888888895</v>
      </c>
      <c r="AH7" s="1" t="str">
        <f t="shared" si="12"/>
        <v>["別府", "12:05", "12:20"],</v>
      </c>
      <c r="AI7" s="32">
        <f t="shared" si="13"/>
        <v>15</v>
      </c>
      <c r="AJ7" s="13" t="s">
        <v>0</v>
      </c>
      <c r="AK7" s="14">
        <v>0.4201388888888889</v>
      </c>
      <c r="AL7" s="14">
        <v>0.43055555555555558</v>
      </c>
      <c r="AM7" s="1" t="str">
        <f t="shared" si="14"/>
        <v>["別府", "10:05", "10:20"],</v>
      </c>
      <c r="AN7" s="32">
        <f t="shared" si="15"/>
        <v>15</v>
      </c>
      <c r="AP7" s="13" t="s">
        <v>3</v>
      </c>
      <c r="AQ7" s="22">
        <v>0.36458333333333331</v>
      </c>
      <c r="AR7" s="22">
        <v>0.37083333333333335</v>
      </c>
      <c r="AS7" s="1" t="str">
        <f t="shared" si="16"/>
        <v>["西郷", "8:45", "8:54"],</v>
      </c>
      <c r="AT7" s="32">
        <f t="shared" si="17"/>
        <v>9</v>
      </c>
      <c r="AU7" s="13" t="s">
        <v>3</v>
      </c>
      <c r="AV7" s="22">
        <v>0.36458333333333331</v>
      </c>
      <c r="AW7" s="22">
        <v>0.37083333333333335</v>
      </c>
      <c r="AX7" s="1" t="str">
        <f t="shared" si="18"/>
        <v>["西郷", "8:45", "8:54"],</v>
      </c>
      <c r="AY7" s="32">
        <f t="shared" si="19"/>
        <v>9</v>
      </c>
      <c r="AZ7" s="13" t="s">
        <v>3</v>
      </c>
      <c r="BA7" s="22">
        <v>0.35069444444444442</v>
      </c>
      <c r="BB7" s="22">
        <v>0.3576388888888889</v>
      </c>
      <c r="BC7" s="1" t="str">
        <f t="shared" si="20"/>
        <v>["西郷", "8:25", "8:35"],</v>
      </c>
      <c r="BD7" s="32">
        <f t="shared" si="21"/>
        <v>10</v>
      </c>
      <c r="BE7" s="13" t="s">
        <v>3</v>
      </c>
      <c r="BF7" s="22">
        <v>0.36458333333333331</v>
      </c>
      <c r="BG7" s="22">
        <v>0.37083333333333335</v>
      </c>
      <c r="BH7" s="1" t="str">
        <f t="shared" si="22"/>
        <v>["西郷", "8:45", "8:54"],</v>
      </c>
      <c r="BI7" s="32">
        <f t="shared" si="23"/>
        <v>9</v>
      </c>
      <c r="BJ7" s="13" t="s">
        <v>3</v>
      </c>
      <c r="BK7" s="22">
        <v>0.36458333333333331</v>
      </c>
      <c r="BL7" s="22">
        <v>0.37083333333333335</v>
      </c>
      <c r="BM7" s="1" t="str">
        <f t="shared" si="24"/>
        <v>["西郷", "8:45", "8:54"],</v>
      </c>
      <c r="BN7" s="32">
        <f t="shared" si="25"/>
        <v>9</v>
      </c>
      <c r="BP7" s="5" t="s">
        <v>9</v>
      </c>
      <c r="BQ7" s="5">
        <v>0.40763888888888888</v>
      </c>
      <c r="BR7" s="7">
        <v>0.45833333333333331</v>
      </c>
      <c r="BS7" s="1" t="str">
        <f t="shared" si="26"/>
        <v>["菱浦", "9:47", "11:00"],</v>
      </c>
      <c r="BT7" s="32">
        <f t="shared" si="27"/>
        <v>73</v>
      </c>
      <c r="BU7" s="5" t="s">
        <v>9</v>
      </c>
      <c r="BV7" s="5">
        <v>0.66805555555555562</v>
      </c>
      <c r="BW7" s="7">
        <v>0.72222222222222221</v>
      </c>
      <c r="BX7" s="1" t="str">
        <f t="shared" si="28"/>
        <v>["菱浦", "16:02", "17:20"],</v>
      </c>
      <c r="BY7" s="32">
        <f t="shared" si="29"/>
        <v>78</v>
      </c>
      <c r="BZ7" s="5" t="s">
        <v>9</v>
      </c>
      <c r="CA7" s="5">
        <v>0.3347222222222222</v>
      </c>
      <c r="CB7" s="5">
        <v>0.34722222222222227</v>
      </c>
      <c r="CC7" s="1" t="str">
        <f t="shared" si="30"/>
        <v>["菱浦", "8:02", "8:20"],</v>
      </c>
      <c r="CD7" s="32">
        <f t="shared" si="31"/>
        <v>18</v>
      </c>
      <c r="CF7" s="6" t="s">
        <v>0</v>
      </c>
      <c r="CG7" s="6">
        <v>0.34583333333333338</v>
      </c>
      <c r="CH7" s="6">
        <v>0.34722222222222227</v>
      </c>
      <c r="CI7" s="1" t="str">
        <f t="shared" si="32"/>
        <v>["別府", "8:18", "8:20"],</v>
      </c>
      <c r="CJ7" s="32">
        <f t="shared" si="33"/>
        <v>2</v>
      </c>
      <c r="CK7" s="6" t="s">
        <v>32</v>
      </c>
      <c r="CL7" s="6">
        <v>0.32222222222222224</v>
      </c>
      <c r="CM7" s="6">
        <v>0.32361111111111113</v>
      </c>
      <c r="CN7" s="1" t="str">
        <f t="shared" si="34"/>
        <v>["別府", "7:44", "7:46"],</v>
      </c>
      <c r="CO7" s="32">
        <f t="shared" si="35"/>
        <v>2</v>
      </c>
      <c r="CP7" s="6" t="s">
        <v>32</v>
      </c>
      <c r="CQ7" s="6">
        <v>0.32222222222222224</v>
      </c>
      <c r="CR7" s="6">
        <v>0.32361111111111113</v>
      </c>
      <c r="CS7" s="1" t="str">
        <f t="shared" si="36"/>
        <v>["別府", "7:44", "7:46"],</v>
      </c>
      <c r="CT7" s="32">
        <f t="shared" si="37"/>
        <v>2</v>
      </c>
      <c r="CU7" s="6" t="s">
        <v>0</v>
      </c>
      <c r="CV7" s="6">
        <v>0.34583333333333338</v>
      </c>
      <c r="CW7" s="6">
        <v>0.34722222222222227</v>
      </c>
      <c r="CX7" s="1" t="str">
        <f t="shared" si="38"/>
        <v>["別府", "8:18", "8:20"],</v>
      </c>
      <c r="CY7" s="32">
        <f t="shared" si="39"/>
        <v>2</v>
      </c>
      <c r="CZ7" s="5" t="s">
        <v>22</v>
      </c>
      <c r="DA7" s="5">
        <v>0.35555555555555557</v>
      </c>
      <c r="DB7" s="5">
        <v>0.35694444444444445</v>
      </c>
      <c r="DC7" s="1" t="str">
        <f t="shared" si="40"/>
        <v>["菱浦", "8:32", "8:34"],</v>
      </c>
      <c r="DD7" s="32">
        <f t="shared" si="41"/>
        <v>2</v>
      </c>
      <c r="DE7" s="5" t="s">
        <v>22</v>
      </c>
      <c r="DF7" s="5">
        <v>0.35555555555555557</v>
      </c>
      <c r="DG7" s="5">
        <v>0.35694444444444445</v>
      </c>
      <c r="DH7" s="1" t="str">
        <f t="shared" si="42"/>
        <v>["菱浦", "8:32", "8:34"],</v>
      </c>
      <c r="DI7" s="32">
        <f t="shared" si="43"/>
        <v>2</v>
      </c>
    </row>
    <row r="8" spans="1:113" x14ac:dyDescent="0.45">
      <c r="A8" s="13" t="s">
        <v>0</v>
      </c>
      <c r="B8" s="14">
        <v>0.56597222222222221</v>
      </c>
      <c r="C8" s="22">
        <v>0.57638888888888895</v>
      </c>
      <c r="D8" s="1" t="str">
        <f t="shared" si="0"/>
        <v>["別府", "13:35", "13:50"],</v>
      </c>
      <c r="E8" s="32">
        <f t="shared" si="1"/>
        <v>15</v>
      </c>
      <c r="F8" s="13" t="s">
        <v>11</v>
      </c>
      <c r="G8" s="14">
        <v>0.4513888888888889</v>
      </c>
      <c r="H8" s="22">
        <v>0.4548611111111111</v>
      </c>
      <c r="I8" s="1" t="str">
        <f t="shared" si="2"/>
        <v>["来居", "10:50", "10:55"],</v>
      </c>
      <c r="J8" s="32">
        <f t="shared" si="3"/>
        <v>5</v>
      </c>
      <c r="K8" s="13" t="s">
        <v>0</v>
      </c>
      <c r="L8" s="14">
        <v>0.64583333333333337</v>
      </c>
      <c r="M8" s="22">
        <v>0.65625</v>
      </c>
      <c r="N8" s="1" t="str">
        <f t="shared" si="4"/>
        <v>["別府", "15:30", "15:45"],</v>
      </c>
      <c r="O8" s="32">
        <f t="shared" si="5"/>
        <v>15</v>
      </c>
      <c r="P8" s="13" t="s">
        <v>5</v>
      </c>
      <c r="Q8" s="14">
        <v>0.52777777777777779</v>
      </c>
      <c r="R8" s="22">
        <v>0.53472222222222221</v>
      </c>
      <c r="S8" s="1" t="str">
        <f t="shared" si="6"/>
        <v>["菱浦", "12:40", "12:50"],</v>
      </c>
      <c r="T8" s="32">
        <f t="shared" si="7"/>
        <v>10</v>
      </c>
      <c r="U8" s="13" t="s">
        <v>12</v>
      </c>
      <c r="V8" s="14">
        <v>0.4513888888888889</v>
      </c>
      <c r="W8" s="22">
        <v>0.4548611111111111</v>
      </c>
      <c r="X8" s="1" t="str">
        <f t="shared" si="8"/>
        <v>["来居", "10:50", "10:55"],</v>
      </c>
      <c r="Y8" s="32">
        <f t="shared" si="9"/>
        <v>5</v>
      </c>
      <c r="Z8" s="13" t="s">
        <v>3</v>
      </c>
      <c r="AA8" s="22">
        <v>0.71527777777777779</v>
      </c>
      <c r="AB8" s="22">
        <v>0.73263888888888884</v>
      </c>
      <c r="AC8" s="1" t="str">
        <f t="shared" si="10"/>
        <v>["西郷", "17:10", "17:35"],</v>
      </c>
      <c r="AD8" s="32">
        <f t="shared" si="11"/>
        <v>25</v>
      </c>
      <c r="AE8" s="13" t="s">
        <v>5</v>
      </c>
      <c r="AF8" s="14">
        <v>0.52777777777777779</v>
      </c>
      <c r="AG8" s="22">
        <v>0.53472222222222221</v>
      </c>
      <c r="AH8" s="1" t="str">
        <f t="shared" si="12"/>
        <v>["菱浦", "12:40", "12:50"],</v>
      </c>
      <c r="AI8" s="32">
        <f t="shared" si="13"/>
        <v>10</v>
      </c>
      <c r="AJ8" s="13" t="s">
        <v>12</v>
      </c>
      <c r="AK8" s="14">
        <v>0.4513888888888889</v>
      </c>
      <c r="AL8" s="22">
        <v>0.4548611111111111</v>
      </c>
      <c r="AM8" s="1" t="str">
        <f t="shared" si="14"/>
        <v>["来居", "10:50", "10:55"],</v>
      </c>
      <c r="AN8" s="32">
        <f t="shared" si="15"/>
        <v>5</v>
      </c>
      <c r="AP8" s="13" t="s">
        <v>1</v>
      </c>
      <c r="AQ8" s="22">
        <v>0.4284722222222222</v>
      </c>
      <c r="AR8" s="22">
        <v>0.67361111111111116</v>
      </c>
      <c r="AS8" s="1" t="str">
        <f t="shared" si="16"/>
        <v>["境港", "10:17", "16:10"],</v>
      </c>
      <c r="AT8" s="32">
        <f t="shared" si="17"/>
        <v>353</v>
      </c>
      <c r="AU8" s="13" t="s">
        <v>2</v>
      </c>
      <c r="AV8" s="22">
        <v>0.41875000000000001</v>
      </c>
      <c r="AW8" s="22">
        <v>0.70138888888888884</v>
      </c>
      <c r="AX8" s="1" t="str">
        <f t="shared" si="18"/>
        <v>["七類", "10:03", "16:50"],</v>
      </c>
      <c r="AY8" s="32">
        <f t="shared" si="19"/>
        <v>407</v>
      </c>
      <c r="AZ8" s="13" t="s">
        <v>1</v>
      </c>
      <c r="BA8" s="22">
        <v>0.4152777777777778</v>
      </c>
      <c r="BB8" s="22">
        <v>0.5</v>
      </c>
      <c r="BC8" s="1" t="str">
        <f t="shared" si="20"/>
        <v>["境港", "9:58", "12:00"],</v>
      </c>
      <c r="BD8" s="32">
        <f t="shared" si="21"/>
        <v>122</v>
      </c>
      <c r="BE8" s="13" t="s">
        <v>2</v>
      </c>
      <c r="BF8" s="22">
        <v>0.41875000000000001</v>
      </c>
      <c r="BG8" s="22">
        <v>0.65625</v>
      </c>
      <c r="BH8" s="1" t="str">
        <f t="shared" si="22"/>
        <v>["七類", "10:03", "15:45"],</v>
      </c>
      <c r="BI8" s="32">
        <f t="shared" si="23"/>
        <v>342</v>
      </c>
      <c r="BJ8" s="13" t="s">
        <v>1</v>
      </c>
      <c r="BK8" s="22">
        <v>0.4284722222222222</v>
      </c>
      <c r="BL8" s="22">
        <v>0.63194444444444442</v>
      </c>
      <c r="BM8" s="1" t="str">
        <f t="shared" si="24"/>
        <v>["境港", "10:17", "15:10"],</v>
      </c>
      <c r="BN8" s="32">
        <f t="shared" si="25"/>
        <v>293</v>
      </c>
      <c r="BP8" s="6" t="s">
        <v>0</v>
      </c>
      <c r="BQ8" s="6">
        <v>0.46875</v>
      </c>
      <c r="BR8" s="6">
        <v>0.47916666666666669</v>
      </c>
      <c r="BS8" s="1" t="str">
        <f t="shared" si="26"/>
        <v>["別府", "11:15", "11:30"],</v>
      </c>
      <c r="BT8" s="32">
        <f t="shared" si="27"/>
        <v>15</v>
      </c>
      <c r="BU8" s="6" t="s">
        <v>0</v>
      </c>
      <c r="BV8" s="6">
        <v>0.73263888888888884</v>
      </c>
      <c r="BW8" s="6">
        <v>0.73611111111111116</v>
      </c>
      <c r="BX8" s="1" t="str">
        <f t="shared" si="28"/>
        <v>["別府", "17:35", "17:40"],</v>
      </c>
      <c r="BY8" s="32">
        <f t="shared" si="29"/>
        <v>5</v>
      </c>
      <c r="BZ8" s="6" t="s">
        <v>0</v>
      </c>
      <c r="CA8" s="6">
        <v>0.3576388888888889</v>
      </c>
      <c r="CB8" s="6">
        <v>0.3611111111111111</v>
      </c>
      <c r="CC8" s="1" t="str">
        <f t="shared" si="30"/>
        <v>["別府", "8:35", "8:40"],</v>
      </c>
      <c r="CD8" s="32">
        <f t="shared" si="31"/>
        <v>5</v>
      </c>
      <c r="CF8" s="3" t="s">
        <v>10</v>
      </c>
      <c r="CG8" s="4">
        <v>0.36041666666666666</v>
      </c>
      <c r="CH8" s="4">
        <v>0.36180555555555555</v>
      </c>
      <c r="CI8" s="1" t="str">
        <f t="shared" si="32"/>
        <v>["来居", "8:39", "8:41"],</v>
      </c>
      <c r="CJ8" s="32">
        <f t="shared" si="33"/>
        <v>2</v>
      </c>
      <c r="CK8" s="3" t="s">
        <v>23</v>
      </c>
      <c r="CL8" s="4">
        <v>0.3354166666666667</v>
      </c>
      <c r="CM8" s="4">
        <v>0.33680555555555558</v>
      </c>
      <c r="CN8" s="1" t="str">
        <f t="shared" si="34"/>
        <v>["来居", "8:03", "8:05"],</v>
      </c>
      <c r="CO8" s="32">
        <f t="shared" si="35"/>
        <v>2</v>
      </c>
      <c r="CP8" s="3" t="s">
        <v>23</v>
      </c>
      <c r="CQ8" s="4">
        <v>0.3354166666666667</v>
      </c>
      <c r="CR8" s="4">
        <v>0.33680555555555558</v>
      </c>
      <c r="CS8" s="1" t="str">
        <f t="shared" si="36"/>
        <v>["来居", "8:03", "8:05"],</v>
      </c>
      <c r="CT8" s="32">
        <f t="shared" si="37"/>
        <v>2</v>
      </c>
      <c r="CU8" s="5" t="s">
        <v>9</v>
      </c>
      <c r="CV8" s="7">
        <v>0.3527777777777778</v>
      </c>
      <c r="CW8" s="7">
        <v>0.37708333333333338</v>
      </c>
      <c r="CX8" s="1" t="str">
        <f t="shared" si="38"/>
        <v>["菱浦", "8:28", "9:03"],</v>
      </c>
      <c r="CY8" s="32">
        <f t="shared" si="39"/>
        <v>35</v>
      </c>
      <c r="CZ8" s="6" t="s">
        <v>32</v>
      </c>
      <c r="DA8" s="6">
        <v>0.36180555555555555</v>
      </c>
      <c r="DB8" s="6">
        <v>0.38680555555555557</v>
      </c>
      <c r="DC8" s="1" t="str">
        <f t="shared" si="40"/>
        <v>["別府", "8:41", "9:17"],</v>
      </c>
      <c r="DD8" s="32">
        <f t="shared" si="41"/>
        <v>36</v>
      </c>
      <c r="DE8" s="6" t="s">
        <v>32</v>
      </c>
      <c r="DF8" s="6">
        <v>0.36180555555555555</v>
      </c>
      <c r="DG8" s="6">
        <v>0.38680555555555557</v>
      </c>
      <c r="DH8" s="1" t="str">
        <f t="shared" si="42"/>
        <v>["別府", "8:41", "9:17"],</v>
      </c>
      <c r="DI8" s="32">
        <f t="shared" si="43"/>
        <v>36</v>
      </c>
    </row>
    <row r="9" spans="1:113" x14ac:dyDescent="0.45">
      <c r="A9" s="13" t="s">
        <v>3</v>
      </c>
      <c r="B9" s="22">
        <v>0.625</v>
      </c>
      <c r="C9" s="22">
        <v>0.65277777777777779</v>
      </c>
      <c r="D9" s="1" t="str">
        <f t="shared" si="0"/>
        <v>["西郷", "15:00", "15:40"],</v>
      </c>
      <c r="E9" s="32">
        <f t="shared" si="1"/>
        <v>40</v>
      </c>
      <c r="F9" s="13" t="s">
        <v>1</v>
      </c>
      <c r="G9" s="22">
        <v>0.55555555555555558</v>
      </c>
      <c r="H9" s="22">
        <v>0.59027777777777779</v>
      </c>
      <c r="I9" s="1" t="str">
        <f t="shared" si="2"/>
        <v>["境港", "13:20", "14:10"],</v>
      </c>
      <c r="J9" s="32">
        <f t="shared" si="3"/>
        <v>50</v>
      </c>
      <c r="K9" s="13" t="s">
        <v>2</v>
      </c>
      <c r="L9" s="22">
        <v>0.74652777777777779</v>
      </c>
      <c r="M9" s="14"/>
      <c r="N9" s="1" t="str">
        <f>"[""" &amp; K9 &amp; """, """ &amp; IF(L9="","",TEXT(L9,"h:mm")) &amp; """, """ &amp; IF(M9="","",TEXT(M9,"h:mm")) &amp; """]"</f>
        <v>["七類", "17:55", ""]</v>
      </c>
      <c r="O9" s="32" t="str">
        <f t="shared" si="5"/>
        <v/>
      </c>
      <c r="P9" s="13" t="s">
        <v>3</v>
      </c>
      <c r="Q9" s="22">
        <v>0.58333333333333337</v>
      </c>
      <c r="R9" s="22">
        <v>0.63194444444444442</v>
      </c>
      <c r="S9" s="1" t="str">
        <f t="shared" si="6"/>
        <v>["西郷", "14:00", "15:10"],</v>
      </c>
      <c r="T9" s="32">
        <f t="shared" si="7"/>
        <v>70</v>
      </c>
      <c r="U9" s="13" t="s">
        <v>1</v>
      </c>
      <c r="V9" s="22">
        <v>0.55555555555555558</v>
      </c>
      <c r="W9" s="22">
        <v>0.60069444444444442</v>
      </c>
      <c r="X9" s="1" t="str">
        <f t="shared" si="8"/>
        <v>["境港", "13:20", "14:25"],</v>
      </c>
      <c r="Y9" s="32">
        <f t="shared" si="9"/>
        <v>65</v>
      </c>
      <c r="Z9" s="13" t="s">
        <v>2</v>
      </c>
      <c r="AA9" s="22">
        <v>0.83333333333333337</v>
      </c>
      <c r="AB9" s="14"/>
      <c r="AC9" s="1" t="str">
        <f>"[""" &amp; Z9 &amp; """, """ &amp; IF(AA9="","",TEXT(AA9,"h:mm")) &amp; """, """ &amp; IF(AB9="","",TEXT(AB9,"h:mm")) &amp; """]"</f>
        <v>["七類", "20:00", ""]</v>
      </c>
      <c r="AD9" s="32" t="str">
        <f t="shared" si="11"/>
        <v/>
      </c>
      <c r="AE9" s="13" t="s">
        <v>3</v>
      </c>
      <c r="AF9" s="22">
        <v>0.58333333333333337</v>
      </c>
      <c r="AG9" s="22">
        <v>0.59722222222222221</v>
      </c>
      <c r="AH9" s="1" t="str">
        <f t="shared" si="12"/>
        <v>["西郷", "14:00", "14:20"],</v>
      </c>
      <c r="AI9" s="32">
        <f t="shared" si="13"/>
        <v>20</v>
      </c>
      <c r="AJ9" s="13" t="s">
        <v>1</v>
      </c>
      <c r="AK9" s="22">
        <v>0.55555555555555558</v>
      </c>
      <c r="AL9" s="22">
        <v>0.60069444444444442</v>
      </c>
      <c r="AM9" s="1" t="str">
        <f t="shared" si="14"/>
        <v>["境港", "13:20", "14:25"],</v>
      </c>
      <c r="AN9" s="32">
        <f t="shared" si="15"/>
        <v>65</v>
      </c>
      <c r="AP9" s="13" t="s">
        <v>3</v>
      </c>
      <c r="AQ9" s="22">
        <v>0.73125000000000007</v>
      </c>
      <c r="AR9" s="22">
        <v>0.73541666666666661</v>
      </c>
      <c r="AS9" s="1" t="str">
        <f t="shared" si="16"/>
        <v>["西郷", "17:33", "17:39"],</v>
      </c>
      <c r="AT9" s="32">
        <f t="shared" si="17"/>
        <v>6</v>
      </c>
      <c r="AU9" s="13" t="s">
        <v>3</v>
      </c>
      <c r="AV9" s="22">
        <v>0.74930555555555556</v>
      </c>
      <c r="AW9" s="22">
        <v>0.75347222222222221</v>
      </c>
      <c r="AX9" s="1" t="str">
        <f t="shared" si="18"/>
        <v>["西郷", "17:59", "18:05"],</v>
      </c>
      <c r="AY9" s="32">
        <f t="shared" si="19"/>
        <v>6</v>
      </c>
      <c r="AZ9" s="13" t="s">
        <v>3</v>
      </c>
      <c r="BA9" s="22">
        <v>0.55763888888888891</v>
      </c>
      <c r="BB9" s="22">
        <v>0.5625</v>
      </c>
      <c r="BC9" s="1" t="str">
        <f t="shared" si="20"/>
        <v>["西郷", "13:23", "13:30"],</v>
      </c>
      <c r="BD9" s="32">
        <f t="shared" si="21"/>
        <v>7</v>
      </c>
      <c r="BE9" s="13" t="s">
        <v>3</v>
      </c>
      <c r="BF9" s="22">
        <v>0.70416666666666661</v>
      </c>
      <c r="BG9" s="22">
        <v>0.70833333333333337</v>
      </c>
      <c r="BH9" s="1" t="str">
        <f t="shared" si="22"/>
        <v>["西郷", "16:54", "17:00"],</v>
      </c>
      <c r="BI9" s="32">
        <f t="shared" si="23"/>
        <v>6</v>
      </c>
      <c r="BJ9" s="13" t="s">
        <v>3</v>
      </c>
      <c r="BK9" s="22">
        <v>0.68958333333333333</v>
      </c>
      <c r="BL9" s="22">
        <v>0.69374999999999998</v>
      </c>
      <c r="BM9" s="1" t="str">
        <f t="shared" si="24"/>
        <v>["西郷", "16:33", "16:39"],</v>
      </c>
      <c r="BN9" s="32">
        <f t="shared" si="25"/>
        <v>6</v>
      </c>
      <c r="BP9" s="5" t="s">
        <v>9</v>
      </c>
      <c r="BQ9" s="5">
        <v>0.48749999999999999</v>
      </c>
      <c r="BR9" s="7">
        <v>0.64583333333333337</v>
      </c>
      <c r="BS9" s="1" t="str">
        <f t="shared" si="26"/>
        <v>["菱浦", "11:42", "15:30"],</v>
      </c>
      <c r="BT9" s="32">
        <f t="shared" si="27"/>
        <v>228</v>
      </c>
      <c r="BU9" s="5" t="s">
        <v>9</v>
      </c>
      <c r="BV9" s="5">
        <v>0.74444444444444446</v>
      </c>
      <c r="BX9" s="1" t="str">
        <f>"[""" &amp; BU9 &amp; """, """ &amp; IF(BV9="","",TEXT(BV9,"h:mm")) &amp; """, """ &amp; IF(BW9="","",TEXT(BW9,"h:mm")) &amp; """]"</f>
        <v>["菱浦", "17:52", ""]</v>
      </c>
      <c r="BY9" s="32" t="str">
        <f t="shared" si="29"/>
        <v/>
      </c>
      <c r="BZ9" s="5" t="s">
        <v>9</v>
      </c>
      <c r="CA9" s="5">
        <v>0.36944444444444446</v>
      </c>
      <c r="CB9" s="5">
        <v>0.375</v>
      </c>
      <c r="CC9" s="1" t="str">
        <f t="shared" si="30"/>
        <v>["菱浦", "8:52", "9:00"],</v>
      </c>
      <c r="CD9" s="32">
        <f t="shared" si="31"/>
        <v>8</v>
      </c>
      <c r="CF9" s="5" t="s">
        <v>9</v>
      </c>
      <c r="CG9" s="7">
        <v>0.3756944444444445</v>
      </c>
      <c r="CH9" s="7">
        <v>0.37708333333333338</v>
      </c>
      <c r="CI9" s="1" t="str">
        <f t="shared" si="32"/>
        <v>["菱浦", "9:01", "9:03"],</v>
      </c>
      <c r="CJ9" s="32">
        <f t="shared" si="33"/>
        <v>2</v>
      </c>
      <c r="CK9" s="6" t="s">
        <v>32</v>
      </c>
      <c r="CL9" s="6">
        <v>0.34861111111111115</v>
      </c>
      <c r="CM9" s="6">
        <v>0.35069444444444442</v>
      </c>
      <c r="CN9" s="1" t="str">
        <f t="shared" si="34"/>
        <v>["別府", "8:22", "8:25"],</v>
      </c>
      <c r="CO9" s="32">
        <f t="shared" si="35"/>
        <v>3</v>
      </c>
      <c r="CP9" s="6" t="s">
        <v>32</v>
      </c>
      <c r="CQ9" s="6">
        <v>0.34861111111111115</v>
      </c>
      <c r="CR9" s="6">
        <v>0.35069444444444442</v>
      </c>
      <c r="CS9" s="1" t="str">
        <f t="shared" si="36"/>
        <v>["別府", "8:22", "8:25"],</v>
      </c>
      <c r="CT9" s="32">
        <f t="shared" si="37"/>
        <v>3</v>
      </c>
      <c r="CU9" s="6" t="s">
        <v>0</v>
      </c>
      <c r="CV9" s="6">
        <v>0.38263888888888892</v>
      </c>
      <c r="CW9" s="6">
        <v>0.5</v>
      </c>
      <c r="CX9" s="1" t="str">
        <f t="shared" si="38"/>
        <v>["別府", "9:11", "12:00"],</v>
      </c>
      <c r="CY9" s="32">
        <f t="shared" si="39"/>
        <v>169</v>
      </c>
      <c r="CZ9" s="5" t="s">
        <v>22</v>
      </c>
      <c r="DA9" s="5">
        <v>0.39166666666666666</v>
      </c>
      <c r="DB9" s="5">
        <v>0.39305555555555555</v>
      </c>
      <c r="DC9" s="1" t="str">
        <f t="shared" si="40"/>
        <v>["菱浦", "9:24", "9:26"],</v>
      </c>
      <c r="DD9" s="32">
        <f t="shared" si="41"/>
        <v>2</v>
      </c>
      <c r="DE9" s="5" t="s">
        <v>22</v>
      </c>
      <c r="DF9" s="5">
        <v>0.39166666666666666</v>
      </c>
      <c r="DG9" s="5">
        <v>0.39305555555555555</v>
      </c>
      <c r="DH9" s="1" t="str">
        <f t="shared" si="42"/>
        <v>["菱浦", "9:24", "9:26"],</v>
      </c>
      <c r="DI9" s="32">
        <f t="shared" si="43"/>
        <v>2</v>
      </c>
    </row>
    <row r="10" spans="1:113" x14ac:dyDescent="0.45">
      <c r="A10" s="13" t="s">
        <v>2</v>
      </c>
      <c r="B10" s="22">
        <v>0.75347222222222221</v>
      </c>
      <c r="C10" s="14"/>
      <c r="D10" s="1" t="str">
        <f>"[""" &amp; A10 &amp; """, """ &amp; IF(B10="","",TEXT(B10,"h:mm")) &amp; """, """ &amp; IF(C10="","",TEXT(C10,"h:mm")) &amp; """]"</f>
        <v>["七類", "18:05", ""]</v>
      </c>
      <c r="E10" s="32" t="str">
        <f t="shared" si="1"/>
        <v/>
      </c>
      <c r="F10" s="13" t="s">
        <v>12</v>
      </c>
      <c r="G10" s="22">
        <v>0.69097222222222221</v>
      </c>
      <c r="H10" s="14">
        <v>0.69444444444444453</v>
      </c>
      <c r="I10" s="1" t="str">
        <f t="shared" si="2"/>
        <v>["来居", "16:35", "16:40"],</v>
      </c>
      <c r="J10" s="32">
        <f t="shared" si="3"/>
        <v>5</v>
      </c>
      <c r="N10" s="1" t="s">
        <v>8</v>
      </c>
      <c r="O10" s="32" t="str">
        <f t="shared" si="5"/>
        <v/>
      </c>
      <c r="P10" s="13" t="s">
        <v>2</v>
      </c>
      <c r="Q10" s="22">
        <v>0.73263888888888884</v>
      </c>
      <c r="R10" s="14"/>
      <c r="S10" s="1" t="str">
        <f>"[""" &amp; P10 &amp; """, """ &amp; IF(Q10="","",TEXT(Q10,"h:mm")) &amp; """, """ &amp; IF(R10="","",TEXT(R10,"h:mm")) &amp; """]"</f>
        <v>["七類", "17:35", ""]</v>
      </c>
      <c r="T10" s="32" t="str">
        <f t="shared" si="7"/>
        <v/>
      </c>
      <c r="U10" s="13" t="s">
        <v>0</v>
      </c>
      <c r="V10" s="22">
        <v>0.71180555555555547</v>
      </c>
      <c r="W10" s="22">
        <v>0.71875</v>
      </c>
      <c r="X10" s="1" t="str">
        <f t="shared" si="8"/>
        <v>["別府", "17:05", "17:15"],</v>
      </c>
      <c r="Y10" s="32">
        <f t="shared" si="9"/>
        <v>10</v>
      </c>
      <c r="AC10" s="1" t="s">
        <v>8</v>
      </c>
      <c r="AD10" s="32" t="str">
        <f t="shared" si="11"/>
        <v/>
      </c>
      <c r="AE10" s="13" t="s">
        <v>5</v>
      </c>
      <c r="AF10" s="22">
        <v>0.64583333333333337</v>
      </c>
      <c r="AG10" s="14">
        <v>0.65625</v>
      </c>
      <c r="AH10" s="1" t="str">
        <f>"[""" &amp; AE10 &amp; """, """ &amp; IF(AF10="","",TEXT(AF10,"h:mm")) &amp; """, """ &amp; IF(AG10="","",TEXT(AG10,"h:mm")) &amp; """],"</f>
        <v>["菱浦", "15:30", "15:45"],</v>
      </c>
      <c r="AI10" s="32">
        <f t="shared" si="13"/>
        <v>15</v>
      </c>
      <c r="AJ10" s="13" t="s">
        <v>0</v>
      </c>
      <c r="AK10" s="22">
        <v>0.71180555555555547</v>
      </c>
      <c r="AL10" s="22">
        <v>0.71875</v>
      </c>
      <c r="AM10" s="1" t="str">
        <f t="shared" si="14"/>
        <v>["別府", "17:05", "17:15"],</v>
      </c>
      <c r="AN10" s="32">
        <f t="shared" si="15"/>
        <v>10</v>
      </c>
      <c r="AP10" s="13" t="s">
        <v>5</v>
      </c>
      <c r="AQ10" s="22">
        <v>0.75694444444444453</v>
      </c>
      <c r="AR10" s="14">
        <v>0.75902777777777775</v>
      </c>
      <c r="AS10" s="1" t="str">
        <f t="shared" si="16"/>
        <v>["菱浦", "18:10", "18:13"],</v>
      </c>
      <c r="AT10" s="32">
        <f t="shared" si="17"/>
        <v>3</v>
      </c>
      <c r="AU10" s="13" t="s">
        <v>5</v>
      </c>
      <c r="AV10" s="22">
        <v>0.77500000000000002</v>
      </c>
      <c r="AW10" s="14">
        <v>0.77708333333333324</v>
      </c>
      <c r="AX10" s="1" t="str">
        <f t="shared" si="18"/>
        <v>["菱浦", "18:36", "18:39"],</v>
      </c>
      <c r="AY10" s="32">
        <f t="shared" si="19"/>
        <v>3</v>
      </c>
      <c r="AZ10" s="13" t="s">
        <v>0</v>
      </c>
      <c r="BA10" s="22">
        <v>0.58680555555555558</v>
      </c>
      <c r="BB10" s="22">
        <v>0.59166666666666667</v>
      </c>
      <c r="BC10" s="1" t="str">
        <f t="shared" si="20"/>
        <v>["別府", "14:05", "14:12"],</v>
      </c>
      <c r="BD10" s="32">
        <f t="shared" si="21"/>
        <v>7</v>
      </c>
      <c r="BE10" s="13" t="s">
        <v>5</v>
      </c>
      <c r="BF10" s="22">
        <v>0.72986111111111107</v>
      </c>
      <c r="BG10" s="14">
        <v>0.7319444444444444</v>
      </c>
      <c r="BH10" s="1" t="str">
        <f t="shared" si="22"/>
        <v>["菱浦", "17:31", "17:34"],</v>
      </c>
      <c r="BI10" s="32">
        <f t="shared" si="23"/>
        <v>3</v>
      </c>
      <c r="BJ10" s="13" t="s">
        <v>13</v>
      </c>
      <c r="BK10" s="22">
        <v>0.71527777777777779</v>
      </c>
      <c r="BL10" s="14">
        <v>0.71736111111111101</v>
      </c>
      <c r="BM10" s="1" t="str">
        <f t="shared" si="24"/>
        <v>["菱浦", "17:10", "17:13"],</v>
      </c>
      <c r="BN10" s="32">
        <f t="shared" si="25"/>
        <v>3</v>
      </c>
      <c r="BP10" s="6" t="s">
        <v>0</v>
      </c>
      <c r="BQ10" s="6">
        <v>0.65625</v>
      </c>
      <c r="BR10" s="6">
        <v>0.65972222222222221</v>
      </c>
      <c r="BS10" s="1" t="str">
        <f t="shared" si="26"/>
        <v>["別府", "15:45", "15:50"],</v>
      </c>
      <c r="BT10" s="32">
        <f t="shared" si="27"/>
        <v>5</v>
      </c>
      <c r="BX10" s="1" t="s">
        <v>8</v>
      </c>
      <c r="BY10" s="32" t="str">
        <f t="shared" si="29"/>
        <v/>
      </c>
      <c r="BZ10" s="6" t="s">
        <v>0</v>
      </c>
      <c r="CA10" s="6">
        <v>0.38541666666666669</v>
      </c>
      <c r="CB10" s="6">
        <v>0.3888888888888889</v>
      </c>
      <c r="CC10" s="1" t="str">
        <f t="shared" si="30"/>
        <v>["別府", "9:15", "9:20"],</v>
      </c>
      <c r="CD10" s="32">
        <f t="shared" si="31"/>
        <v>5</v>
      </c>
      <c r="CF10" s="6" t="s">
        <v>0</v>
      </c>
      <c r="CG10" s="6">
        <v>0.38263888888888892</v>
      </c>
      <c r="CH10" s="6">
        <v>0.5</v>
      </c>
      <c r="CI10" s="1" t="str">
        <f t="shared" si="32"/>
        <v>["別府", "9:11", "12:00"],</v>
      </c>
      <c r="CJ10" s="32">
        <f t="shared" si="33"/>
        <v>169</v>
      </c>
      <c r="CK10" s="5" t="s">
        <v>22</v>
      </c>
      <c r="CL10" s="5">
        <v>0.35555555555555557</v>
      </c>
      <c r="CM10" s="5">
        <v>0.35694444444444445</v>
      </c>
      <c r="CN10" s="1" t="str">
        <f t="shared" si="34"/>
        <v>["菱浦", "8:32", "8:34"],</v>
      </c>
      <c r="CO10" s="32">
        <f t="shared" si="35"/>
        <v>2</v>
      </c>
      <c r="CP10" s="5" t="s">
        <v>22</v>
      </c>
      <c r="CQ10" s="5">
        <v>0.35555555555555557</v>
      </c>
      <c r="CR10" s="5">
        <v>0.35694444444444445</v>
      </c>
      <c r="CS10" s="1" t="str">
        <f t="shared" si="36"/>
        <v>["菱浦", "8:32", "8:34"],</v>
      </c>
      <c r="CT10" s="32">
        <f t="shared" si="37"/>
        <v>2</v>
      </c>
      <c r="CU10" s="5" t="s">
        <v>9</v>
      </c>
      <c r="CV10" s="7">
        <v>0.50555555555555554</v>
      </c>
      <c r="CW10" s="7">
        <v>0.5395833333333333</v>
      </c>
      <c r="CX10" s="1" t="str">
        <f t="shared" si="38"/>
        <v>["菱浦", "12:08", "12:57"],</v>
      </c>
      <c r="CY10" s="32">
        <f t="shared" si="39"/>
        <v>49</v>
      </c>
      <c r="CZ10" s="6" t="s">
        <v>32</v>
      </c>
      <c r="DA10" s="6">
        <v>0.3979166666666667</v>
      </c>
      <c r="DB10" s="6">
        <v>0.41805555555555557</v>
      </c>
      <c r="DC10" s="1" t="str">
        <f t="shared" si="40"/>
        <v>["別府", "9:33", "10:02"],</v>
      </c>
      <c r="DD10" s="32">
        <f t="shared" si="41"/>
        <v>29</v>
      </c>
      <c r="DE10" s="6" t="s">
        <v>32</v>
      </c>
      <c r="DF10" s="6">
        <v>0.3979166666666667</v>
      </c>
      <c r="DG10" s="6">
        <v>0.41805555555555557</v>
      </c>
      <c r="DH10" s="1" t="str">
        <f t="shared" si="42"/>
        <v>["別府", "9:33", "10:02"],</v>
      </c>
      <c r="DI10" s="32">
        <f t="shared" si="43"/>
        <v>29</v>
      </c>
    </row>
    <row r="11" spans="1:113" x14ac:dyDescent="0.45">
      <c r="D11" s="1" t="s">
        <v>8</v>
      </c>
      <c r="E11" s="32" t="str">
        <f t="shared" si="1"/>
        <v/>
      </c>
      <c r="F11" s="15" t="s">
        <v>0</v>
      </c>
      <c r="G11" s="16">
        <v>0.71527777777777779</v>
      </c>
      <c r="H11" s="23">
        <v>0.72222222222222221</v>
      </c>
      <c r="I11" s="1" t="str">
        <f t="shared" si="2"/>
        <v>["別府", "17:10", "17:20"],</v>
      </c>
      <c r="J11" s="32">
        <f>IF(AND(LEN(G11)&lt;&gt;0,LEN(H11)&lt;&gt;0),((HOUR(H11)*60)+MINUTE(H11))-((HOUR(G11)*60)+MINUTE(G11)),"")</f>
        <v>10</v>
      </c>
      <c r="O11" s="32"/>
      <c r="S11" s="1" t="s">
        <v>8</v>
      </c>
      <c r="T11" s="32" t="str">
        <f t="shared" si="7"/>
        <v/>
      </c>
      <c r="U11" s="13" t="s">
        <v>3</v>
      </c>
      <c r="V11" s="22">
        <v>0.77083333333333337</v>
      </c>
      <c r="W11" s="14"/>
      <c r="X11" s="1" t="str">
        <f>"[""" &amp; U11 &amp; """, """ &amp; IF(V11="","",TEXT(V11,"h:mm")) &amp; """, """ &amp; IF(W11="","",TEXT(W11,"h:mm")) &amp; """]"</f>
        <v>["西郷", "18:30", ""]</v>
      </c>
      <c r="Y11" s="32" t="str">
        <f t="shared" si="9"/>
        <v/>
      </c>
      <c r="AD11" s="32"/>
      <c r="AE11" s="13" t="s">
        <v>0</v>
      </c>
      <c r="AF11" s="14">
        <v>0.66666666666666663</v>
      </c>
      <c r="AG11" s="22">
        <v>0.67708333333333337</v>
      </c>
      <c r="AH11" s="1" t="str">
        <f t="shared" ref="AH11" si="44">"[""" &amp; AE11 &amp; """, """ &amp; IF(AF11="","",TEXT(AF11,"h:mm")) &amp; """, """ &amp; IF(AG11="","",TEXT(AG11,"h:mm")) &amp; """],"</f>
        <v>["別府", "16:00", "16:15"],</v>
      </c>
      <c r="AI11" s="32">
        <f t="shared" si="13"/>
        <v>15</v>
      </c>
      <c r="AJ11" s="13" t="s">
        <v>3</v>
      </c>
      <c r="AK11" s="22">
        <v>0.77083333333333337</v>
      </c>
      <c r="AL11" s="14"/>
      <c r="AM11" s="1" t="str">
        <f>"[""" &amp; AJ11 &amp; """, """ &amp; IF(AK11="","",TEXT(AK11,"h:mm")) &amp; """, """ &amp; IF(AL11="","",TEXT(AL11,"h:mm")) &amp; """]"</f>
        <v>["西郷", "18:30", ""]</v>
      </c>
      <c r="AN11" s="32" t="str">
        <f t="shared" si="15"/>
        <v/>
      </c>
      <c r="AP11" s="13" t="s">
        <v>0</v>
      </c>
      <c r="AQ11" s="14">
        <v>0.76597222222222217</v>
      </c>
      <c r="AR11" s="14"/>
      <c r="AS11" s="1" t="str">
        <f>"[""" &amp; AP11 &amp; """, """ &amp; IF(AQ11="","",TEXT(AQ11,"h:mm")) &amp; """, """ &amp; IF(AR11="","",TEXT(AR11,"h:mm")) &amp; """]"</f>
        <v>["別府", "18:23", ""]</v>
      </c>
      <c r="AT11" s="32" t="str">
        <f t="shared" si="17"/>
        <v/>
      </c>
      <c r="AU11" s="13" t="s">
        <v>0</v>
      </c>
      <c r="AV11" s="14">
        <v>0.78402777777777777</v>
      </c>
      <c r="AW11" s="14"/>
      <c r="AX11" s="1" t="str">
        <f>"[""" &amp; AU11 &amp; """, """ &amp; IF(AV11="","",TEXT(AV11,"h:mm")) &amp; """, """ &amp; IF(AW11="","",TEXT(AW11,"h:mm")) &amp; """]"</f>
        <v>["別府", "18:49", ""]</v>
      </c>
      <c r="AY11" s="32" t="str">
        <f t="shared" si="19"/>
        <v/>
      </c>
      <c r="AZ11" s="13" t="s">
        <v>2</v>
      </c>
      <c r="BA11" s="22">
        <v>0.6333333333333333</v>
      </c>
      <c r="BB11" s="22">
        <v>0.70138888888888884</v>
      </c>
      <c r="BC11" s="1" t="str">
        <f t="shared" si="20"/>
        <v>["七類", "15:12", "16:50"],</v>
      </c>
      <c r="BD11" s="32">
        <f t="shared" si="21"/>
        <v>98</v>
      </c>
      <c r="BE11" s="13" t="s">
        <v>0</v>
      </c>
      <c r="BF11" s="14">
        <v>0.73888888888888893</v>
      </c>
      <c r="BG11" s="14"/>
      <c r="BH11" s="1" t="str">
        <f>"[""" &amp; BE11 &amp; """, """ &amp; IF(BF11="","",TEXT(BF11,"h:mm")) &amp; """, """ &amp; IF(BG11="","",TEXT(BG11,"h:mm")) &amp; """]"</f>
        <v>["別府", "17:44", ""]</v>
      </c>
      <c r="BI11" s="32" t="str">
        <f t="shared" si="23"/>
        <v/>
      </c>
      <c r="BJ11" s="13" t="s">
        <v>0</v>
      </c>
      <c r="BK11" s="14">
        <v>0.72430555555555554</v>
      </c>
      <c r="BL11" s="14"/>
      <c r="BM11" s="1" t="str">
        <f>"[""" &amp; BJ11 &amp; """, """ &amp; IF(BK11="","",TEXT(BK11,"h:mm")) &amp; """, """ &amp; IF(BL11="","",TEXT(BL11,"h:mm")) &amp; """]"</f>
        <v>["別府", "17:23", ""]</v>
      </c>
      <c r="BN11" s="32" t="str">
        <f t="shared" si="25"/>
        <v/>
      </c>
      <c r="BP11" s="5" t="s">
        <v>9</v>
      </c>
      <c r="BQ11" s="5">
        <v>0.66805555555555562</v>
      </c>
      <c r="BR11" s="7">
        <v>0.72222222222222221</v>
      </c>
      <c r="BS11" s="1" t="str">
        <f t="shared" si="26"/>
        <v>["菱浦", "16:02", "17:20"],</v>
      </c>
      <c r="BT11" s="32">
        <f t="shared" si="27"/>
        <v>78</v>
      </c>
      <c r="BY11" s="32" t="str">
        <f t="shared" si="29"/>
        <v/>
      </c>
      <c r="BZ11" s="3" t="s">
        <v>10</v>
      </c>
      <c r="CA11" s="4">
        <v>0.41041666666666665</v>
      </c>
      <c r="CB11" s="4">
        <v>0.4145833333333333</v>
      </c>
      <c r="CC11" s="1" t="str">
        <f t="shared" si="30"/>
        <v>["来居", "9:51", "9:57"],</v>
      </c>
      <c r="CD11" s="32">
        <f t="shared" si="31"/>
        <v>6</v>
      </c>
      <c r="CF11" s="5" t="s">
        <v>9</v>
      </c>
      <c r="CG11" s="7">
        <v>0.50555555555555554</v>
      </c>
      <c r="CH11" s="7">
        <v>0.50694444444444442</v>
      </c>
      <c r="CI11" s="1" t="str">
        <f t="shared" si="32"/>
        <v>["菱浦", "12:08", "12:10"],</v>
      </c>
      <c r="CJ11" s="32">
        <f t="shared" si="33"/>
        <v>2</v>
      </c>
      <c r="CK11" s="3" t="s">
        <v>23</v>
      </c>
      <c r="CL11" s="4">
        <v>0.36944444444444446</v>
      </c>
      <c r="CM11" s="4">
        <v>0.37361111111111112</v>
      </c>
      <c r="CN11" s="1" t="str">
        <f t="shared" si="34"/>
        <v>["来居", "8:52", "8:58"],</v>
      </c>
      <c r="CO11" s="32">
        <f t="shared" si="35"/>
        <v>6</v>
      </c>
      <c r="CP11" s="3" t="s">
        <v>23</v>
      </c>
      <c r="CQ11" s="4">
        <v>0.36944444444444446</v>
      </c>
      <c r="CR11" s="4">
        <v>0.37361111111111112</v>
      </c>
      <c r="CS11" s="1" t="str">
        <f t="shared" si="36"/>
        <v>["来居", "8:52", "8:58"],</v>
      </c>
      <c r="CT11" s="32">
        <f t="shared" si="37"/>
        <v>6</v>
      </c>
      <c r="CU11" s="6" t="s">
        <v>0</v>
      </c>
      <c r="CV11" s="6">
        <v>0.54513888888888895</v>
      </c>
      <c r="CW11" s="6">
        <v>0.55208333333333337</v>
      </c>
      <c r="CX11" s="1" t="str">
        <f t="shared" si="38"/>
        <v>["別府", "13:05", "13:15"],</v>
      </c>
      <c r="CY11" s="32">
        <f t="shared" si="39"/>
        <v>10</v>
      </c>
      <c r="CZ11" s="5" t="s">
        <v>22</v>
      </c>
      <c r="DA11" s="7">
        <v>0.42291666666666666</v>
      </c>
      <c r="DB11" s="7">
        <v>0.45208333333333334</v>
      </c>
      <c r="DC11" s="1" t="str">
        <f t="shared" si="40"/>
        <v>["菱浦", "10:09", "10:51"],</v>
      </c>
      <c r="DD11" s="32">
        <f t="shared" si="41"/>
        <v>42</v>
      </c>
      <c r="DE11" s="5" t="s">
        <v>22</v>
      </c>
      <c r="DF11" s="7">
        <v>0.42291666666666666</v>
      </c>
      <c r="DG11" s="7">
        <v>0.45208333333333334</v>
      </c>
      <c r="DH11" s="1" t="str">
        <f t="shared" si="42"/>
        <v>["菱浦", "10:09", "10:51"],</v>
      </c>
      <c r="DI11" s="32">
        <f t="shared" si="43"/>
        <v>42</v>
      </c>
    </row>
    <row r="12" spans="1:113" x14ac:dyDescent="0.45">
      <c r="E12" s="32"/>
      <c r="F12" s="15" t="s">
        <v>3</v>
      </c>
      <c r="G12" s="23">
        <v>0.77430555555555547</v>
      </c>
      <c r="H12" s="15"/>
      <c r="I12" s="1" t="str">
        <f>"[""" &amp; F12 &amp; """, """ &amp; IF(G12="","",TEXT(G12,"h:mm")) &amp; """, """ &amp; IF(H12="","",TEXT(H12,"h:mm")) &amp; """]"</f>
        <v>["西郷", "18:35", ""]</v>
      </c>
      <c r="J12" s="32" t="str">
        <f t="shared" si="3"/>
        <v/>
      </c>
      <c r="O12" s="32"/>
      <c r="T12" s="32"/>
      <c r="X12" s="1" t="s">
        <v>8</v>
      </c>
      <c r="Y12" s="32" t="str">
        <f t="shared" si="9"/>
        <v/>
      </c>
      <c r="AD12" s="32"/>
      <c r="AE12" s="13" t="s">
        <v>2</v>
      </c>
      <c r="AF12" s="22">
        <v>0.76736111111111116</v>
      </c>
      <c r="AG12" s="14"/>
      <c r="AH12" s="1" t="str">
        <f>"[""" &amp; AE12 &amp; """, """ &amp; IF(AF12="","",TEXT(AF12,"h:mm")) &amp; """, """ &amp; IF(AG12="","",TEXT(AG12,"h:mm")) &amp; """]"</f>
        <v>["七類", "18:25", ""]</v>
      </c>
      <c r="AI12" s="32" t="str">
        <f t="shared" si="13"/>
        <v/>
      </c>
      <c r="AM12" s="1" t="s">
        <v>8</v>
      </c>
      <c r="AN12" s="32" t="str">
        <f t="shared" si="15"/>
        <v/>
      </c>
      <c r="AS12" s="1" t="s">
        <v>8</v>
      </c>
      <c r="AT12" s="32" t="str">
        <f t="shared" si="17"/>
        <v/>
      </c>
      <c r="AX12" s="1" t="s">
        <v>8</v>
      </c>
      <c r="AY12" s="32" t="str">
        <f t="shared" si="19"/>
        <v/>
      </c>
      <c r="AZ12" s="13" t="s">
        <v>3</v>
      </c>
      <c r="BA12" s="22">
        <v>0.74930555555555556</v>
      </c>
      <c r="BB12" s="22">
        <v>0.75347222222222221</v>
      </c>
      <c r="BC12" s="1" t="str">
        <f t="shared" si="20"/>
        <v>["西郷", "17:59", "18:05"],</v>
      </c>
      <c r="BD12" s="32">
        <f t="shared" si="21"/>
        <v>6</v>
      </c>
      <c r="BH12" s="1" t="s">
        <v>8</v>
      </c>
      <c r="BI12" s="32" t="str">
        <f t="shared" si="23"/>
        <v/>
      </c>
      <c r="BM12" s="1" t="s">
        <v>8</v>
      </c>
      <c r="BN12" s="32" t="str">
        <f t="shared" si="25"/>
        <v/>
      </c>
      <c r="BP12" s="6" t="s">
        <v>0</v>
      </c>
      <c r="BQ12" s="6">
        <v>0.73263888888888884</v>
      </c>
      <c r="BR12" s="6">
        <v>0.73611111111111116</v>
      </c>
      <c r="BS12" s="1" t="str">
        <f t="shared" si="26"/>
        <v>["別府", "17:35", "17:40"],</v>
      </c>
      <c r="BT12" s="32">
        <f t="shared" si="27"/>
        <v>5</v>
      </c>
      <c r="BY12" s="32" t="str">
        <f t="shared" si="29"/>
        <v/>
      </c>
      <c r="BZ12" s="6" t="s">
        <v>0</v>
      </c>
      <c r="CA12" s="6">
        <v>0.44097222222222227</v>
      </c>
      <c r="CB12" s="6">
        <v>0.4458333333333333</v>
      </c>
      <c r="CC12" s="1" t="str">
        <f t="shared" si="30"/>
        <v>["別府", "10:35", "10:42"],</v>
      </c>
      <c r="CD12" s="32">
        <f t="shared" si="31"/>
        <v>7</v>
      </c>
      <c r="CF12" s="3" t="s">
        <v>10</v>
      </c>
      <c r="CG12" s="4">
        <v>0.52083333333333337</v>
      </c>
      <c r="CH12" s="4">
        <v>0.52430555555555558</v>
      </c>
      <c r="CI12" s="1" t="str">
        <f t="shared" si="32"/>
        <v>["来居", "12:30", "12:35"],</v>
      </c>
      <c r="CJ12" s="32">
        <f t="shared" si="33"/>
        <v>5</v>
      </c>
      <c r="CK12" s="6" t="s">
        <v>32</v>
      </c>
      <c r="CL12" s="6">
        <v>0.38541666666666669</v>
      </c>
      <c r="CM12" s="6">
        <v>0.38680555555555557</v>
      </c>
      <c r="CN12" s="1" t="str">
        <f t="shared" si="34"/>
        <v>["別府", "9:15", "9:17"],</v>
      </c>
      <c r="CO12" s="32">
        <f t="shared" si="35"/>
        <v>2</v>
      </c>
      <c r="CP12" s="6" t="s">
        <v>32</v>
      </c>
      <c r="CQ12" s="6">
        <v>0.38541666666666669</v>
      </c>
      <c r="CR12" s="6">
        <v>0.38680555555555557</v>
      </c>
      <c r="CS12" s="1" t="str">
        <f t="shared" si="36"/>
        <v>["別府", "9:15", "9:17"],</v>
      </c>
      <c r="CT12" s="32">
        <f t="shared" si="37"/>
        <v>2</v>
      </c>
      <c r="CU12" s="5" t="s">
        <v>9</v>
      </c>
      <c r="CV12" s="5">
        <v>0.55763888888888891</v>
      </c>
      <c r="CW12" s="5">
        <v>0.55902777777777779</v>
      </c>
      <c r="CX12" s="1" t="str">
        <f t="shared" si="38"/>
        <v>["菱浦", "13:23", "13:25"],</v>
      </c>
      <c r="CY12" s="32">
        <f t="shared" si="39"/>
        <v>2</v>
      </c>
      <c r="CZ12" s="6" t="s">
        <v>32</v>
      </c>
      <c r="DA12" s="6">
        <v>0.45694444444444443</v>
      </c>
      <c r="DB12" s="6">
        <v>0.50694444444444442</v>
      </c>
      <c r="DC12" s="1" t="str">
        <f t="shared" si="40"/>
        <v>["別府", "10:58", "12:10"],</v>
      </c>
      <c r="DD12" s="32">
        <f t="shared" si="41"/>
        <v>72</v>
      </c>
      <c r="DE12" s="6" t="s">
        <v>32</v>
      </c>
      <c r="DF12" s="6">
        <v>0.45694444444444443</v>
      </c>
      <c r="DG12" s="6">
        <v>0.50694444444444442</v>
      </c>
      <c r="DH12" s="1" t="str">
        <f t="shared" si="42"/>
        <v>["別府", "10:58", "12:10"],</v>
      </c>
      <c r="DI12" s="32">
        <f t="shared" si="43"/>
        <v>72</v>
      </c>
    </row>
    <row r="13" spans="1:113" x14ac:dyDescent="0.45">
      <c r="E13" s="32"/>
      <c r="I13" s="1" t="s">
        <v>8</v>
      </c>
      <c r="J13" s="32" t="str">
        <f t="shared" si="3"/>
        <v/>
      </c>
      <c r="O13" s="32"/>
      <c r="T13" s="32"/>
      <c r="Y13" s="32"/>
      <c r="AD13" s="32"/>
      <c r="AH13" s="1" t="s">
        <v>8</v>
      </c>
      <c r="AI13" s="32" t="str">
        <f t="shared" si="13"/>
        <v/>
      </c>
      <c r="AN13" s="32" t="str">
        <f t="shared" si="15"/>
        <v/>
      </c>
      <c r="AT13" s="32" t="str">
        <f t="shared" si="17"/>
        <v/>
      </c>
      <c r="AY13" s="32" t="str">
        <f t="shared" si="19"/>
        <v/>
      </c>
      <c r="AZ13" s="13" t="s">
        <v>13</v>
      </c>
      <c r="BA13" s="22">
        <v>0.77500000000000002</v>
      </c>
      <c r="BB13" s="14">
        <v>0.77708333333333324</v>
      </c>
      <c r="BC13" s="1" t="str">
        <f t="shared" si="20"/>
        <v>["菱浦", "18:36", "18:39"],</v>
      </c>
      <c r="BD13" s="32">
        <f t="shared" si="21"/>
        <v>3</v>
      </c>
      <c r="BI13" s="32" t="str">
        <f t="shared" si="23"/>
        <v/>
      </c>
      <c r="BN13" s="32" t="str">
        <f t="shared" si="25"/>
        <v/>
      </c>
      <c r="BP13" s="5" t="s">
        <v>9</v>
      </c>
      <c r="BQ13" s="5">
        <v>0.74444444444444446</v>
      </c>
      <c r="BS13" s="1" t="str">
        <f>"[""" &amp; BP13 &amp; """, """ &amp; IF(BQ13="","",TEXT(BQ13,"h:mm")) &amp; """, """ &amp; IF(BR13="","",TEXT(BR13,"h:mm")) &amp; """]"</f>
        <v>["菱浦", "17:52", ""]</v>
      </c>
      <c r="BT13" s="32" t="str">
        <f t="shared" si="27"/>
        <v/>
      </c>
      <c r="BY13" s="32" t="str">
        <f t="shared" si="29"/>
        <v/>
      </c>
      <c r="BZ13" s="5" t="s">
        <v>9</v>
      </c>
      <c r="CA13" s="5">
        <v>0.45416666666666666</v>
      </c>
      <c r="CB13" s="5">
        <v>0.51041666666666663</v>
      </c>
      <c r="CC13" s="1" t="str">
        <f t="shared" si="30"/>
        <v>["菱浦", "10:54", "12:15"],</v>
      </c>
      <c r="CD13" s="32">
        <f t="shared" si="31"/>
        <v>81</v>
      </c>
      <c r="CF13" s="5" t="s">
        <v>9</v>
      </c>
      <c r="CG13" s="7">
        <v>0.53819444444444442</v>
      </c>
      <c r="CH13" s="7">
        <v>0.5395833333333333</v>
      </c>
      <c r="CI13" s="1" t="str">
        <f t="shared" si="32"/>
        <v>["菱浦", "12:55", "12:57"],</v>
      </c>
      <c r="CJ13" s="32">
        <f t="shared" si="33"/>
        <v>2</v>
      </c>
      <c r="CK13" s="5" t="s">
        <v>22</v>
      </c>
      <c r="CL13" s="5">
        <v>0.39166666666666666</v>
      </c>
      <c r="CM13" s="5">
        <v>0.39305555555555555</v>
      </c>
      <c r="CN13" s="1" t="str">
        <f t="shared" si="34"/>
        <v>["菱浦", "9:24", "9:26"],</v>
      </c>
      <c r="CO13" s="32">
        <f t="shared" si="35"/>
        <v>2</v>
      </c>
      <c r="CP13" s="5" t="s">
        <v>22</v>
      </c>
      <c r="CQ13" s="5">
        <v>0.39166666666666666</v>
      </c>
      <c r="CR13" s="5">
        <v>0.39305555555555555</v>
      </c>
      <c r="CS13" s="1" t="str">
        <f t="shared" si="36"/>
        <v>["菱浦", "9:24", "9:26"],</v>
      </c>
      <c r="CT13" s="32">
        <f t="shared" si="37"/>
        <v>2</v>
      </c>
      <c r="CU13" s="6" t="s">
        <v>0</v>
      </c>
      <c r="CV13" s="6">
        <v>0.56458333333333333</v>
      </c>
      <c r="CW13" s="6">
        <v>0.71875</v>
      </c>
      <c r="CX13" s="1" t="str">
        <f t="shared" si="38"/>
        <v>["別府", "13:33", "17:15"],</v>
      </c>
      <c r="CY13" s="32">
        <f t="shared" si="39"/>
        <v>222</v>
      </c>
      <c r="CZ13" s="5" t="s">
        <v>22</v>
      </c>
      <c r="DA13" s="7">
        <v>0.51250000000000007</v>
      </c>
      <c r="DB13" s="7">
        <v>0.52083333333333337</v>
      </c>
      <c r="DC13" s="1" t="str">
        <f t="shared" si="40"/>
        <v>["菱浦", "12:18", "12:30"],</v>
      </c>
      <c r="DD13" s="32">
        <f t="shared" si="41"/>
        <v>12</v>
      </c>
      <c r="DE13" s="5" t="s">
        <v>22</v>
      </c>
      <c r="DF13" s="7">
        <v>0.51250000000000007</v>
      </c>
      <c r="DG13" s="7">
        <v>0.52083333333333337</v>
      </c>
      <c r="DH13" s="1" t="str">
        <f t="shared" si="42"/>
        <v>["菱浦", "12:18", "12:30"],</v>
      </c>
      <c r="DI13" s="32">
        <f t="shared" si="43"/>
        <v>12</v>
      </c>
    </row>
    <row r="14" spans="1:113" x14ac:dyDescent="0.45">
      <c r="E14" s="32"/>
      <c r="J14" s="32"/>
      <c r="O14" s="32"/>
      <c r="T14" s="32"/>
      <c r="Y14" s="32"/>
      <c r="AD14" s="32"/>
      <c r="AI14" s="32" t="str">
        <f t="shared" si="13"/>
        <v/>
      </c>
      <c r="AN14" s="32" t="str">
        <f t="shared" si="15"/>
        <v/>
      </c>
      <c r="AT14" s="32" t="str">
        <f t="shared" si="17"/>
        <v/>
      </c>
      <c r="AY14" s="32" t="str">
        <f t="shared" si="19"/>
        <v/>
      </c>
      <c r="AZ14" s="13" t="s">
        <v>0</v>
      </c>
      <c r="BA14" s="14">
        <v>0.78402777777777777</v>
      </c>
      <c r="BB14" s="14"/>
      <c r="BC14" s="1" t="str">
        <f>"[""" &amp; AZ14 &amp; """, """ &amp; IF(BA14="","",TEXT(BA14,"h:mm")) &amp; """, """ &amp; IF(BB14="","",TEXT(BB14,"h:mm")) &amp; """]"</f>
        <v>["別府", "18:49", ""]</v>
      </c>
      <c r="BD14" s="32" t="str">
        <f t="shared" si="21"/>
        <v/>
      </c>
      <c r="BI14" s="32" t="str">
        <f t="shared" si="23"/>
        <v/>
      </c>
      <c r="BN14" s="32" t="str">
        <f t="shared" si="25"/>
        <v/>
      </c>
      <c r="BS14" s="1" t="s">
        <v>8</v>
      </c>
      <c r="BT14" s="32" t="str">
        <f t="shared" si="27"/>
        <v/>
      </c>
      <c r="BY14" s="32" t="str">
        <f t="shared" si="29"/>
        <v/>
      </c>
      <c r="BZ14" s="6" t="s">
        <v>0</v>
      </c>
      <c r="CA14" s="6">
        <v>0.52083333333333337</v>
      </c>
      <c r="CB14" s="6">
        <v>0.52430555555555558</v>
      </c>
      <c r="CC14" s="1" t="str">
        <f t="shared" si="30"/>
        <v>["別府", "12:30", "12:35"],</v>
      </c>
      <c r="CD14" s="32">
        <f t="shared" si="31"/>
        <v>5</v>
      </c>
      <c r="CF14" s="6" t="s">
        <v>0</v>
      </c>
      <c r="CG14" s="6">
        <v>0.54513888888888895</v>
      </c>
      <c r="CH14" s="6">
        <v>0.55208333333333337</v>
      </c>
      <c r="CI14" s="1" t="str">
        <f t="shared" si="32"/>
        <v>["別府", "13:05", "13:15"],</v>
      </c>
      <c r="CJ14" s="32">
        <f t="shared" si="33"/>
        <v>10</v>
      </c>
      <c r="CK14" s="6" t="s">
        <v>32</v>
      </c>
      <c r="CL14" s="6">
        <v>0.3979166666666667</v>
      </c>
      <c r="CM14" s="6">
        <v>0.41805555555555557</v>
      </c>
      <c r="CN14" s="1" t="str">
        <f t="shared" si="34"/>
        <v>["別府", "9:33", "10:02"],</v>
      </c>
      <c r="CO14" s="32">
        <f t="shared" si="35"/>
        <v>29</v>
      </c>
      <c r="CP14" s="6" t="s">
        <v>32</v>
      </c>
      <c r="CQ14" s="6">
        <v>0.3979166666666667</v>
      </c>
      <c r="CR14" s="6">
        <v>0.41805555555555557</v>
      </c>
      <c r="CS14" s="1" t="str">
        <f t="shared" si="36"/>
        <v>["別府", "9:33", "10:02"],</v>
      </c>
      <c r="CT14" s="32">
        <f t="shared" si="37"/>
        <v>29</v>
      </c>
      <c r="CU14" s="5" t="s">
        <v>9</v>
      </c>
      <c r="CV14" s="5">
        <v>0.72430555555555554</v>
      </c>
      <c r="CW14" s="5">
        <v>0.75624999999999998</v>
      </c>
      <c r="CX14" s="1" t="str">
        <f t="shared" si="38"/>
        <v>["菱浦", "17:23", "18:09"],</v>
      </c>
      <c r="CY14" s="32">
        <f t="shared" si="39"/>
        <v>46</v>
      </c>
      <c r="CZ14" s="6" t="s">
        <v>32</v>
      </c>
      <c r="DA14" s="6">
        <v>0.52569444444444446</v>
      </c>
      <c r="DB14" s="6">
        <v>0.53472222222222221</v>
      </c>
      <c r="DC14" s="1" t="str">
        <f t="shared" si="40"/>
        <v>["別府", "12:37", "12:50"],</v>
      </c>
      <c r="DD14" s="32">
        <f t="shared" si="41"/>
        <v>13</v>
      </c>
      <c r="DE14" s="6" t="s">
        <v>32</v>
      </c>
      <c r="DF14" s="6">
        <v>0.52569444444444446</v>
      </c>
      <c r="DG14" s="6">
        <v>0.53472222222222221</v>
      </c>
      <c r="DH14" s="1" t="str">
        <f t="shared" si="42"/>
        <v>["別府", "12:37", "12:50"],</v>
      </c>
      <c r="DI14" s="32">
        <f t="shared" si="43"/>
        <v>13</v>
      </c>
    </row>
    <row r="15" spans="1:113" x14ac:dyDescent="0.45">
      <c r="E15" s="32"/>
      <c r="J15" s="32"/>
      <c r="O15" s="32"/>
      <c r="T15" s="32"/>
      <c r="Y15" s="32"/>
      <c r="AD15" s="32"/>
      <c r="AI15" s="32" t="str">
        <f t="shared" si="13"/>
        <v/>
      </c>
      <c r="AN15" s="32" t="str">
        <f t="shared" si="15"/>
        <v/>
      </c>
      <c r="AO15" s="21"/>
      <c r="AT15" s="32" t="str">
        <f t="shared" si="17"/>
        <v/>
      </c>
      <c r="AY15" s="32" t="str">
        <f t="shared" si="19"/>
        <v/>
      </c>
      <c r="BC15" s="1" t="s">
        <v>8</v>
      </c>
      <c r="BD15" s="32" t="str">
        <f t="shared" si="21"/>
        <v/>
      </c>
      <c r="BI15" s="32" t="str">
        <f t="shared" si="23"/>
        <v/>
      </c>
      <c r="BN15" s="32" t="str">
        <f t="shared" si="25"/>
        <v/>
      </c>
      <c r="BP15" s="12"/>
      <c r="BQ15" s="12"/>
      <c r="BR15" s="12"/>
      <c r="BT15" s="32" t="str">
        <f t="shared" si="27"/>
        <v/>
      </c>
      <c r="BY15" s="32" t="str">
        <f t="shared" si="29"/>
        <v/>
      </c>
      <c r="BZ15" s="5" t="s">
        <v>9</v>
      </c>
      <c r="CA15" s="5">
        <v>0.53263888888888888</v>
      </c>
      <c r="CB15" s="5">
        <v>0.53819444444444442</v>
      </c>
      <c r="CC15" s="1" t="str">
        <f t="shared" si="30"/>
        <v>["菱浦", "12:47", "12:55"],</v>
      </c>
      <c r="CD15" s="32">
        <f t="shared" si="31"/>
        <v>8</v>
      </c>
      <c r="CE15" s="18"/>
      <c r="CF15" s="5" t="s">
        <v>9</v>
      </c>
      <c r="CG15" s="5">
        <v>0.55763888888888891</v>
      </c>
      <c r="CH15" s="5">
        <v>0.55902777777777779</v>
      </c>
      <c r="CI15" s="1" t="str">
        <f t="shared" si="32"/>
        <v>["菱浦", "13:23", "13:25"],</v>
      </c>
      <c r="CJ15" s="32">
        <f t="shared" si="33"/>
        <v>2</v>
      </c>
      <c r="CK15" s="5" t="s">
        <v>22</v>
      </c>
      <c r="CL15" s="7">
        <v>0.42291666666666666</v>
      </c>
      <c r="CM15" s="7">
        <v>0.42430555555555555</v>
      </c>
      <c r="CN15" s="1" t="str">
        <f t="shared" si="34"/>
        <v>["菱浦", "10:09", "10:11"],</v>
      </c>
      <c r="CO15" s="32">
        <f t="shared" si="35"/>
        <v>2</v>
      </c>
      <c r="CP15" s="5" t="s">
        <v>22</v>
      </c>
      <c r="CQ15" s="7">
        <v>0.42291666666666666</v>
      </c>
      <c r="CR15" s="7">
        <v>0.42430555555555555</v>
      </c>
      <c r="CS15" s="1" t="str">
        <f t="shared" si="36"/>
        <v>["菱浦", "10:09", "10:11"],</v>
      </c>
      <c r="CT15" s="32">
        <f t="shared" si="37"/>
        <v>2</v>
      </c>
      <c r="CU15" s="6" t="s">
        <v>0</v>
      </c>
      <c r="CV15" s="6">
        <v>0.76180555555555562</v>
      </c>
      <c r="CX15" s="1" t="str">
        <f>"[""" &amp; CU15 &amp; """, """ &amp; IF(CV15="","",TEXT(CV15,"h:mm")) &amp; """, """ &amp; IF(CW15="","",TEXT(CW15,"h:mm")) &amp; """]"</f>
        <v>["別府", "18:17", ""]</v>
      </c>
      <c r="CY15" s="32" t="str">
        <f t="shared" si="39"/>
        <v/>
      </c>
      <c r="CZ15" s="5" t="s">
        <v>22</v>
      </c>
      <c r="DA15" s="7">
        <v>0.54027777777777775</v>
      </c>
      <c r="DB15" s="7">
        <v>0.55625000000000002</v>
      </c>
      <c r="DC15" s="1" t="str">
        <f t="shared" si="40"/>
        <v>["菱浦", "12:58", "13:21"],</v>
      </c>
      <c r="DD15" s="32">
        <f t="shared" si="41"/>
        <v>23</v>
      </c>
      <c r="DE15" s="5" t="s">
        <v>22</v>
      </c>
      <c r="DF15" s="7">
        <v>0.54027777777777775</v>
      </c>
      <c r="DG15" s="7">
        <v>0.55625000000000002</v>
      </c>
      <c r="DH15" s="1" t="str">
        <f t="shared" si="42"/>
        <v>["菱浦", "12:58", "13:21"],</v>
      </c>
      <c r="DI15" s="32">
        <f t="shared" si="43"/>
        <v>23</v>
      </c>
    </row>
    <row r="16" spans="1:113" x14ac:dyDescent="0.45">
      <c r="E16" s="32"/>
      <c r="J16" s="32"/>
      <c r="O16" s="32"/>
      <c r="T16" s="32"/>
      <c r="Y16" s="32"/>
      <c r="AD16" s="32"/>
      <c r="AI16" s="32" t="str">
        <f t="shared" si="13"/>
        <v/>
      </c>
      <c r="AN16" s="32" t="str">
        <f t="shared" si="15"/>
        <v/>
      </c>
      <c r="AO16" s="21"/>
      <c r="AT16" s="32" t="str">
        <f t="shared" si="17"/>
        <v/>
      </c>
      <c r="AY16" s="32" t="str">
        <f t="shared" si="19"/>
        <v/>
      </c>
      <c r="BD16" s="32" t="str">
        <f t="shared" si="21"/>
        <v/>
      </c>
      <c r="BI16" s="32" t="str">
        <f t="shared" si="23"/>
        <v/>
      </c>
      <c r="BN16" s="32" t="str">
        <f t="shared" si="25"/>
        <v/>
      </c>
      <c r="BP16" s="12"/>
      <c r="BQ16" s="12"/>
      <c r="BR16" s="12"/>
      <c r="BT16" s="32" t="str">
        <f t="shared" si="27"/>
        <v/>
      </c>
      <c r="BY16" s="32" t="str">
        <f t="shared" si="29"/>
        <v/>
      </c>
      <c r="BZ16" s="6" t="s">
        <v>0</v>
      </c>
      <c r="CA16" s="6">
        <v>0.54861111111111105</v>
      </c>
      <c r="CB16" s="6">
        <v>0.55555555555555558</v>
      </c>
      <c r="CC16" s="1" t="str">
        <f t="shared" si="30"/>
        <v>["別府", "13:10", "13:20"],</v>
      </c>
      <c r="CD16" s="32">
        <f t="shared" si="31"/>
        <v>10</v>
      </c>
      <c r="CE16" s="18"/>
      <c r="CF16" s="6" t="s">
        <v>0</v>
      </c>
      <c r="CG16" s="6">
        <v>0.56458333333333333</v>
      </c>
      <c r="CH16" s="6">
        <v>0.57291666666666663</v>
      </c>
      <c r="CI16" s="1" t="str">
        <f t="shared" si="32"/>
        <v>["別府", "13:33", "13:45"],</v>
      </c>
      <c r="CJ16" s="32">
        <f t="shared" si="33"/>
        <v>12</v>
      </c>
      <c r="CK16" s="3" t="s">
        <v>23</v>
      </c>
      <c r="CL16" s="4">
        <v>0.4368055555555555</v>
      </c>
      <c r="CM16" s="4">
        <v>0.4381944444444445</v>
      </c>
      <c r="CN16" s="1" t="str">
        <f t="shared" si="34"/>
        <v>["来居", "10:29", "10:31"],</v>
      </c>
      <c r="CO16" s="32">
        <f t="shared" si="35"/>
        <v>2</v>
      </c>
      <c r="CP16" s="3" t="s">
        <v>23</v>
      </c>
      <c r="CQ16" s="4">
        <v>0.4368055555555555</v>
      </c>
      <c r="CR16" s="4">
        <v>0.4381944444444445</v>
      </c>
      <c r="CS16" s="1" t="str">
        <f t="shared" si="36"/>
        <v>["来居", "10:29", "10:31"],</v>
      </c>
      <c r="CT16" s="32">
        <f t="shared" si="37"/>
        <v>2</v>
      </c>
      <c r="CX16" s="1" t="s">
        <v>24</v>
      </c>
      <c r="CY16" s="32" t="str">
        <f t="shared" si="39"/>
        <v/>
      </c>
      <c r="CZ16" s="6" t="s">
        <v>32</v>
      </c>
      <c r="DA16" s="6">
        <v>0.56111111111111112</v>
      </c>
      <c r="DB16" s="6">
        <v>0.59027777777777779</v>
      </c>
      <c r="DC16" s="1" t="str">
        <f t="shared" si="40"/>
        <v>["別府", "13:28", "14:10"],</v>
      </c>
      <c r="DD16" s="32">
        <f t="shared" si="41"/>
        <v>42</v>
      </c>
      <c r="DE16" s="6" t="s">
        <v>32</v>
      </c>
      <c r="DF16" s="6">
        <v>0.56111111111111112</v>
      </c>
      <c r="DG16" s="6">
        <v>0.59027777777777779</v>
      </c>
      <c r="DH16" s="1" t="str">
        <f t="shared" si="42"/>
        <v>["別府", "13:28", "14:10"],</v>
      </c>
      <c r="DI16" s="32">
        <f t="shared" si="43"/>
        <v>42</v>
      </c>
    </row>
    <row r="17" spans="5:113" x14ac:dyDescent="0.45">
      <c r="E17" s="32"/>
      <c r="J17" s="32"/>
      <c r="O17" s="32"/>
      <c r="T17" s="32"/>
      <c r="Y17" s="32"/>
      <c r="AD17" s="32"/>
      <c r="AI17" s="32" t="str">
        <f t="shared" si="13"/>
        <v/>
      </c>
      <c r="AN17" s="32" t="str">
        <f t="shared" si="15"/>
        <v/>
      </c>
      <c r="AO17" s="21"/>
      <c r="AT17" s="32" t="str">
        <f t="shared" si="17"/>
        <v/>
      </c>
      <c r="AY17" s="32" t="str">
        <f t="shared" si="19"/>
        <v/>
      </c>
      <c r="BD17" s="32" t="str">
        <f t="shared" si="21"/>
        <v/>
      </c>
      <c r="BI17" s="32" t="str">
        <f t="shared" si="23"/>
        <v/>
      </c>
      <c r="BN17" s="32" t="str">
        <f t="shared" si="25"/>
        <v/>
      </c>
      <c r="BP17" s="12"/>
      <c r="BQ17" s="12"/>
      <c r="BR17" s="12"/>
      <c r="BT17" s="32" t="str">
        <f t="shared" si="27"/>
        <v/>
      </c>
      <c r="BY17" s="32" t="str">
        <f t="shared" si="29"/>
        <v/>
      </c>
      <c r="BZ17" s="5" t="s">
        <v>9</v>
      </c>
      <c r="CA17" s="5">
        <v>0.56388888888888888</v>
      </c>
      <c r="CB17" s="5">
        <v>0.58333333333333337</v>
      </c>
      <c r="CC17" s="1" t="str">
        <f>"[""" &amp; BZ17 &amp; """, """ &amp; IF(CA17="","",TEXT(CA17,"h:mm")) &amp; """, """ &amp; IF(CB17="","",TEXT(CB17,"h:mm")) &amp; """],"</f>
        <v>["菱浦", "13:32", "14:00"],</v>
      </c>
      <c r="CD17" s="32">
        <f t="shared" si="31"/>
        <v>28</v>
      </c>
      <c r="CE17" s="18"/>
      <c r="CF17" s="3" t="s">
        <v>10</v>
      </c>
      <c r="CG17" s="4">
        <v>0.5854166666666667</v>
      </c>
      <c r="CH17" s="4">
        <v>0.625</v>
      </c>
      <c r="CI17" s="1" t="str">
        <f t="shared" si="32"/>
        <v>["来居", "14:03", "15:00"],</v>
      </c>
      <c r="CJ17" s="32">
        <f t="shared" si="33"/>
        <v>57</v>
      </c>
      <c r="CK17" s="5" t="s">
        <v>22</v>
      </c>
      <c r="CL17" s="7">
        <v>0.45069444444444445</v>
      </c>
      <c r="CM17" s="7">
        <v>0.45208333333333334</v>
      </c>
      <c r="CN17" s="1" t="str">
        <f t="shared" si="34"/>
        <v>["菱浦", "10:49", "10:51"],</v>
      </c>
      <c r="CO17" s="32">
        <f t="shared" si="35"/>
        <v>2</v>
      </c>
      <c r="CP17" s="5" t="s">
        <v>22</v>
      </c>
      <c r="CQ17" s="7">
        <v>0.45069444444444445</v>
      </c>
      <c r="CR17" s="7">
        <v>0.45208333333333334</v>
      </c>
      <c r="CS17" s="1" t="str">
        <f t="shared" si="36"/>
        <v>["菱浦", "10:49", "10:51"],</v>
      </c>
      <c r="CT17" s="32">
        <f t="shared" si="37"/>
        <v>2</v>
      </c>
      <c r="CY17" s="32"/>
      <c r="CZ17" s="5" t="s">
        <v>22</v>
      </c>
      <c r="DA17" s="5">
        <v>0.59513888888888888</v>
      </c>
      <c r="DB17" s="5">
        <v>0.59652777777777777</v>
      </c>
      <c r="DC17" s="1" t="str">
        <f t="shared" si="40"/>
        <v>["菱浦", "14:17", "14:19"],</v>
      </c>
      <c r="DD17" s="32">
        <f t="shared" si="41"/>
        <v>2</v>
      </c>
      <c r="DE17" s="5" t="s">
        <v>22</v>
      </c>
      <c r="DF17" s="5">
        <v>0.59513888888888888</v>
      </c>
      <c r="DG17" s="5">
        <v>0.59652777777777777</v>
      </c>
      <c r="DH17" s="1" t="str">
        <f t="shared" si="42"/>
        <v>["菱浦", "14:17", "14:19"],</v>
      </c>
      <c r="DI17" s="32">
        <f t="shared" si="43"/>
        <v>2</v>
      </c>
    </row>
    <row r="18" spans="5:113" x14ac:dyDescent="0.45">
      <c r="E18" s="32"/>
      <c r="J18" s="32"/>
      <c r="O18" s="32"/>
      <c r="T18" s="32"/>
      <c r="Y18" s="32"/>
      <c r="AD18" s="32"/>
      <c r="AI18" s="32" t="str">
        <f t="shared" si="13"/>
        <v/>
      </c>
      <c r="AN18" s="32" t="str">
        <f t="shared" si="15"/>
        <v/>
      </c>
      <c r="AO18" s="21"/>
      <c r="AT18" s="32" t="str">
        <f t="shared" si="17"/>
        <v/>
      </c>
      <c r="AY18" s="32" t="str">
        <f t="shared" si="19"/>
        <v/>
      </c>
      <c r="BD18" s="32" t="str">
        <f t="shared" si="21"/>
        <v/>
      </c>
      <c r="BI18" s="32" t="str">
        <f t="shared" si="23"/>
        <v/>
      </c>
      <c r="BN18" s="32" t="str">
        <f t="shared" si="25"/>
        <v/>
      </c>
      <c r="BP18" s="12"/>
      <c r="BQ18" s="12"/>
      <c r="BR18" s="12"/>
      <c r="BT18" s="32" t="str">
        <f t="shared" si="27"/>
        <v/>
      </c>
      <c r="BY18" s="32" t="str">
        <f t="shared" si="29"/>
        <v/>
      </c>
      <c r="BZ18" s="6" t="s">
        <v>0</v>
      </c>
      <c r="CA18" s="6">
        <v>0.59375</v>
      </c>
      <c r="CB18" s="6">
        <v>0.61111111111111105</v>
      </c>
      <c r="CC18" s="1" t="str">
        <f t="shared" si="30"/>
        <v>["別府", "14:15", "14:40"],</v>
      </c>
      <c r="CD18" s="32">
        <f t="shared" si="31"/>
        <v>25</v>
      </c>
      <c r="CE18" s="18"/>
      <c r="CF18" s="6" t="s">
        <v>0</v>
      </c>
      <c r="CG18" s="6">
        <v>0.6381944444444444</v>
      </c>
      <c r="CH18" s="6">
        <v>0.71875</v>
      </c>
      <c r="CI18" s="1" t="str">
        <f t="shared" si="32"/>
        <v>["別府", "15:19", "17:15"],</v>
      </c>
      <c r="CJ18" s="32">
        <f t="shared" si="33"/>
        <v>116</v>
      </c>
      <c r="CK18" s="6" t="s">
        <v>32</v>
      </c>
      <c r="CL18" s="6">
        <v>0.45694444444444443</v>
      </c>
      <c r="CM18" s="6">
        <v>0.49374999999999997</v>
      </c>
      <c r="CN18" s="1" t="str">
        <f t="shared" si="34"/>
        <v>["別府", "10:58", "11:51"],</v>
      </c>
      <c r="CO18" s="32">
        <f t="shared" si="35"/>
        <v>53</v>
      </c>
      <c r="CP18" s="6" t="s">
        <v>32</v>
      </c>
      <c r="CQ18" s="6">
        <v>0.45694444444444443</v>
      </c>
      <c r="CR18" s="6">
        <v>0.49374999999999997</v>
      </c>
      <c r="CS18" s="1" t="str">
        <f t="shared" si="36"/>
        <v>["別府", "10:58", "11:51"],</v>
      </c>
      <c r="CT18" s="32">
        <f t="shared" si="37"/>
        <v>53</v>
      </c>
      <c r="CY18" s="32"/>
      <c r="CZ18" s="6" t="s">
        <v>32</v>
      </c>
      <c r="DA18" s="6">
        <v>0.60138888888888886</v>
      </c>
      <c r="DB18" s="6">
        <v>0.64583333333333337</v>
      </c>
      <c r="DC18" s="1" t="str">
        <f t="shared" si="40"/>
        <v>["別府", "14:26", "15:30"],</v>
      </c>
      <c r="DD18" s="32">
        <f t="shared" si="41"/>
        <v>64</v>
      </c>
      <c r="DE18" s="6" t="s">
        <v>32</v>
      </c>
      <c r="DF18" s="6">
        <v>0.60138888888888886</v>
      </c>
      <c r="DG18" s="6">
        <v>0.64583333333333337</v>
      </c>
      <c r="DH18" s="1" t="str">
        <f t="shared" si="42"/>
        <v>["別府", "14:26", "15:30"],</v>
      </c>
      <c r="DI18" s="32">
        <f t="shared" si="43"/>
        <v>64</v>
      </c>
    </row>
    <row r="19" spans="5:113" x14ac:dyDescent="0.45">
      <c r="E19" s="32"/>
      <c r="J19" s="32"/>
      <c r="O19" s="32"/>
      <c r="T19" s="32"/>
      <c r="Y19" s="32"/>
      <c r="AD19" s="32"/>
      <c r="AI19" s="32" t="str">
        <f t="shared" si="13"/>
        <v/>
      </c>
      <c r="AN19" s="32" t="str">
        <f t="shared" si="15"/>
        <v/>
      </c>
      <c r="AO19" s="21"/>
      <c r="AT19" s="32" t="str">
        <f t="shared" si="17"/>
        <v/>
      </c>
      <c r="AY19" s="32" t="str">
        <f t="shared" si="19"/>
        <v/>
      </c>
      <c r="BD19" s="32" t="str">
        <f t="shared" si="21"/>
        <v/>
      </c>
      <c r="BI19" s="32" t="str">
        <f t="shared" si="23"/>
        <v/>
      </c>
      <c r="BN19" s="32" t="str">
        <f t="shared" si="25"/>
        <v/>
      </c>
      <c r="BP19" s="12"/>
      <c r="BQ19" s="12"/>
      <c r="BR19" s="12"/>
      <c r="BT19" s="32" t="str">
        <f t="shared" si="27"/>
        <v/>
      </c>
      <c r="BY19" s="32" t="str">
        <f t="shared" si="29"/>
        <v/>
      </c>
      <c r="BZ19" s="5" t="s">
        <v>9</v>
      </c>
      <c r="CA19" s="5">
        <v>0.61944444444444446</v>
      </c>
      <c r="CB19" s="5">
        <v>0.625</v>
      </c>
      <c r="CC19" s="1" t="str">
        <f t="shared" si="30"/>
        <v>["菱浦", "14:52", "15:00"],</v>
      </c>
      <c r="CD19" s="32">
        <f t="shared" si="31"/>
        <v>8</v>
      </c>
      <c r="CE19" s="18"/>
      <c r="CF19" s="5" t="s">
        <v>9</v>
      </c>
      <c r="CG19" s="5">
        <v>0.72430555555555554</v>
      </c>
      <c r="CH19" s="5">
        <v>0.72569444444444453</v>
      </c>
      <c r="CI19" s="1" t="str">
        <f t="shared" si="32"/>
        <v>["菱浦", "17:23", "17:25"],</v>
      </c>
      <c r="CJ19" s="32">
        <f t="shared" si="33"/>
        <v>2</v>
      </c>
      <c r="CK19" s="3" t="s">
        <v>23</v>
      </c>
      <c r="CL19" s="4">
        <v>0.50555555555555554</v>
      </c>
      <c r="CM19" s="4">
        <v>0.50694444444444442</v>
      </c>
      <c r="CN19" s="1" t="str">
        <f t="shared" si="34"/>
        <v>["来居", "12:08", "12:10"],</v>
      </c>
      <c r="CO19" s="32">
        <f t="shared" si="35"/>
        <v>2</v>
      </c>
      <c r="CP19" s="3" t="s">
        <v>23</v>
      </c>
      <c r="CQ19" s="4">
        <v>0.50555555555555554</v>
      </c>
      <c r="CR19" s="4">
        <v>0.50694444444444442</v>
      </c>
      <c r="CS19" s="1" t="str">
        <f t="shared" si="36"/>
        <v>["来居", "12:08", "12:10"],</v>
      </c>
      <c r="CT19" s="32">
        <f t="shared" si="37"/>
        <v>2</v>
      </c>
      <c r="CY19" s="32"/>
      <c r="CZ19" s="5" t="s">
        <v>22</v>
      </c>
      <c r="DA19" s="7">
        <v>0.65069444444444446</v>
      </c>
      <c r="DB19" s="7">
        <v>0.65277777777777779</v>
      </c>
      <c r="DC19" s="1" t="str">
        <f t="shared" si="40"/>
        <v>["菱浦", "15:37", "15:40"],</v>
      </c>
      <c r="DD19" s="32">
        <f t="shared" si="41"/>
        <v>3</v>
      </c>
      <c r="DE19" s="5" t="s">
        <v>22</v>
      </c>
      <c r="DF19" s="7">
        <v>0.65069444444444446</v>
      </c>
      <c r="DG19" s="7">
        <v>0.65277777777777779</v>
      </c>
      <c r="DH19" s="1" t="str">
        <f t="shared" si="42"/>
        <v>["菱浦", "15:37", "15:40"],</v>
      </c>
      <c r="DI19" s="32">
        <f t="shared" si="43"/>
        <v>3</v>
      </c>
    </row>
    <row r="20" spans="5:113" x14ac:dyDescent="0.45">
      <c r="E20" s="32"/>
      <c r="J20" s="32"/>
      <c r="O20" s="32"/>
      <c r="T20" s="32"/>
      <c r="Y20" s="32"/>
      <c r="AD20" s="32"/>
      <c r="AI20" s="32" t="str">
        <f t="shared" si="13"/>
        <v/>
      </c>
      <c r="AN20" s="32" t="str">
        <f t="shared" si="15"/>
        <v/>
      </c>
      <c r="AO20" s="21"/>
      <c r="AT20" s="32" t="str">
        <f t="shared" si="17"/>
        <v/>
      </c>
      <c r="AY20" s="32" t="str">
        <f t="shared" si="19"/>
        <v/>
      </c>
      <c r="BD20" s="32" t="str">
        <f t="shared" si="21"/>
        <v/>
      </c>
      <c r="BI20" s="32" t="str">
        <f t="shared" si="23"/>
        <v/>
      </c>
      <c r="BN20" s="32" t="str">
        <f t="shared" si="25"/>
        <v/>
      </c>
      <c r="BP20" s="12"/>
      <c r="BQ20" s="12"/>
      <c r="BR20" s="12"/>
      <c r="BT20" s="32" t="str">
        <f t="shared" si="27"/>
        <v/>
      </c>
      <c r="BY20" s="32" t="str">
        <f t="shared" si="29"/>
        <v/>
      </c>
      <c r="BZ20" s="6" t="s">
        <v>0</v>
      </c>
      <c r="CA20" s="6">
        <v>0.63541666666666663</v>
      </c>
      <c r="CB20" s="6">
        <v>0.63888888888888895</v>
      </c>
      <c r="CC20" s="1" t="str">
        <f t="shared" si="30"/>
        <v>["別府", "15:15", "15:20"],</v>
      </c>
      <c r="CD20" s="32">
        <f t="shared" si="31"/>
        <v>5</v>
      </c>
      <c r="CE20" s="18"/>
      <c r="CF20" s="3" t="s">
        <v>10</v>
      </c>
      <c r="CG20" s="4">
        <v>0.73958333333333337</v>
      </c>
      <c r="CH20" s="4">
        <v>0.74097222222222225</v>
      </c>
      <c r="CI20" s="1" t="str">
        <f t="shared" si="32"/>
        <v>["来居", "17:45", "17:47"],</v>
      </c>
      <c r="CJ20" s="32">
        <f t="shared" si="33"/>
        <v>2</v>
      </c>
      <c r="CK20" s="5" t="s">
        <v>22</v>
      </c>
      <c r="CL20" s="7">
        <v>0.51944444444444449</v>
      </c>
      <c r="CM20" s="7">
        <v>0.52083333333333337</v>
      </c>
      <c r="CN20" s="1" t="str">
        <f t="shared" si="34"/>
        <v>["菱浦", "12:28", "12:30"],</v>
      </c>
      <c r="CO20" s="32">
        <f t="shared" si="35"/>
        <v>2</v>
      </c>
      <c r="CP20" s="5" t="s">
        <v>22</v>
      </c>
      <c r="CQ20" s="7">
        <v>0.51944444444444449</v>
      </c>
      <c r="CR20" s="7">
        <v>0.52083333333333337</v>
      </c>
      <c r="CS20" s="1" t="str">
        <f t="shared" si="36"/>
        <v>["菱浦", "12:28", "12:30"],</v>
      </c>
      <c r="CT20" s="32">
        <f t="shared" si="37"/>
        <v>2</v>
      </c>
      <c r="CY20" s="32"/>
      <c r="CZ20" s="6" t="s">
        <v>32</v>
      </c>
      <c r="DA20" s="6">
        <v>0.65763888888888888</v>
      </c>
      <c r="DB20" s="6">
        <v>0.67361111111111116</v>
      </c>
      <c r="DC20" s="1" t="str">
        <f t="shared" si="40"/>
        <v>["別府", "15:47", "16:10"],</v>
      </c>
      <c r="DD20" s="32">
        <f t="shared" si="41"/>
        <v>23</v>
      </c>
      <c r="DE20" s="6" t="s">
        <v>32</v>
      </c>
      <c r="DF20" s="6">
        <v>0.65763888888888888</v>
      </c>
      <c r="DG20" s="6">
        <v>0.67361111111111116</v>
      </c>
      <c r="DH20" s="1" t="str">
        <f t="shared" si="42"/>
        <v>["別府", "15:47", "16:10"],</v>
      </c>
      <c r="DI20" s="32">
        <f t="shared" si="43"/>
        <v>23</v>
      </c>
    </row>
    <row r="21" spans="5:113" x14ac:dyDescent="0.45">
      <c r="E21" s="32"/>
      <c r="J21" s="32"/>
      <c r="O21" s="32"/>
      <c r="T21" s="32"/>
      <c r="Y21" s="32"/>
      <c r="AD21" s="32"/>
      <c r="AI21" s="32" t="str">
        <f t="shared" si="13"/>
        <v/>
      </c>
      <c r="AN21" s="32" t="str">
        <f t="shared" si="15"/>
        <v/>
      </c>
      <c r="AO21" s="21"/>
      <c r="AT21" s="32" t="str">
        <f t="shared" si="17"/>
        <v/>
      </c>
      <c r="AY21" s="32" t="str">
        <f t="shared" si="19"/>
        <v/>
      </c>
      <c r="BD21" s="32" t="str">
        <f t="shared" si="21"/>
        <v/>
      </c>
      <c r="BI21" s="32" t="str">
        <f t="shared" si="23"/>
        <v/>
      </c>
      <c r="BN21" s="32" t="str">
        <f t="shared" si="25"/>
        <v/>
      </c>
      <c r="BP21" s="12"/>
      <c r="BQ21" s="12"/>
      <c r="BR21" s="12"/>
      <c r="BT21" s="32" t="str">
        <f t="shared" si="27"/>
        <v/>
      </c>
      <c r="BY21" s="32" t="str">
        <f t="shared" si="29"/>
        <v/>
      </c>
      <c r="BZ21" s="3" t="s">
        <v>10</v>
      </c>
      <c r="CA21" s="4">
        <v>0.66041666666666665</v>
      </c>
      <c r="CB21" s="4">
        <v>0.6645833333333333</v>
      </c>
      <c r="CC21" s="1" t="str">
        <f t="shared" si="30"/>
        <v>["来居", "15:51", "15:57"],</v>
      </c>
      <c r="CD21" s="32">
        <f t="shared" si="31"/>
        <v>6</v>
      </c>
      <c r="CE21" s="18"/>
      <c r="CF21" s="5" t="s">
        <v>9</v>
      </c>
      <c r="CG21" s="7">
        <v>0.75486111111111109</v>
      </c>
      <c r="CH21" s="7">
        <v>0.75624999999999998</v>
      </c>
      <c r="CI21" s="1" t="str">
        <f t="shared" si="32"/>
        <v>["菱浦", "18:07", "18:09"],</v>
      </c>
      <c r="CJ21" s="32">
        <f t="shared" si="33"/>
        <v>2</v>
      </c>
      <c r="CK21" s="6" t="s">
        <v>32</v>
      </c>
      <c r="CL21" s="6">
        <v>0.52569444444444446</v>
      </c>
      <c r="CM21" s="6">
        <v>0.52777777777777779</v>
      </c>
      <c r="CN21" s="1" t="str">
        <f t="shared" si="34"/>
        <v>["別府", "12:37", "12:40"],</v>
      </c>
      <c r="CO21" s="32">
        <f t="shared" si="35"/>
        <v>3</v>
      </c>
      <c r="CP21" s="6" t="s">
        <v>32</v>
      </c>
      <c r="CQ21" s="6">
        <v>0.52569444444444446</v>
      </c>
      <c r="CR21" s="6">
        <v>0.52777777777777779</v>
      </c>
      <c r="CS21" s="1" t="str">
        <f t="shared" si="36"/>
        <v>["別府", "12:37", "12:40"],</v>
      </c>
      <c r="CT21" s="32">
        <f t="shared" si="37"/>
        <v>3</v>
      </c>
      <c r="CY21" s="32"/>
      <c r="CZ21" s="5" t="s">
        <v>22</v>
      </c>
      <c r="DA21" s="7">
        <v>0.67847222222222225</v>
      </c>
      <c r="DB21" s="7">
        <v>0.7006944444444444</v>
      </c>
      <c r="DC21" s="1" t="str">
        <f t="shared" si="40"/>
        <v>["菱浦", "16:17", "16:49"],</v>
      </c>
      <c r="DD21" s="32">
        <f t="shared" si="41"/>
        <v>32</v>
      </c>
      <c r="DE21" s="5" t="s">
        <v>22</v>
      </c>
      <c r="DF21" s="7">
        <v>0.67847222222222225</v>
      </c>
      <c r="DG21" s="7">
        <v>0.7006944444444444</v>
      </c>
      <c r="DH21" s="1" t="str">
        <f t="shared" si="42"/>
        <v>["菱浦", "16:17", "16:49"],</v>
      </c>
      <c r="DI21" s="32">
        <f t="shared" si="43"/>
        <v>32</v>
      </c>
    </row>
    <row r="22" spans="5:113" x14ac:dyDescent="0.45">
      <c r="E22" s="32"/>
      <c r="J22" s="32"/>
      <c r="O22" s="32"/>
      <c r="T22" s="32"/>
      <c r="Y22" s="32"/>
      <c r="AD22" s="32"/>
      <c r="AI22" s="32" t="str">
        <f t="shared" si="13"/>
        <v/>
      </c>
      <c r="AN22" s="32" t="str">
        <f t="shared" si="15"/>
        <v/>
      </c>
      <c r="AO22" s="21"/>
      <c r="AT22" s="32" t="str">
        <f t="shared" si="17"/>
        <v/>
      </c>
      <c r="AY22" s="32" t="str">
        <f t="shared" si="19"/>
        <v/>
      </c>
      <c r="BD22" s="32" t="str">
        <f t="shared" si="21"/>
        <v/>
      </c>
      <c r="BI22" s="32" t="str">
        <f t="shared" si="23"/>
        <v/>
      </c>
      <c r="BN22" s="32" t="str">
        <f t="shared" si="25"/>
        <v/>
      </c>
      <c r="BP22" s="12"/>
      <c r="BQ22" s="12"/>
      <c r="BR22" s="12"/>
      <c r="BT22" s="32" t="str">
        <f t="shared" si="27"/>
        <v/>
      </c>
      <c r="BY22" s="32" t="str">
        <f t="shared" si="29"/>
        <v/>
      </c>
      <c r="BZ22" s="6" t="s">
        <v>0</v>
      </c>
      <c r="CA22" s="6">
        <v>0.69097222222222221</v>
      </c>
      <c r="CB22" s="6">
        <v>0.6958333333333333</v>
      </c>
      <c r="CC22" s="1" t="str">
        <f t="shared" si="30"/>
        <v>["別府", "16:35", "16:42"],</v>
      </c>
      <c r="CD22" s="32">
        <f t="shared" si="31"/>
        <v>7</v>
      </c>
      <c r="CE22" s="18"/>
      <c r="CF22" s="6" t="s">
        <v>0</v>
      </c>
      <c r="CG22" s="6">
        <v>0.76180555555555562</v>
      </c>
      <c r="CI22" s="1" t="str">
        <f>"[""" &amp; CF22 &amp; """, """ &amp; IF(CG22="","",TEXT(CG22,"h:mm")) &amp; """, """ &amp; IF(CH22="","",TEXT(CH22,"h:mm")) &amp; """]"</f>
        <v>["別府", "18:17", ""]</v>
      </c>
      <c r="CJ22" s="32" t="str">
        <f t="shared" si="33"/>
        <v/>
      </c>
      <c r="CK22" s="3" t="s">
        <v>23</v>
      </c>
      <c r="CL22" s="4">
        <v>0.5395833333333333</v>
      </c>
      <c r="CM22" s="4">
        <v>0.54166666666666663</v>
      </c>
      <c r="CN22" s="1" t="str">
        <f t="shared" si="34"/>
        <v>["来居", "12:57", "13:00"],</v>
      </c>
      <c r="CO22" s="32">
        <f t="shared" si="35"/>
        <v>3</v>
      </c>
      <c r="CP22" s="3" t="s">
        <v>23</v>
      </c>
      <c r="CQ22" s="4">
        <v>0.5395833333333333</v>
      </c>
      <c r="CR22" s="4">
        <v>0.54166666666666663</v>
      </c>
      <c r="CS22" s="1" t="str">
        <f t="shared" si="36"/>
        <v>["来居", "12:57", "13:00"],</v>
      </c>
      <c r="CT22" s="32">
        <f t="shared" si="37"/>
        <v>3</v>
      </c>
      <c r="CY22" s="32"/>
      <c r="CZ22" s="6" t="s">
        <v>32</v>
      </c>
      <c r="DA22" s="6">
        <v>0.7055555555555556</v>
      </c>
      <c r="DB22" s="6">
        <v>0.72222222222222221</v>
      </c>
      <c r="DC22" s="1" t="str">
        <f t="shared" si="40"/>
        <v>["別府", "16:56", "17:20"],</v>
      </c>
      <c r="DD22" s="32">
        <f t="shared" si="41"/>
        <v>24</v>
      </c>
      <c r="DE22" s="6" t="s">
        <v>32</v>
      </c>
      <c r="DF22" s="6">
        <v>0.7055555555555556</v>
      </c>
      <c r="DG22" s="6">
        <v>0.72222222222222221</v>
      </c>
      <c r="DH22" s="1" t="str">
        <f t="shared" si="42"/>
        <v>["別府", "16:56", "17:20"],</v>
      </c>
      <c r="DI22" s="32">
        <f t="shared" si="43"/>
        <v>24</v>
      </c>
    </row>
    <row r="23" spans="5:113" x14ac:dyDescent="0.45">
      <c r="E23" s="32" t="str">
        <f t="shared" si="1"/>
        <v/>
      </c>
      <c r="J23" s="32" t="str">
        <f t="shared" ref="J23:J26" si="45">IF(AND(LEN(G23)&lt;&gt;0,LEN(H23)&lt;&gt;0),((HOUR(H23)*60)+MINUTE(H23))-((HOUR(G23)*60)+MINUTE(G23)),"")</f>
        <v/>
      </c>
      <c r="O23" s="32" t="str">
        <f t="shared" si="5"/>
        <v/>
      </c>
      <c r="T23" s="32" t="str">
        <f t="shared" si="7"/>
        <v/>
      </c>
      <c r="Y23" s="32" t="str">
        <f t="shared" ref="Y23:Y26" si="46">IF(AND(LEN(V23)&lt;&gt;0,LEN(W23)&lt;&gt;0),((HOUR(W23)*60)+MINUTE(W23))-((HOUR(V23)*60)+MINUTE(V23)),"")</f>
        <v/>
      </c>
      <c r="AD23" s="32" t="str">
        <f t="shared" si="11"/>
        <v/>
      </c>
      <c r="AI23" s="32" t="str">
        <f t="shared" si="13"/>
        <v/>
      </c>
      <c r="AN23" s="32" t="str">
        <f t="shared" si="15"/>
        <v/>
      </c>
      <c r="AT23" s="32" t="str">
        <f t="shared" si="17"/>
        <v/>
      </c>
      <c r="AY23" s="32" t="str">
        <f t="shared" si="19"/>
        <v/>
      </c>
      <c r="BD23" s="32" t="str">
        <f t="shared" si="21"/>
        <v/>
      </c>
      <c r="BI23" s="32" t="str">
        <f t="shared" si="23"/>
        <v/>
      </c>
      <c r="BN23" s="32" t="str">
        <f t="shared" si="25"/>
        <v/>
      </c>
      <c r="BT23" s="32" t="str">
        <f t="shared" si="27"/>
        <v/>
      </c>
      <c r="BY23" s="32" t="str">
        <f t="shared" si="29"/>
        <v/>
      </c>
      <c r="BZ23" s="5" t="s">
        <v>9</v>
      </c>
      <c r="CA23" s="5">
        <v>0.70416666666666661</v>
      </c>
      <c r="CB23" s="5">
        <v>0.72222222222222221</v>
      </c>
      <c r="CC23" s="1" t="str">
        <f t="shared" si="30"/>
        <v>["菱浦", "16:54", "17:20"],</v>
      </c>
      <c r="CD23" s="32">
        <f t="shared" si="31"/>
        <v>26</v>
      </c>
      <c r="CI23" s="1" t="s">
        <v>8</v>
      </c>
      <c r="CJ23" s="32" t="str">
        <f t="shared" si="33"/>
        <v/>
      </c>
      <c r="CK23" s="5" t="s">
        <v>22</v>
      </c>
      <c r="CL23" s="7">
        <v>0.5541666666666667</v>
      </c>
      <c r="CM23" s="7">
        <v>0.55625000000000002</v>
      </c>
      <c r="CN23" s="1" t="str">
        <f t="shared" si="34"/>
        <v>["菱浦", "13:18", "13:21"],</v>
      </c>
      <c r="CO23" s="32">
        <f t="shared" si="35"/>
        <v>3</v>
      </c>
      <c r="CP23" s="5" t="s">
        <v>22</v>
      </c>
      <c r="CQ23" s="7">
        <v>0.5541666666666667</v>
      </c>
      <c r="CR23" s="7">
        <v>0.55625000000000002</v>
      </c>
      <c r="CS23" s="1" t="str">
        <f t="shared" si="36"/>
        <v>["菱浦", "13:18", "13:21"],</v>
      </c>
      <c r="CT23" s="32">
        <f t="shared" si="37"/>
        <v>3</v>
      </c>
      <c r="CY23" s="32"/>
      <c r="CZ23" s="5" t="s">
        <v>22</v>
      </c>
      <c r="DA23" s="5">
        <v>0.7270833333333333</v>
      </c>
      <c r="DB23" s="8">
        <v>0.75624999999999998</v>
      </c>
      <c r="DC23" s="1" t="str">
        <f t="shared" si="40"/>
        <v>["菱浦", "17:27", "18:09"],</v>
      </c>
      <c r="DD23" s="32">
        <f t="shared" si="41"/>
        <v>42</v>
      </c>
      <c r="DE23" s="5" t="s">
        <v>22</v>
      </c>
      <c r="DF23" s="5">
        <v>0.7270833333333333</v>
      </c>
      <c r="DG23" s="8">
        <v>0.7631944444444444</v>
      </c>
      <c r="DH23" s="1" t="str">
        <f t="shared" si="42"/>
        <v>["菱浦", "17:27", "18:19"],</v>
      </c>
      <c r="DI23" s="32">
        <f t="shared" si="43"/>
        <v>52</v>
      </c>
    </row>
    <row r="24" spans="5:113" x14ac:dyDescent="0.45">
      <c r="E24" s="32" t="str">
        <f>IF(AND(LEN(B24)&lt;&gt;0,LEN(C24)&lt;&gt;0),((HOUR(C24)*60)+MINUTE(C24))-((HOUR(B24)*60)+MINUTE(B24)),"")</f>
        <v/>
      </c>
      <c r="J24" s="32" t="str">
        <f>IF(AND(LEN(G24)&lt;&gt;0,LEN(H24)&lt;&gt;0),((HOUR(H24)*60)+MINUTE(H24))-((HOUR(G24)*60)+MINUTE(G24)),"")</f>
        <v/>
      </c>
      <c r="O24" s="32" t="str">
        <f>IF(AND(LEN(L24)&lt;&gt;0,LEN(M24)&lt;&gt;0),((HOUR(M24)*60)+MINUTE(M24))-((HOUR(L24)*60)+MINUTE(L24)),"")</f>
        <v/>
      </c>
      <c r="T24" s="32" t="str">
        <f>IF(AND(LEN(Q24)&lt;&gt;0,LEN(R24)&lt;&gt;0),((HOUR(R24)*60)+MINUTE(R24))-((HOUR(Q24)*60)+MINUTE(Q24)),"")</f>
        <v/>
      </c>
      <c r="Y24" s="32" t="str">
        <f>IF(AND(LEN(V24)&lt;&gt;0,LEN(W24)&lt;&gt;0),((HOUR(W24)*60)+MINUTE(W24))-((HOUR(V24)*60)+MINUTE(V24)),"")</f>
        <v/>
      </c>
      <c r="AD24" s="32" t="str">
        <f>IF(AND(LEN(AA24)&lt;&gt;0,LEN(AB24)&lt;&gt;0),((HOUR(AB24)*60)+MINUTE(AB24))-((HOUR(AA24)*60)+MINUTE(AA24)),"")</f>
        <v/>
      </c>
      <c r="AI24" s="32" t="str">
        <f>IF(AND(LEN(AF24)&lt;&gt;0,LEN(AG24)&lt;&gt;0),((HOUR(AG24)*60)+MINUTE(AG24))-((HOUR(AF24)*60)+MINUTE(AF24)),"")</f>
        <v/>
      </c>
      <c r="AN24" s="32" t="str">
        <f>IF(AND(LEN(AK24)&lt;&gt;0,LEN(AL24)&lt;&gt;0),((HOUR(AL24)*60)+MINUTE(AL24))-((HOUR(AK24)*60)+MINUTE(AK24)),"")</f>
        <v/>
      </c>
      <c r="AT24" s="32" t="str">
        <f>IF(AND(LEN(AQ24)&lt;&gt;0,LEN(AR24)&lt;&gt;0),((HOUR(AR24)*60)+MINUTE(AR24))-((HOUR(AQ24)*60)+MINUTE(AQ24)),"")</f>
        <v/>
      </c>
      <c r="AY24" s="32" t="str">
        <f>IF(AND(LEN(AV24)&lt;&gt;0,LEN(AW24)&lt;&gt;0),((HOUR(AW24)*60)+MINUTE(AW24))-((HOUR(AV24)*60)+MINUTE(AV24)),"")</f>
        <v/>
      </c>
      <c r="BD24" s="32" t="str">
        <f>IF(AND(LEN(BA24)&lt;&gt;0,LEN(BB24)&lt;&gt;0),((HOUR(BB24)*60)+MINUTE(BB24))-((HOUR(BA24)*60)+MINUTE(BA24)),"")</f>
        <v/>
      </c>
      <c r="BI24" s="32" t="str">
        <f>IF(AND(LEN(BF24)&lt;&gt;0,LEN(BG24)&lt;&gt;0),((HOUR(BG24)*60)+MINUTE(BG24))-((HOUR(BF24)*60)+MINUTE(BF24)),"")</f>
        <v/>
      </c>
      <c r="BN24" s="32" t="str">
        <f>IF(AND(LEN(BK24)&lt;&gt;0,LEN(BL24)&lt;&gt;0),((HOUR(BL24)*60)+MINUTE(BL24))-((HOUR(BK24)*60)+MINUTE(BK24)),"")</f>
        <v/>
      </c>
      <c r="BT24" s="32" t="str">
        <f>IF(AND(LEN(BQ24)&lt;&gt;0,LEN(BR24)&lt;&gt;0),((HOUR(BR24)*60)+MINUTE(BR24))-((HOUR(BQ24)*60)+MINUTE(BQ24)),"")</f>
        <v/>
      </c>
      <c r="BY24" s="32" t="str">
        <f>IF(AND(LEN(BV24)&lt;&gt;0,LEN(BW24)&lt;&gt;0),((HOUR(BW24)*60)+MINUTE(BW24))-((HOUR(BV24)*60)+MINUTE(BV24)),"")</f>
        <v/>
      </c>
      <c r="BZ24" s="6" t="s">
        <v>0</v>
      </c>
      <c r="CA24" s="6">
        <v>0.73263888888888884</v>
      </c>
      <c r="CB24" s="6">
        <v>0.73611111111111116</v>
      </c>
      <c r="CC24" s="1" t="str">
        <f t="shared" si="30"/>
        <v>["別府", "17:35", "17:40"],</v>
      </c>
      <c r="CD24" s="32">
        <f>IF(AND(LEN(CA24)&lt;&gt;0,LEN(CB24)&lt;&gt;0),((HOUR(CB24)*60)+MINUTE(CB24))-((HOUR(CA24)*60)+MINUTE(CA24)),"")</f>
        <v>5</v>
      </c>
      <c r="CK24" s="6" t="s">
        <v>32</v>
      </c>
      <c r="CL24" s="6">
        <v>0.56111111111111112</v>
      </c>
      <c r="CM24" s="6">
        <v>0.5625</v>
      </c>
      <c r="CN24" s="1" t="str">
        <f t="shared" si="34"/>
        <v>["別府", "13:28", "13:30"],</v>
      </c>
      <c r="CO24" s="32">
        <f t="shared" si="35"/>
        <v>2</v>
      </c>
      <c r="CP24" s="6" t="s">
        <v>32</v>
      </c>
      <c r="CQ24" s="6">
        <v>0.56111111111111112</v>
      </c>
      <c r="CR24" s="6">
        <v>0.5625</v>
      </c>
      <c r="CS24" s="1" t="str">
        <f t="shared" si="36"/>
        <v>["別府", "13:28", "13:30"],</v>
      </c>
      <c r="CT24" s="32">
        <f t="shared" si="37"/>
        <v>2</v>
      </c>
      <c r="CZ24" s="6" t="s">
        <v>32</v>
      </c>
      <c r="DA24" s="11">
        <v>0.76111111111111107</v>
      </c>
      <c r="DB24" s="6">
        <v>0.78333333333333333</v>
      </c>
      <c r="DC24" s="1" t="str">
        <f t="shared" si="40"/>
        <v>["別府", "18:16", "18:48"],</v>
      </c>
      <c r="DD24" s="32">
        <f t="shared" si="41"/>
        <v>32</v>
      </c>
      <c r="DE24" s="6" t="s">
        <v>32</v>
      </c>
      <c r="DF24" s="11">
        <v>0.7680555555555556</v>
      </c>
      <c r="DG24" s="6">
        <v>0.78333333333333333</v>
      </c>
      <c r="DH24" s="1" t="str">
        <f t="shared" si="42"/>
        <v>["別府", "18:26", "18:48"],</v>
      </c>
      <c r="DI24" s="32">
        <f t="shared" si="43"/>
        <v>22</v>
      </c>
    </row>
    <row r="25" spans="5:113" x14ac:dyDescent="0.45">
      <c r="E25" s="32" t="str">
        <f t="shared" si="1"/>
        <v/>
      </c>
      <c r="J25" s="32" t="str">
        <f t="shared" si="45"/>
        <v/>
      </c>
      <c r="O25" s="32" t="str">
        <f t="shared" si="5"/>
        <v/>
      </c>
      <c r="T25" s="32" t="str">
        <f t="shared" si="7"/>
        <v/>
      </c>
      <c r="Y25" s="32" t="str">
        <f t="shared" si="46"/>
        <v/>
      </c>
      <c r="AD25" s="32" t="str">
        <f t="shared" si="11"/>
        <v/>
      </c>
      <c r="AI25" s="32" t="str">
        <f t="shared" si="13"/>
        <v/>
      </c>
      <c r="AN25" s="32" t="str">
        <f t="shared" si="15"/>
        <v/>
      </c>
      <c r="AT25" s="32" t="str">
        <f t="shared" si="17"/>
        <v/>
      </c>
      <c r="AY25" s="32" t="str">
        <f t="shared" si="19"/>
        <v/>
      </c>
      <c r="BD25" s="32" t="str">
        <f t="shared" si="21"/>
        <v/>
      </c>
      <c r="BI25" s="32" t="str">
        <f t="shared" si="23"/>
        <v/>
      </c>
      <c r="BN25" s="32" t="str">
        <f t="shared" si="25"/>
        <v/>
      </c>
      <c r="BT25" s="32" t="str">
        <f t="shared" si="27"/>
        <v/>
      </c>
      <c r="BY25" s="32" t="str">
        <f t="shared" si="29"/>
        <v/>
      </c>
      <c r="BZ25" s="5" t="s">
        <v>9</v>
      </c>
      <c r="CA25" s="5">
        <v>0.74444444444444446</v>
      </c>
      <c r="CB25" s="5"/>
      <c r="CC25" s="1" t="str">
        <f>"[""" &amp; BZ25 &amp; """, """ &amp; IF(CA25="","",TEXT(CA25,"h:mm")) &amp; """, """ &amp; IF(CB25="","",TEXT(CB25,"h:mm")) &amp; """]"</f>
        <v>["菱浦", "17:52", ""]</v>
      </c>
      <c r="CD25" s="32" t="str">
        <f t="shared" si="31"/>
        <v/>
      </c>
      <c r="CK25" s="3" t="s">
        <v>23</v>
      </c>
      <c r="CL25" s="4">
        <v>0.57430555555555551</v>
      </c>
      <c r="CM25" s="4">
        <v>0.57638888888888895</v>
      </c>
      <c r="CN25" s="1" t="str">
        <f t="shared" si="34"/>
        <v>["来居", "13:47", "13:50"],</v>
      </c>
      <c r="CO25" s="32">
        <f t="shared" si="35"/>
        <v>3</v>
      </c>
      <c r="CP25" s="3" t="s">
        <v>23</v>
      </c>
      <c r="CQ25" s="4">
        <v>0.57430555555555551</v>
      </c>
      <c r="CR25" s="4">
        <v>0.57638888888888895</v>
      </c>
      <c r="CS25" s="1" t="str">
        <f t="shared" si="36"/>
        <v>["来居", "13:47", "13:50"],</v>
      </c>
      <c r="CT25" s="32">
        <f t="shared" si="37"/>
        <v>3</v>
      </c>
      <c r="CZ25" s="5" t="s">
        <v>22</v>
      </c>
      <c r="DA25" s="5">
        <v>0.78888888888888886</v>
      </c>
      <c r="DB25" s="5">
        <v>0.79027777777777775</v>
      </c>
      <c r="DC25" s="1" t="str">
        <f t="shared" si="40"/>
        <v>["菱浦", "18:56", "18:58"],</v>
      </c>
      <c r="DD25" s="32">
        <f t="shared" si="41"/>
        <v>2</v>
      </c>
      <c r="DE25" s="5" t="s">
        <v>22</v>
      </c>
      <c r="DF25" s="5">
        <v>0.78888888888888886</v>
      </c>
      <c r="DG25" s="5">
        <v>0.79027777777777775</v>
      </c>
      <c r="DH25" s="1" t="str">
        <f t="shared" si="42"/>
        <v>["菱浦", "18:56", "18:58"],</v>
      </c>
      <c r="DI25" s="32">
        <f t="shared" si="43"/>
        <v>2</v>
      </c>
    </row>
    <row r="26" spans="5:113" x14ac:dyDescent="0.45">
      <c r="E26" s="32" t="str">
        <f t="shared" si="1"/>
        <v/>
      </c>
      <c r="J26" s="32" t="str">
        <f t="shared" si="45"/>
        <v/>
      </c>
      <c r="O26" s="32" t="str">
        <f t="shared" si="5"/>
        <v/>
      </c>
      <c r="T26" s="32" t="str">
        <f t="shared" si="7"/>
        <v/>
      </c>
      <c r="Y26" s="32" t="str">
        <f t="shared" si="46"/>
        <v/>
      </c>
      <c r="AD26" s="32" t="str">
        <f t="shared" si="11"/>
        <v/>
      </c>
      <c r="AI26" s="32" t="str">
        <f t="shared" si="13"/>
        <v/>
      </c>
      <c r="AN26" s="32" t="str">
        <f t="shared" si="15"/>
        <v/>
      </c>
      <c r="AT26" s="32" t="str">
        <f t="shared" si="17"/>
        <v/>
      </c>
      <c r="AY26" s="32" t="str">
        <f t="shared" si="19"/>
        <v/>
      </c>
      <c r="BD26" s="32" t="str">
        <f t="shared" si="21"/>
        <v/>
      </c>
      <c r="BI26" s="32" t="str">
        <f t="shared" si="23"/>
        <v/>
      </c>
      <c r="BN26" s="32" t="str">
        <f t="shared" si="25"/>
        <v/>
      </c>
      <c r="BT26" s="32" t="str">
        <f t="shared" si="27"/>
        <v/>
      </c>
      <c r="BY26" s="32" t="str">
        <f t="shared" si="29"/>
        <v/>
      </c>
      <c r="CC26" s="1" t="s">
        <v>8</v>
      </c>
      <c r="CD26" s="32" t="str">
        <f t="shared" si="31"/>
        <v/>
      </c>
      <c r="CK26" s="6" t="s">
        <v>32</v>
      </c>
      <c r="CL26" s="6">
        <v>0.58819444444444446</v>
      </c>
      <c r="CM26" s="6">
        <v>0.59027777777777779</v>
      </c>
      <c r="CN26" s="1" t="str">
        <f t="shared" si="34"/>
        <v>["別府", "14:07", "14:10"],</v>
      </c>
      <c r="CO26" s="32">
        <f t="shared" si="35"/>
        <v>3</v>
      </c>
      <c r="CP26" s="6" t="s">
        <v>32</v>
      </c>
      <c r="CQ26" s="6">
        <v>0.58819444444444446</v>
      </c>
      <c r="CR26" s="6">
        <v>0.59027777777777779</v>
      </c>
      <c r="CS26" s="1" t="str">
        <f t="shared" si="36"/>
        <v>["別府", "14:07", "14:10"],</v>
      </c>
      <c r="CT26" s="32">
        <f t="shared" si="37"/>
        <v>3</v>
      </c>
      <c r="CZ26" s="6" t="s">
        <v>32</v>
      </c>
      <c r="DA26" s="6">
        <v>0.79583333333333339</v>
      </c>
      <c r="DB26" s="6">
        <v>0.79722222222222217</v>
      </c>
      <c r="DC26" s="1" t="str">
        <f t="shared" si="40"/>
        <v>["別府", "19:06", "19:08"],</v>
      </c>
      <c r="DD26" s="32">
        <f t="shared" si="41"/>
        <v>2</v>
      </c>
      <c r="DE26" s="6" t="s">
        <v>32</v>
      </c>
      <c r="DF26" s="6">
        <v>0.79583333333333339</v>
      </c>
      <c r="DG26" s="6">
        <v>0.79722222222222217</v>
      </c>
      <c r="DH26" s="1" t="str">
        <f t="shared" si="42"/>
        <v>["別府", "19:06", "19:08"],</v>
      </c>
      <c r="DI26" s="32">
        <f t="shared" si="43"/>
        <v>2</v>
      </c>
    </row>
    <row r="27" spans="5:113" x14ac:dyDescent="0.45">
      <c r="CK27" s="5" t="s">
        <v>22</v>
      </c>
      <c r="CL27" s="5">
        <v>0.59513888888888888</v>
      </c>
      <c r="CM27" s="5">
        <v>0.59652777777777777</v>
      </c>
      <c r="CN27" s="1" t="str">
        <f t="shared" si="34"/>
        <v>["菱浦", "14:17", "14:19"],</v>
      </c>
      <c r="CO27" s="32">
        <f t="shared" si="35"/>
        <v>2</v>
      </c>
      <c r="CP27" s="5" t="s">
        <v>22</v>
      </c>
      <c r="CQ27" s="5">
        <v>0.59513888888888888</v>
      </c>
      <c r="CR27" s="5">
        <v>0.59652777777777777</v>
      </c>
      <c r="CS27" s="1" t="str">
        <f t="shared" si="36"/>
        <v>["菱浦", "14:17", "14:19"],</v>
      </c>
      <c r="CT27" s="32">
        <f t="shared" si="37"/>
        <v>2</v>
      </c>
      <c r="CZ27" s="5" t="s">
        <v>22</v>
      </c>
      <c r="DA27" s="7">
        <v>0.8027777777777777</v>
      </c>
      <c r="DB27" s="7">
        <v>0.82708333333333339</v>
      </c>
      <c r="DC27" s="1" t="str">
        <f t="shared" si="40"/>
        <v>["菱浦", "19:16", "19:51"],</v>
      </c>
      <c r="DD27" s="32">
        <f t="shared" si="41"/>
        <v>35</v>
      </c>
      <c r="DE27" s="5" t="s">
        <v>22</v>
      </c>
      <c r="DF27" s="7">
        <v>0.8027777777777777</v>
      </c>
      <c r="DG27" s="7">
        <v>0.82708333333333339</v>
      </c>
      <c r="DH27" s="1" t="str">
        <f t="shared" si="42"/>
        <v>["菱浦", "19:16", "19:51"],</v>
      </c>
      <c r="DI27" s="32">
        <f t="shared" si="43"/>
        <v>35</v>
      </c>
    </row>
    <row r="28" spans="5:113" x14ac:dyDescent="0.45">
      <c r="CK28" s="3" t="s">
        <v>23</v>
      </c>
      <c r="CL28" s="4">
        <v>0.60902777777777783</v>
      </c>
      <c r="CM28" s="4">
        <v>0.625</v>
      </c>
      <c r="CN28" s="1" t="str">
        <f t="shared" si="34"/>
        <v>["来居", "14:37", "15:00"],</v>
      </c>
      <c r="CO28" s="32">
        <f t="shared" si="35"/>
        <v>23</v>
      </c>
      <c r="CP28" s="3" t="s">
        <v>23</v>
      </c>
      <c r="CQ28" s="4">
        <v>0.60902777777777783</v>
      </c>
      <c r="CR28" s="4">
        <v>0.625</v>
      </c>
      <c r="CS28" s="1" t="str">
        <f t="shared" si="36"/>
        <v>["来居", "14:37", "15:00"],</v>
      </c>
      <c r="CT28" s="32">
        <f t="shared" si="37"/>
        <v>23</v>
      </c>
      <c r="CZ28" s="6" t="s">
        <v>32</v>
      </c>
      <c r="DA28" s="6">
        <v>0.83263888888888893</v>
      </c>
      <c r="DB28" s="6">
        <v>0.8340277777777777</v>
      </c>
      <c r="DC28" s="1" t="str">
        <f t="shared" si="40"/>
        <v>["別府", "19:59", "20:01"],</v>
      </c>
      <c r="DD28" s="32">
        <f t="shared" si="41"/>
        <v>2</v>
      </c>
      <c r="DE28" s="6" t="s">
        <v>32</v>
      </c>
      <c r="DF28" s="6">
        <v>0.83263888888888893</v>
      </c>
      <c r="DG28" s="6">
        <v>0.8340277777777777</v>
      </c>
      <c r="DH28" s="1" t="str">
        <f t="shared" si="42"/>
        <v>["別府", "19:59", "20:01"],</v>
      </c>
      <c r="DI28" s="32">
        <f t="shared" si="43"/>
        <v>2</v>
      </c>
    </row>
    <row r="29" spans="5:113" x14ac:dyDescent="0.45">
      <c r="CK29" s="6" t="s">
        <v>32</v>
      </c>
      <c r="CL29" s="6">
        <v>0.63680555555555551</v>
      </c>
      <c r="CM29" s="6">
        <v>0.64583333333333337</v>
      </c>
      <c r="CN29" s="1" t="str">
        <f t="shared" si="34"/>
        <v>["別府", "15:17", "15:30"],</v>
      </c>
      <c r="CO29" s="32">
        <f t="shared" si="35"/>
        <v>13</v>
      </c>
      <c r="CP29" s="6" t="s">
        <v>32</v>
      </c>
      <c r="CQ29" s="6">
        <v>0.63680555555555551</v>
      </c>
      <c r="CR29" s="6">
        <v>0.64583333333333337</v>
      </c>
      <c r="CS29" s="1" t="str">
        <f t="shared" si="36"/>
        <v>["別府", "15:17", "15:30"],</v>
      </c>
      <c r="CT29" s="32">
        <f t="shared" si="37"/>
        <v>13</v>
      </c>
      <c r="CZ29" s="5" t="s">
        <v>22</v>
      </c>
      <c r="DA29" s="5">
        <v>0.83958333333333324</v>
      </c>
      <c r="DB29" s="5">
        <v>0.87152777777777779</v>
      </c>
      <c r="DC29" s="1" t="str">
        <f t="shared" si="40"/>
        <v>["菱浦", "20:09", "20:55"],</v>
      </c>
      <c r="DD29" s="32">
        <f t="shared" si="41"/>
        <v>46</v>
      </c>
      <c r="DE29" s="5" t="s">
        <v>22</v>
      </c>
      <c r="DF29" s="5">
        <v>0.83958333333333324</v>
      </c>
      <c r="DG29" s="5">
        <v>0.87152777777777779</v>
      </c>
      <c r="DH29" s="1" t="str">
        <f t="shared" si="42"/>
        <v>["菱浦", "20:09", "20:55"],</v>
      </c>
      <c r="DI29" s="32">
        <f t="shared" si="43"/>
        <v>46</v>
      </c>
    </row>
    <row r="30" spans="5:113" x14ac:dyDescent="0.45">
      <c r="CK30" s="5" t="s">
        <v>22</v>
      </c>
      <c r="CL30" s="7">
        <v>0.65069444444444446</v>
      </c>
      <c r="CM30" s="7">
        <v>0.65277777777777779</v>
      </c>
      <c r="CN30" s="1" t="str">
        <f t="shared" si="34"/>
        <v>["菱浦", "15:37", "15:40"],</v>
      </c>
      <c r="CO30" s="32">
        <f t="shared" si="35"/>
        <v>3</v>
      </c>
      <c r="CP30" s="5" t="s">
        <v>22</v>
      </c>
      <c r="CQ30" s="7">
        <v>0.65069444444444446</v>
      </c>
      <c r="CR30" s="7">
        <v>0.65277777777777779</v>
      </c>
      <c r="CS30" s="1" t="str">
        <f t="shared" si="36"/>
        <v>["菱浦", "15:37", "15:40"],</v>
      </c>
      <c r="CT30" s="32">
        <f t="shared" si="37"/>
        <v>3</v>
      </c>
      <c r="CZ30" s="6" t="s">
        <v>32</v>
      </c>
      <c r="DA30" s="6">
        <v>0.87708333333333333</v>
      </c>
      <c r="DB30" s="6">
        <v>0.87847222222222221</v>
      </c>
      <c r="DC30" s="1" t="str">
        <f t="shared" si="40"/>
        <v>["別府", "21:03", "21:05"],</v>
      </c>
      <c r="DD30" s="32">
        <f t="shared" si="41"/>
        <v>2</v>
      </c>
      <c r="DE30" s="6" t="s">
        <v>32</v>
      </c>
      <c r="DF30" s="6">
        <v>0.87708333333333333</v>
      </c>
      <c r="DG30" s="6">
        <v>0.87847222222222221</v>
      </c>
      <c r="DH30" s="1" t="str">
        <f t="shared" si="42"/>
        <v>["別府", "21:03", "21:05"],</v>
      </c>
      <c r="DI30" s="32">
        <f t="shared" si="43"/>
        <v>2</v>
      </c>
    </row>
    <row r="31" spans="5:113" x14ac:dyDescent="0.45">
      <c r="CK31" s="6" t="s">
        <v>32</v>
      </c>
      <c r="CL31" s="6">
        <v>0.65763888888888888</v>
      </c>
      <c r="CM31" s="6">
        <v>0.67361111111111116</v>
      </c>
      <c r="CN31" s="1" t="str">
        <f t="shared" si="34"/>
        <v>["別府", "15:47", "16:10"],</v>
      </c>
      <c r="CO31" s="32">
        <f t="shared" si="35"/>
        <v>23</v>
      </c>
      <c r="CP31" s="6" t="s">
        <v>32</v>
      </c>
      <c r="CQ31" s="6">
        <v>0.65763888888888888</v>
      </c>
      <c r="CR31" s="6">
        <v>0.67361111111111116</v>
      </c>
      <c r="CS31" s="1" t="str">
        <f t="shared" si="36"/>
        <v>["別府", "15:47", "16:10"],</v>
      </c>
      <c r="CT31" s="32">
        <f t="shared" si="37"/>
        <v>23</v>
      </c>
      <c r="CZ31" s="5" t="s">
        <v>22</v>
      </c>
      <c r="DA31" s="5">
        <v>0.88402777777777775</v>
      </c>
      <c r="DB31" s="5">
        <v>0.9159722222222223</v>
      </c>
      <c r="DC31" s="1" t="str">
        <f t="shared" si="40"/>
        <v>["菱浦", "21:13", "21:59"],</v>
      </c>
      <c r="DD31" s="32">
        <f t="shared" si="41"/>
        <v>46</v>
      </c>
      <c r="DE31" s="5" t="s">
        <v>22</v>
      </c>
      <c r="DF31" s="5">
        <v>0.88402777777777775</v>
      </c>
      <c r="DG31" s="5">
        <v>0.9159722222222223</v>
      </c>
      <c r="DH31" s="1" t="str">
        <f t="shared" si="42"/>
        <v>["菱浦", "21:13", "21:59"],</v>
      </c>
      <c r="DI31" s="32">
        <f t="shared" si="43"/>
        <v>46</v>
      </c>
    </row>
    <row r="32" spans="5:113" x14ac:dyDescent="0.45">
      <c r="CK32" s="3" t="s">
        <v>23</v>
      </c>
      <c r="CL32" s="4">
        <v>0.68541666666666667</v>
      </c>
      <c r="CM32" s="4">
        <v>0.68680555555555556</v>
      </c>
      <c r="CN32" s="1" t="str">
        <f t="shared" si="34"/>
        <v>["来居", "16:27", "16:29"],</v>
      </c>
      <c r="CO32" s="32">
        <f t="shared" si="35"/>
        <v>2</v>
      </c>
      <c r="CP32" s="3" t="s">
        <v>23</v>
      </c>
      <c r="CQ32" s="4">
        <v>0.68541666666666667</v>
      </c>
      <c r="CR32" s="4">
        <v>0.68680555555555556</v>
      </c>
      <c r="CS32" s="1" t="str">
        <f t="shared" si="36"/>
        <v>["来居", "16:27", "16:29"],</v>
      </c>
      <c r="CT32" s="32">
        <f t="shared" si="37"/>
        <v>2</v>
      </c>
      <c r="CZ32" s="6" t="s">
        <v>32</v>
      </c>
      <c r="DA32" s="6">
        <v>0.92152777777777783</v>
      </c>
      <c r="DB32" s="4"/>
      <c r="DC32" s="1" t="str">
        <f>"[""" &amp; CZ32 &amp; """, """ &amp; IF(DA32="","",TEXT(DA32,"h:mm")) &amp; """, """ &amp; IF(DB32="","",TEXT(DB32,"h:mm")) &amp; """]"</f>
        <v>["別府", "22:07", ""]</v>
      </c>
      <c r="DD32" s="32" t="str">
        <f t="shared" si="41"/>
        <v/>
      </c>
      <c r="DE32" s="6" t="s">
        <v>32</v>
      </c>
      <c r="DF32" s="6">
        <v>0.92152777777777783</v>
      </c>
      <c r="DG32" s="4"/>
      <c r="DH32" s="1" t="str">
        <f>"[""" &amp; DE32 &amp; """, """ &amp; IF(DF32="","",TEXT(DF32,"h:mm")) &amp; """, """ &amp; IF(DG32="","",TEXT(DG32,"h:mm")) &amp; """]"</f>
        <v>["別府", "22:07", ""]</v>
      </c>
      <c r="DI32" s="32" t="str">
        <f t="shared" si="43"/>
        <v/>
      </c>
    </row>
    <row r="33" spans="89:113" x14ac:dyDescent="0.45">
      <c r="CK33" s="5" t="s">
        <v>22</v>
      </c>
      <c r="CL33" s="7">
        <v>0.69930555555555562</v>
      </c>
      <c r="CM33" s="7">
        <v>0.7006944444444444</v>
      </c>
      <c r="CN33" s="1" t="str">
        <f t="shared" si="34"/>
        <v>["菱浦", "16:47", "16:49"],</v>
      </c>
      <c r="CO33" s="32">
        <f t="shared" si="35"/>
        <v>2</v>
      </c>
      <c r="CP33" s="5" t="s">
        <v>22</v>
      </c>
      <c r="CQ33" s="7">
        <v>0.69930555555555562</v>
      </c>
      <c r="CR33" s="7">
        <v>0.7006944444444444</v>
      </c>
      <c r="CS33" s="1" t="str">
        <f t="shared" si="36"/>
        <v>["菱浦", "16:47", "16:49"],</v>
      </c>
      <c r="CT33" s="32">
        <f t="shared" si="37"/>
        <v>2</v>
      </c>
      <c r="CZ33" s="5"/>
      <c r="DA33" s="7"/>
      <c r="DB33" s="7"/>
      <c r="DC33" s="1" t="s">
        <v>8</v>
      </c>
      <c r="DD33" s="32" t="str">
        <f t="shared" si="41"/>
        <v/>
      </c>
      <c r="DE33" s="5"/>
      <c r="DF33" s="7"/>
      <c r="DG33" s="7"/>
      <c r="DH33" s="1" t="s">
        <v>8</v>
      </c>
      <c r="DI33" s="32" t="str">
        <f t="shared" si="43"/>
        <v/>
      </c>
    </row>
    <row r="34" spans="89:113" x14ac:dyDescent="0.45">
      <c r="CK34" s="6" t="s">
        <v>32</v>
      </c>
      <c r="CL34" s="6">
        <v>0.7055555555555556</v>
      </c>
      <c r="CM34" s="6">
        <v>0.72222222222222221</v>
      </c>
      <c r="CN34" s="1" t="str">
        <f t="shared" si="34"/>
        <v>["別府", "16:56", "17:20"],</v>
      </c>
      <c r="CO34" s="32">
        <f t="shared" si="35"/>
        <v>24</v>
      </c>
      <c r="CP34" s="6" t="s">
        <v>32</v>
      </c>
      <c r="CQ34" s="6">
        <v>0.7055555555555556</v>
      </c>
      <c r="CR34" s="6">
        <v>0.72222222222222221</v>
      </c>
      <c r="CS34" s="1" t="str">
        <f t="shared" si="36"/>
        <v>["別府", "16:56", "17:20"],</v>
      </c>
      <c r="CT34" s="32">
        <f t="shared" si="37"/>
        <v>24</v>
      </c>
      <c r="CZ34" s="5"/>
      <c r="DA34" s="7"/>
      <c r="DB34" s="7"/>
      <c r="DD34" s="32"/>
      <c r="DE34" s="5"/>
      <c r="DF34" s="7"/>
      <c r="DG34" s="7"/>
      <c r="DI34" s="32"/>
    </row>
    <row r="35" spans="89:113" x14ac:dyDescent="0.45">
      <c r="CK35" s="5" t="s">
        <v>22</v>
      </c>
      <c r="CL35" s="5">
        <v>0.7270833333333333</v>
      </c>
      <c r="CM35" s="8">
        <v>0.7284722222222223</v>
      </c>
      <c r="CN35" s="1" t="str">
        <f t="shared" si="34"/>
        <v>["菱浦", "17:27", "17:29"],</v>
      </c>
      <c r="CO35" s="32">
        <f t="shared" si="35"/>
        <v>2</v>
      </c>
      <c r="CP35" s="5" t="s">
        <v>22</v>
      </c>
      <c r="CQ35" s="5">
        <v>0.7270833333333333</v>
      </c>
      <c r="CR35" s="8">
        <v>0.73541666666666661</v>
      </c>
      <c r="CS35" s="1" t="str">
        <f t="shared" si="36"/>
        <v>["菱浦", "17:27", "17:39"],</v>
      </c>
      <c r="CT35" s="32">
        <f t="shared" si="37"/>
        <v>12</v>
      </c>
      <c r="CZ35" s="3"/>
      <c r="DA35" s="4"/>
      <c r="DB35" s="4"/>
      <c r="DD35" s="32"/>
      <c r="DE35" s="3"/>
      <c r="DF35" s="4"/>
      <c r="DG35" s="4"/>
      <c r="DI35" s="32"/>
    </row>
    <row r="36" spans="89:113" x14ac:dyDescent="0.45">
      <c r="CK36" s="3" t="s">
        <v>23</v>
      </c>
      <c r="CL36" s="9">
        <v>0.74097222222222225</v>
      </c>
      <c r="CM36" s="9">
        <v>0.74236111111111114</v>
      </c>
      <c r="CN36" s="1" t="str">
        <f t="shared" si="34"/>
        <v>["来居", "17:47", "17:49"],</v>
      </c>
      <c r="CO36" s="32">
        <f t="shared" si="35"/>
        <v>2</v>
      </c>
      <c r="CP36" s="3" t="s">
        <v>23</v>
      </c>
      <c r="CQ36" s="9">
        <v>0.74791666666666667</v>
      </c>
      <c r="CR36" s="9">
        <v>0.74930555555555556</v>
      </c>
      <c r="CS36" s="1" t="str">
        <f t="shared" si="36"/>
        <v>["来居", "17:57", "17:59"],</v>
      </c>
      <c r="CT36" s="32">
        <f t="shared" si="37"/>
        <v>2</v>
      </c>
      <c r="CZ36" s="5"/>
      <c r="DA36" s="7"/>
      <c r="DB36" s="7"/>
      <c r="DD36" s="32"/>
      <c r="DE36" s="5"/>
      <c r="DF36" s="7"/>
      <c r="DG36" s="7"/>
      <c r="DI36" s="32"/>
    </row>
    <row r="37" spans="89:113" x14ac:dyDescent="0.45">
      <c r="CK37" s="5" t="s">
        <v>22</v>
      </c>
      <c r="CL37" s="10">
        <v>0.75486111111111109</v>
      </c>
      <c r="CM37" s="10">
        <v>0.75624999999999998</v>
      </c>
      <c r="CN37" s="1" t="str">
        <f t="shared" si="34"/>
        <v>["菱浦", "18:07", "18:09"],</v>
      </c>
      <c r="CO37" s="32">
        <f t="shared" si="35"/>
        <v>2</v>
      </c>
      <c r="CP37" s="5" t="s">
        <v>22</v>
      </c>
      <c r="CQ37" s="10">
        <v>0.76180555555555562</v>
      </c>
      <c r="CR37" s="10">
        <v>0.7631944444444444</v>
      </c>
      <c r="CS37" s="1" t="str">
        <f t="shared" si="36"/>
        <v>["菱浦", "18:17", "18:19"],</v>
      </c>
      <c r="CT37" s="32">
        <f t="shared" si="37"/>
        <v>2</v>
      </c>
      <c r="CZ37" s="5"/>
      <c r="DA37" s="7"/>
      <c r="DB37" s="7"/>
      <c r="DD37" s="32"/>
      <c r="DE37" s="5"/>
      <c r="DF37" s="7"/>
      <c r="DG37" s="7"/>
      <c r="DI37" s="32"/>
    </row>
    <row r="38" spans="89:113" x14ac:dyDescent="0.45">
      <c r="CK38" s="6" t="s">
        <v>32</v>
      </c>
      <c r="CL38" s="11">
        <v>0.76111111111111107</v>
      </c>
      <c r="CM38" s="6">
        <v>0.78333333333333333</v>
      </c>
      <c r="CN38" s="1" t="str">
        <f t="shared" si="34"/>
        <v>["別府", "18:16", "18:48"],</v>
      </c>
      <c r="CO38" s="32">
        <f t="shared" si="35"/>
        <v>32</v>
      </c>
      <c r="CP38" s="6" t="s">
        <v>32</v>
      </c>
      <c r="CQ38" s="11">
        <v>0.7680555555555556</v>
      </c>
      <c r="CR38" s="6">
        <v>0.78333333333333333</v>
      </c>
      <c r="CS38" s="1" t="str">
        <f t="shared" si="36"/>
        <v>["別府", "18:26", "18:48"],</v>
      </c>
      <c r="CT38" s="32">
        <f t="shared" si="37"/>
        <v>22</v>
      </c>
      <c r="CZ38" s="6"/>
      <c r="DA38" s="6"/>
      <c r="DB38" s="6"/>
      <c r="DD38" s="32"/>
      <c r="DE38" s="6"/>
      <c r="DF38" s="6"/>
      <c r="DG38" s="6"/>
      <c r="DI38" s="32"/>
    </row>
    <row r="39" spans="89:113" x14ac:dyDescent="0.45">
      <c r="CK39" s="5" t="s">
        <v>22</v>
      </c>
      <c r="CL39" s="5">
        <v>0.78888888888888886</v>
      </c>
      <c r="CM39" s="5">
        <v>0.79027777777777775</v>
      </c>
      <c r="CN39" s="1" t="str">
        <f t="shared" si="34"/>
        <v>["菱浦", "18:56", "18:58"],</v>
      </c>
      <c r="CO39" s="32">
        <f t="shared" si="35"/>
        <v>2</v>
      </c>
      <c r="CP39" s="5" t="s">
        <v>22</v>
      </c>
      <c r="CQ39" s="5">
        <v>0.78888888888888886</v>
      </c>
      <c r="CR39" s="5">
        <v>0.79027777777777775</v>
      </c>
      <c r="CS39" s="1" t="str">
        <f t="shared" si="36"/>
        <v>["菱浦", "18:56", "18:58"],</v>
      </c>
      <c r="CT39" s="32">
        <f t="shared" si="37"/>
        <v>2</v>
      </c>
      <c r="CZ39" s="6"/>
      <c r="DA39" s="6"/>
      <c r="DB39" s="6"/>
      <c r="DD39" s="32"/>
      <c r="DE39" s="6"/>
      <c r="DF39" s="6"/>
      <c r="DG39" s="6"/>
      <c r="DI39" s="32"/>
    </row>
    <row r="40" spans="89:113" x14ac:dyDescent="0.45">
      <c r="CK40" s="6" t="s">
        <v>32</v>
      </c>
      <c r="CL40" s="6">
        <v>0.79583333333333339</v>
      </c>
      <c r="CM40" s="6">
        <v>0.79722222222222217</v>
      </c>
      <c r="CN40" s="1" t="str">
        <f t="shared" si="34"/>
        <v>["別府", "19:06", "19:08"],</v>
      </c>
      <c r="CO40" s="32">
        <f t="shared" si="35"/>
        <v>2</v>
      </c>
      <c r="CP40" s="6" t="s">
        <v>32</v>
      </c>
      <c r="CQ40" s="6">
        <v>0.79583333333333339</v>
      </c>
      <c r="CR40" s="6">
        <v>0.79722222222222217</v>
      </c>
      <c r="CS40" s="1" t="str">
        <f t="shared" si="36"/>
        <v>["別府", "19:06", "19:08"],</v>
      </c>
      <c r="CT40" s="32">
        <f t="shared" si="37"/>
        <v>2</v>
      </c>
      <c r="CZ40" s="6"/>
      <c r="DA40" s="6"/>
      <c r="DB40" s="6"/>
      <c r="DD40" s="32"/>
      <c r="DE40" s="6"/>
      <c r="DF40" s="6"/>
      <c r="DG40" s="6"/>
      <c r="DI40" s="32"/>
    </row>
    <row r="41" spans="89:113" x14ac:dyDescent="0.45">
      <c r="CK41" s="3" t="s">
        <v>23</v>
      </c>
      <c r="CL41" s="4">
        <v>0.81041666666666667</v>
      </c>
      <c r="CM41" s="4">
        <v>0.81180555555555556</v>
      </c>
      <c r="CN41" s="1" t="str">
        <f t="shared" si="34"/>
        <v>["来居", "19:27", "19:29"],</v>
      </c>
      <c r="CO41" s="32">
        <f t="shared" si="35"/>
        <v>2</v>
      </c>
      <c r="CP41" s="3" t="s">
        <v>23</v>
      </c>
      <c r="CQ41" s="4">
        <v>0.81041666666666667</v>
      </c>
      <c r="CR41" s="4">
        <v>0.81180555555555556</v>
      </c>
      <c r="CS41" s="1" t="str">
        <f t="shared" si="36"/>
        <v>["来居", "19:27", "19:29"],</v>
      </c>
      <c r="CT41" s="32">
        <f t="shared" si="37"/>
        <v>2</v>
      </c>
      <c r="CZ41" s="6"/>
      <c r="DA41" s="6"/>
      <c r="DB41" s="6"/>
      <c r="DD41" s="32"/>
      <c r="DE41" s="6"/>
      <c r="DF41" s="6"/>
      <c r="DG41" s="6"/>
      <c r="DI41" s="32"/>
    </row>
    <row r="42" spans="89:113" x14ac:dyDescent="0.45">
      <c r="CK42" s="5" t="s">
        <v>22</v>
      </c>
      <c r="CL42" s="7">
        <v>0.8256944444444444</v>
      </c>
      <c r="CM42" s="7">
        <v>0.82708333333333339</v>
      </c>
      <c r="CN42" s="1" t="str">
        <f t="shared" si="34"/>
        <v>["菱浦", "19:49", "19:51"],</v>
      </c>
      <c r="CO42" s="32">
        <f t="shared" si="35"/>
        <v>2</v>
      </c>
      <c r="CP42" s="5" t="s">
        <v>22</v>
      </c>
      <c r="CQ42" s="7">
        <v>0.8256944444444444</v>
      </c>
      <c r="CR42" s="7">
        <v>0.82708333333333339</v>
      </c>
      <c r="CS42" s="1" t="str">
        <f t="shared" si="36"/>
        <v>["菱浦", "19:49", "19:51"],</v>
      </c>
      <c r="CT42" s="32">
        <f t="shared" si="37"/>
        <v>2</v>
      </c>
      <c r="CZ42" s="6"/>
      <c r="DA42" s="6"/>
      <c r="DB42" s="6"/>
      <c r="DD42" s="32"/>
      <c r="DE42" s="6"/>
      <c r="DF42" s="6"/>
      <c r="DG42" s="6"/>
      <c r="DI42" s="32"/>
    </row>
    <row r="43" spans="89:113" x14ac:dyDescent="0.45">
      <c r="CK43" s="6" t="s">
        <v>32</v>
      </c>
      <c r="CL43" s="6">
        <v>0.83263888888888893</v>
      </c>
      <c r="CM43" s="6">
        <v>0.8340277777777777</v>
      </c>
      <c r="CN43" s="1" t="str">
        <f t="shared" si="34"/>
        <v>["別府", "19:59", "20:01"],</v>
      </c>
      <c r="CO43" s="32">
        <f t="shared" si="35"/>
        <v>2</v>
      </c>
      <c r="CP43" s="6" t="s">
        <v>32</v>
      </c>
      <c r="CQ43" s="6">
        <v>0.83263888888888893</v>
      </c>
      <c r="CR43" s="6">
        <v>0.8340277777777777</v>
      </c>
      <c r="CS43" s="1" t="str">
        <f t="shared" si="36"/>
        <v>["別府", "19:59", "20:01"],</v>
      </c>
      <c r="CT43" s="32">
        <f t="shared" si="37"/>
        <v>2</v>
      </c>
      <c r="CZ43" s="6"/>
      <c r="DA43" s="6"/>
      <c r="DB43" s="6"/>
      <c r="DD43" s="32"/>
      <c r="DE43" s="6"/>
      <c r="DF43" s="6"/>
      <c r="DG43" s="6"/>
      <c r="DI43" s="32"/>
    </row>
    <row r="44" spans="89:113" x14ac:dyDescent="0.45">
      <c r="CK44" s="5" t="s">
        <v>22</v>
      </c>
      <c r="CL44" s="5">
        <v>0.83958333333333324</v>
      </c>
      <c r="CM44" s="5">
        <v>0.84097222222222223</v>
      </c>
      <c r="CN44" s="1" t="str">
        <f t="shared" si="34"/>
        <v>["菱浦", "20:09", "20:11"],</v>
      </c>
      <c r="CO44" s="32">
        <f t="shared" si="35"/>
        <v>2</v>
      </c>
      <c r="CP44" s="5" t="s">
        <v>22</v>
      </c>
      <c r="CQ44" s="5">
        <v>0.83958333333333324</v>
      </c>
      <c r="CR44" s="5">
        <v>0.84097222222222223</v>
      </c>
      <c r="CS44" s="1" t="str">
        <f t="shared" si="36"/>
        <v>["菱浦", "20:09", "20:11"],</v>
      </c>
      <c r="CT44" s="32">
        <f t="shared" si="37"/>
        <v>2</v>
      </c>
      <c r="CZ44" s="6"/>
      <c r="DA44" s="6"/>
      <c r="DB44" s="6"/>
      <c r="DD44" s="32"/>
      <c r="DE44" s="6"/>
      <c r="DF44" s="6"/>
      <c r="DG44" s="6"/>
      <c r="DI44" s="32"/>
    </row>
    <row r="45" spans="89:113" x14ac:dyDescent="0.45">
      <c r="CK45" s="3" t="s">
        <v>23</v>
      </c>
      <c r="CL45" s="4">
        <v>0.85486111111111107</v>
      </c>
      <c r="CM45" s="4">
        <v>0.85625000000000007</v>
      </c>
      <c r="CN45" s="1" t="str">
        <f t="shared" si="34"/>
        <v>["来居", "20:31", "20:33"],</v>
      </c>
      <c r="CO45" s="32">
        <f t="shared" si="35"/>
        <v>2</v>
      </c>
      <c r="CP45" s="3" t="s">
        <v>23</v>
      </c>
      <c r="CQ45" s="4">
        <v>0.85486111111111107</v>
      </c>
      <c r="CR45" s="4">
        <v>0.85625000000000007</v>
      </c>
      <c r="CS45" s="1" t="str">
        <f t="shared" si="36"/>
        <v>["来居", "20:31", "20:33"],</v>
      </c>
      <c r="CT45" s="32">
        <f t="shared" si="37"/>
        <v>2</v>
      </c>
      <c r="CZ45" s="3"/>
      <c r="DA45" s="4"/>
      <c r="DB45" s="4"/>
      <c r="DD45" s="32"/>
      <c r="DE45" s="3"/>
      <c r="DF45" s="4"/>
      <c r="DG45" s="4"/>
      <c r="DI45" s="32"/>
    </row>
    <row r="46" spans="89:113" x14ac:dyDescent="0.45">
      <c r="CK46" s="5" t="s">
        <v>22</v>
      </c>
      <c r="CL46" s="7">
        <v>0.87013888888888891</v>
      </c>
      <c r="CM46" s="7">
        <v>0.87152777777777779</v>
      </c>
      <c r="CN46" s="1" t="str">
        <f t="shared" si="34"/>
        <v>["菱浦", "20:53", "20:55"],</v>
      </c>
      <c r="CO46" s="32">
        <f t="shared" si="35"/>
        <v>2</v>
      </c>
      <c r="CP46" s="5" t="s">
        <v>22</v>
      </c>
      <c r="CQ46" s="7">
        <v>0.87013888888888891</v>
      </c>
      <c r="CR46" s="7">
        <v>0.87152777777777779</v>
      </c>
      <c r="CS46" s="1" t="str">
        <f t="shared" si="36"/>
        <v>["菱浦", "20:53", "20:55"],</v>
      </c>
      <c r="CT46" s="32">
        <f t="shared" si="37"/>
        <v>2</v>
      </c>
      <c r="CZ46" s="5"/>
      <c r="DA46" s="7"/>
      <c r="DB46" s="7"/>
      <c r="DD46" s="32"/>
      <c r="DE46" s="5"/>
      <c r="DF46" s="7"/>
      <c r="DG46" s="7"/>
      <c r="DI46" s="32"/>
    </row>
    <row r="47" spans="89:113" x14ac:dyDescent="0.45">
      <c r="CK47" s="6" t="s">
        <v>32</v>
      </c>
      <c r="CL47" s="6">
        <v>0.87708333333333333</v>
      </c>
      <c r="CM47" s="6">
        <v>0.87847222222222221</v>
      </c>
      <c r="CN47" s="1" t="str">
        <f t="shared" si="34"/>
        <v>["別府", "21:03", "21:05"],</v>
      </c>
      <c r="CO47" s="32">
        <f t="shared" si="35"/>
        <v>2</v>
      </c>
      <c r="CP47" s="6" t="s">
        <v>32</v>
      </c>
      <c r="CQ47" s="6">
        <v>0.87708333333333333</v>
      </c>
      <c r="CR47" s="6">
        <v>0.87847222222222221</v>
      </c>
      <c r="CS47" s="1" t="str">
        <f t="shared" si="36"/>
        <v>["別府", "21:03", "21:05"],</v>
      </c>
      <c r="CT47" s="32">
        <f t="shared" si="37"/>
        <v>2</v>
      </c>
      <c r="CZ47" s="5"/>
      <c r="DA47" s="7"/>
      <c r="DB47" s="7"/>
      <c r="DD47" s="32"/>
      <c r="DE47" s="5"/>
      <c r="DF47" s="7"/>
      <c r="DG47" s="7"/>
      <c r="DI47" s="32"/>
    </row>
    <row r="48" spans="89:113" x14ac:dyDescent="0.45">
      <c r="CK48" s="5" t="s">
        <v>22</v>
      </c>
      <c r="CL48" s="5">
        <v>0.88402777777777775</v>
      </c>
      <c r="CM48" s="5">
        <v>0.88541666666666663</v>
      </c>
      <c r="CN48" s="1" t="str">
        <f t="shared" si="34"/>
        <v>["菱浦", "21:13", "21:15"],</v>
      </c>
      <c r="CO48" s="32">
        <f t="shared" si="35"/>
        <v>2</v>
      </c>
      <c r="CP48" s="5" t="s">
        <v>22</v>
      </c>
      <c r="CQ48" s="5">
        <v>0.88402777777777775</v>
      </c>
      <c r="CR48" s="5">
        <v>0.88541666666666663</v>
      </c>
      <c r="CS48" s="1" t="str">
        <f t="shared" si="36"/>
        <v>["菱浦", "21:13", "21:15"],</v>
      </c>
      <c r="CT48" s="32">
        <f t="shared" si="37"/>
        <v>2</v>
      </c>
      <c r="CZ48" s="3"/>
      <c r="DA48" s="4"/>
      <c r="DB48" s="4"/>
      <c r="DD48" s="32"/>
      <c r="DE48" s="3"/>
      <c r="DF48" s="4"/>
      <c r="DG48" s="4"/>
      <c r="DI48" s="32"/>
    </row>
    <row r="49" spans="89:113" x14ac:dyDescent="0.45">
      <c r="CK49" s="3" t="s">
        <v>23</v>
      </c>
      <c r="CL49" s="4">
        <v>0.89930555555555547</v>
      </c>
      <c r="CM49" s="4">
        <v>0.90069444444444446</v>
      </c>
      <c r="CN49" s="1" t="str">
        <f t="shared" si="34"/>
        <v>["来居", "21:35", "21:37"],</v>
      </c>
      <c r="CO49" s="32">
        <f t="shared" si="35"/>
        <v>2</v>
      </c>
      <c r="CP49" s="3" t="s">
        <v>23</v>
      </c>
      <c r="CQ49" s="4">
        <v>0.89930555555555547</v>
      </c>
      <c r="CR49" s="4">
        <v>0.90069444444444446</v>
      </c>
      <c r="CS49" s="1" t="str">
        <f t="shared" si="36"/>
        <v>["来居", "21:35", "21:37"],</v>
      </c>
      <c r="CT49" s="32">
        <f t="shared" si="37"/>
        <v>2</v>
      </c>
      <c r="CZ49" s="3"/>
      <c r="DA49" s="4"/>
      <c r="DB49" s="4"/>
      <c r="DD49" s="32"/>
      <c r="DE49" s="3"/>
      <c r="DF49" s="4"/>
      <c r="DG49" s="4"/>
      <c r="DI49" s="32"/>
    </row>
    <row r="50" spans="89:113" x14ac:dyDescent="0.45">
      <c r="CK50" s="5" t="s">
        <v>22</v>
      </c>
      <c r="CL50" s="7">
        <v>0.9145833333333333</v>
      </c>
      <c r="CM50" s="7">
        <v>0.9159722222222223</v>
      </c>
      <c r="CN50" s="1" t="str">
        <f t="shared" si="34"/>
        <v>["菱浦", "21:57", "21:59"],</v>
      </c>
      <c r="CO50" s="32">
        <f t="shared" si="35"/>
        <v>2</v>
      </c>
      <c r="CP50" s="5" t="s">
        <v>22</v>
      </c>
      <c r="CQ50" s="7">
        <v>0.9145833333333333</v>
      </c>
      <c r="CR50" s="7">
        <v>0.9159722222222223</v>
      </c>
      <c r="CS50" s="1" t="str">
        <f t="shared" si="36"/>
        <v>["菱浦", "21:57", "21:59"],</v>
      </c>
      <c r="CT50" s="32">
        <f t="shared" si="37"/>
        <v>2</v>
      </c>
      <c r="CZ50" s="5"/>
      <c r="DA50" s="7"/>
      <c r="DB50" s="7"/>
      <c r="DD50" s="32"/>
      <c r="DE50" s="5"/>
      <c r="DF50" s="7"/>
      <c r="DG50" s="7"/>
      <c r="DI50" s="32"/>
    </row>
    <row r="51" spans="89:113" x14ac:dyDescent="0.45">
      <c r="CK51" s="6" t="s">
        <v>32</v>
      </c>
      <c r="CL51" s="6">
        <v>0.92152777777777783</v>
      </c>
      <c r="CN51" s="1" t="str">
        <f>"[""" &amp; CK51 &amp; """, """ &amp; IF(CL51="","",TEXT(CL51,"h:mm")) &amp; """, """ &amp; IF(CM51="","",TEXT(CM51,"h:mm")) &amp; """]"</f>
        <v>["別府", "22:07", ""]</v>
      </c>
      <c r="CO51" s="32" t="str">
        <f t="shared" si="35"/>
        <v/>
      </c>
      <c r="CP51" s="6" t="s">
        <v>32</v>
      </c>
      <c r="CQ51" s="6">
        <v>0.92152777777777783</v>
      </c>
      <c r="CS51" s="1" t="str">
        <f>"[""" &amp; CP51 &amp; """, """ &amp; IF(CQ51="","",TEXT(CQ51,"h:mm")) &amp; """, """ &amp; IF(CR51="","",TEXT(CR51,"h:mm")) &amp; """]"</f>
        <v>["別府", "22:07", ""]</v>
      </c>
      <c r="CT51" s="32" t="str">
        <f t="shared" si="37"/>
        <v/>
      </c>
      <c r="CZ51" s="5"/>
      <c r="DA51" s="7"/>
      <c r="DB51" s="7"/>
      <c r="DD51" s="32"/>
      <c r="DE51" s="5"/>
      <c r="DF51" s="7"/>
      <c r="DG51" s="7"/>
      <c r="DI51" s="32"/>
    </row>
    <row r="52" spans="89:113" x14ac:dyDescent="0.45">
      <c r="CN52" s="1" t="s">
        <v>8</v>
      </c>
      <c r="CO52" s="32" t="str">
        <f t="shared" si="35"/>
        <v/>
      </c>
      <c r="CS52" s="1" t="s">
        <v>8</v>
      </c>
      <c r="CT52" s="32" t="str">
        <f t="shared" si="37"/>
        <v/>
      </c>
      <c r="CZ52" s="3"/>
      <c r="DA52" s="4"/>
      <c r="DB52" s="4"/>
      <c r="DD52" s="32"/>
      <c r="DE52" s="3"/>
      <c r="DF52" s="4"/>
      <c r="DG52" s="4"/>
      <c r="DI52" s="32"/>
    </row>
  </sheetData>
  <mergeCells count="66">
    <mergeCell ref="B2:D2"/>
    <mergeCell ref="G2:I2"/>
    <mergeCell ref="L2:N2"/>
    <mergeCell ref="Q2:S2"/>
    <mergeCell ref="V2:X2"/>
    <mergeCell ref="M3:N3"/>
    <mergeCell ref="BK2:BM2"/>
    <mergeCell ref="BQ2:BS2"/>
    <mergeCell ref="BV2:BX2"/>
    <mergeCell ref="CA2:CC2"/>
    <mergeCell ref="AF2:AH2"/>
    <mergeCell ref="AK2:AM2"/>
    <mergeCell ref="AQ2:AS2"/>
    <mergeCell ref="AV2:AX2"/>
    <mergeCell ref="BA2:BC2"/>
    <mergeCell ref="BF2:BH2"/>
    <mergeCell ref="AA2:AC2"/>
    <mergeCell ref="AB3:AC3"/>
    <mergeCell ref="P3:Q3"/>
    <mergeCell ref="R3:S3"/>
    <mergeCell ref="U3:V3"/>
    <mergeCell ref="A3:B3"/>
    <mergeCell ref="C3:D3"/>
    <mergeCell ref="F3:G3"/>
    <mergeCell ref="H3:I3"/>
    <mergeCell ref="K3:L3"/>
    <mergeCell ref="CQ2:CS2"/>
    <mergeCell ref="CV2:CX2"/>
    <mergeCell ref="DA2:DC2"/>
    <mergeCell ref="DF2:DH2"/>
    <mergeCell ref="CG2:CI2"/>
    <mergeCell ref="CL2:CN2"/>
    <mergeCell ref="W3:X3"/>
    <mergeCell ref="Z3:AA3"/>
    <mergeCell ref="BG3:BH3"/>
    <mergeCell ref="AE3:AF3"/>
    <mergeCell ref="AG3:AH3"/>
    <mergeCell ref="AJ3:AK3"/>
    <mergeCell ref="AL3:AM3"/>
    <mergeCell ref="AP3:AQ3"/>
    <mergeCell ref="AR3:AS3"/>
    <mergeCell ref="AU3:AV3"/>
    <mergeCell ref="AW3:AX3"/>
    <mergeCell ref="AZ3:BA3"/>
    <mergeCell ref="BB3:BC3"/>
    <mergeCell ref="BE3:BF3"/>
    <mergeCell ref="CM3:CN3"/>
    <mergeCell ref="BJ3:BK3"/>
    <mergeCell ref="BL3:BM3"/>
    <mergeCell ref="BP3:BQ3"/>
    <mergeCell ref="BR3:BS3"/>
    <mergeCell ref="BU3:BV3"/>
    <mergeCell ref="BW3:BX3"/>
    <mergeCell ref="BZ3:CA3"/>
    <mergeCell ref="CB3:CC3"/>
    <mergeCell ref="CF3:CG3"/>
    <mergeCell ref="CH3:CI3"/>
    <mergeCell ref="CK3:CL3"/>
    <mergeCell ref="DE3:DF3"/>
    <mergeCell ref="DG3:DH3"/>
    <mergeCell ref="CP3:CQ3"/>
    <mergeCell ref="CR3:CS3"/>
    <mergeCell ref="CU3:CV3"/>
    <mergeCell ref="CW3:CX3"/>
    <mergeCell ref="CZ3:DA3"/>
    <mergeCell ref="DB3:DC3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C522EF2-48CA-449C-B7B2-F4C88E13303B}">
            <xm:f>NOT(ISERROR(SEARCH($A$1-2,A2)))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A2:A3</xm:sqref>
        </x14:conditionalFormatting>
        <x14:conditionalFormatting xmlns:xm="http://schemas.microsoft.com/office/excel/2006/main">
          <x14:cfRule type="containsText" priority="4" operator="containsText" id="{B5452E99-CB86-4401-9B05-F512BD0927FD}">
            <xm:f>NOT(ISERROR(SEARCH($A$1-1,A2)))</xm:f>
            <xm:f>$A$1-1</xm:f>
            <x14:dxf>
              <font>
                <color rgb="FFC00000"/>
              </font>
            </x14:dxf>
          </x14:cfRule>
          <xm:sqref>A2:E2</xm:sqref>
        </x14:conditionalFormatting>
        <x14:conditionalFormatting xmlns:xm="http://schemas.microsoft.com/office/excel/2006/main">
          <x14:cfRule type="containsText" priority="5" operator="containsText" id="{A2D85692-DE8E-4E43-A25E-5ABFC4C012D3}">
            <xm:f>NOT(ISERROR(SEARCH($A$1-2,A1)))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A4E92937-4D28-4FBC-A0A4-0A0FBC82B346}">
            <xm:f>NOT(ISERROR(SEARCH($A$1-1,A1)))</xm:f>
            <xm:f>$A$1-1</xm:f>
            <x14:dxf>
              <font>
                <color rgb="FFC00000"/>
              </font>
            </x14:dxf>
          </x14:cfRule>
          <xm:sqref>A1:DJ1</xm:sqref>
        </x14:conditionalFormatting>
        <x14:conditionalFormatting xmlns:xm="http://schemas.microsoft.com/office/excel/2006/main">
          <x14:cfRule type="containsText" priority="51" operator="containsText" id="{9B668CED-8587-44F4-A90B-288FC91E27EB}">
            <xm:f>NOT(ISERROR(SEARCH($A$1-2,A4)))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7A393D0C-FB68-4B74-A661-E1E8AAD8D3AF}">
            <xm:f>NOT(ISERROR(SEARCH($A$1-1,A4)))</xm:f>
            <xm:f>$A$1-1</xm:f>
            <x14:dxf>
              <font>
                <color rgb="FFC00000"/>
              </font>
            </x14:dxf>
          </x14:cfRule>
          <xm:sqref>A4:DJ52</xm:sqref>
        </x14:conditionalFormatting>
        <x14:conditionalFormatting xmlns:xm="http://schemas.microsoft.com/office/excel/2006/main">
          <x14:cfRule type="containsText" priority="1" operator="containsText" id="{E8522AF1-2A4B-4EBB-AF0D-87DDA2B40D08}">
            <xm:f>NOT(ISERROR(SEARCH($A$1-2,B2)))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B2:DJ2</xm:sqref>
        </x14:conditionalFormatting>
        <x14:conditionalFormatting xmlns:xm="http://schemas.microsoft.com/office/excel/2006/main">
          <x14:cfRule type="containsText" priority="49" operator="containsText" id="{E25AD74C-A746-4A5B-9BB5-A0BFFE5B410C}">
            <xm:f>NOT(ISERROR(SEARCH($A$1-2,C3)))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DC2F632A-E917-4619-BF16-EB59A6688646}">
            <xm:f>NOT(ISERROR(SEARCH($A$1-1,C3)))</xm:f>
            <xm:f>$A$1-1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54" operator="containsText" id="{650A40EF-7D00-47DF-A36B-9592E27F0FAA}">
            <xm:f>NOT(ISERROR(SEARCH($A$1-1,A3)))</xm:f>
            <xm:f>$A$1-1</xm:f>
            <x14:dxf>
              <font>
                <color rgb="FFC00000"/>
              </font>
            </x14:dxf>
          </x14:cfRule>
          <xm:sqref>E3:F3 J3:K3 O3:P3 T3:U3 Y3:Z3 AD3:AE3 AI3:AJ3 AN3:AP3 AT3:AU3 AY3:AZ3 BD3:BE3 BI3:BJ3 BN3:BP3 BT3:BU3 BY3:BZ3 CD3:CF3 CJ3:CK3 CO3:CP3 CT3:CU3 CY3:CZ3 DD3:DE3 DI3:DJ3 A3</xm:sqref>
        </x14:conditionalFormatting>
        <x14:conditionalFormatting xmlns:xm="http://schemas.microsoft.com/office/excel/2006/main">
          <x14:cfRule type="containsText" priority="53" operator="containsText" id="{CCEA8BAF-5111-4450-B4D8-3B2D692E3F85}">
            <xm:f>NOT(ISERROR(SEARCH($A$1-2,E3)))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E3:F3 J3:K3 O3:P3 T3:U3 Y3:Z3 AD3:AE3 AI3:AJ3 AN3:AP3 AT3:AU3 AY3:AZ3 BD3:BE3 BI3:BJ3 BN3:BP3 BT3:BU3 BY3:BZ3 CD3:CF3 CJ3:CK3 CO3:CP3 CT3:CU3 CY3:CZ3 DD3:DE3 DI3:DJ3</xm:sqref>
        </x14:conditionalFormatting>
        <x14:conditionalFormatting xmlns:xm="http://schemas.microsoft.com/office/excel/2006/main">
          <x14:cfRule type="containsText" priority="2" operator="containsText" id="{67861457-1793-42B2-9FEC-FAD89436528B}">
            <xm:f>NOT(ISERROR(SEARCH($A$1-1,F2)))</xm:f>
            <xm:f>$A$1-1</xm:f>
            <x14:dxf>
              <font>
                <color rgb="FFC00000"/>
              </font>
            </x14:dxf>
          </x14:cfRule>
          <xm:sqref>F2:DJ2</xm:sqref>
        </x14:conditionalFormatting>
        <x14:conditionalFormatting xmlns:xm="http://schemas.microsoft.com/office/excel/2006/main">
          <x14:cfRule type="containsText" priority="48" operator="containsText" id="{E7E03822-2E0C-4A95-A80C-90F57771F3A6}">
            <xm:f>NOT(ISERROR(SEARCH($A$1-1,H3)))</xm:f>
            <xm:f>$A$1-1</xm:f>
            <x14:dxf>
              <font>
                <color rgb="FFC00000"/>
              </font>
            </x14:dxf>
          </x14:cfRule>
          <x14:cfRule type="containsText" priority="47" operator="containsText" id="{AD0277FD-9F64-4C64-98C4-CBD03627B1C3}">
            <xm:f>NOT(ISERROR(SEARCH($A$1-2,H3)))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46" operator="containsText" id="{7B0A3208-413C-4C82-BFDA-07E2CA248A07}">
            <xm:f>NOT(ISERROR(SEARCH($A$1-1,M3)))</xm:f>
            <xm:f>$A$1-1</xm:f>
            <x14:dxf>
              <font>
                <color rgb="FFC00000"/>
              </font>
            </x14:dxf>
          </x14:cfRule>
          <x14:cfRule type="containsText" priority="45" operator="containsText" id="{EFE1A0AC-55BE-4E50-B14D-5201DFAB9064}">
            <xm:f>NOT(ISERROR(SEARCH($A$1-2,M3)))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44" operator="containsText" id="{9F6B59F9-3B29-4A3C-8F46-710BB477FCDC}">
            <xm:f>NOT(ISERROR(SEARCH($A$1-1,R3)))</xm:f>
            <xm:f>$A$1-1</xm:f>
            <x14:dxf>
              <font>
                <color rgb="FFC00000"/>
              </font>
            </x14:dxf>
          </x14:cfRule>
          <x14:cfRule type="containsText" priority="43" operator="containsText" id="{DD90B41F-6647-4E65-81F7-90E1C30D92E0}">
            <xm:f>NOT(ISERROR(SEARCH($A$1-2,R3)))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41" operator="containsText" id="{352F17AB-43E6-49BB-B8CE-F8FBA25F34E7}">
            <xm:f>NOT(ISERROR(SEARCH($A$1-2,W3)))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6DFEECAA-516A-4A4B-8EB6-D3BF4073A983}">
            <xm:f>NOT(ISERROR(SEARCH($A$1-1,W3)))</xm:f>
            <xm:f>$A$1-1</xm:f>
            <x14:dxf>
              <font>
                <color rgb="FFC00000"/>
              </font>
            </x14:dxf>
          </x14:cfRule>
          <xm:sqref>W3</xm:sqref>
        </x14:conditionalFormatting>
        <x14:conditionalFormatting xmlns:xm="http://schemas.microsoft.com/office/excel/2006/main">
          <x14:cfRule type="containsText" priority="40" operator="containsText" id="{E991A5CC-8395-4464-A787-65D735953650}">
            <xm:f>NOT(ISERROR(SEARCH($A$1-1,AB3)))</xm:f>
            <xm:f>$A$1-1</xm:f>
            <x14:dxf>
              <font>
                <color rgb="FFC00000"/>
              </font>
            </x14:dxf>
          </x14:cfRule>
          <x14:cfRule type="containsText" priority="39" operator="containsText" id="{132CEA43-0DB6-4FF4-ABCB-2FE3E9E63D30}">
            <xm:f>NOT(ISERROR(SEARCH($A$1-2,AB3)))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containsText" priority="38" operator="containsText" id="{583ECADF-305B-4C42-81EF-A5A2358E0D49}">
            <xm:f>NOT(ISERROR(SEARCH($A$1-1,AG3)))</xm:f>
            <xm:f>$A$1-1</xm:f>
            <x14:dxf>
              <font>
                <color rgb="FFC00000"/>
              </font>
            </x14:dxf>
          </x14:cfRule>
          <x14:cfRule type="containsText" priority="37" operator="containsText" id="{E006FFD4-4C10-4FCF-8B02-5CF898FDC29F}">
            <xm:f>NOT(ISERROR(SEARCH($A$1-2,AG3)))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AG3</xm:sqref>
        </x14:conditionalFormatting>
        <x14:conditionalFormatting xmlns:xm="http://schemas.microsoft.com/office/excel/2006/main">
          <x14:cfRule type="containsText" priority="36" operator="containsText" id="{204B1400-EBF2-4D33-AD31-3EE73089A7FE}">
            <xm:f>NOT(ISERROR(SEARCH($A$1-1,AL3)))</xm:f>
            <xm:f>$A$1-1</xm:f>
            <x14:dxf>
              <font>
                <color rgb="FFC00000"/>
              </font>
            </x14:dxf>
          </x14:cfRule>
          <x14:cfRule type="containsText" priority="35" operator="containsText" id="{89B0B09A-2B49-4212-B0A1-2FB3AA629059}">
            <xm:f>NOT(ISERROR(SEARCH($A$1-2,AL3)))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AL3</xm:sqref>
        </x14:conditionalFormatting>
        <x14:conditionalFormatting xmlns:xm="http://schemas.microsoft.com/office/excel/2006/main">
          <x14:cfRule type="containsText" priority="33" operator="containsText" id="{9766C618-44B7-4345-A999-6DF9472945BB}">
            <xm:f>NOT(ISERROR(SEARCH($A$1-2,AR3)))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39C47FEA-6276-4513-8CDC-622BA25971D1}">
            <xm:f>NOT(ISERROR(SEARCH($A$1-1,AR3)))</xm:f>
            <xm:f>$A$1-1</xm:f>
            <x14:dxf>
              <font>
                <color rgb="FFC00000"/>
              </font>
            </x14:dxf>
          </x14:cfRule>
          <xm:sqref>AR3</xm:sqref>
        </x14:conditionalFormatting>
        <x14:conditionalFormatting xmlns:xm="http://schemas.microsoft.com/office/excel/2006/main">
          <x14:cfRule type="containsText" priority="32" operator="containsText" id="{D6B8AFCE-002A-4179-B15D-DB909F6209BD}">
            <xm:f>NOT(ISERROR(SEARCH($A$1-1,AW3)))</xm:f>
            <xm:f>$A$1-1</xm:f>
            <x14:dxf>
              <font>
                <color rgb="FFC00000"/>
              </font>
            </x14:dxf>
          </x14:cfRule>
          <x14:cfRule type="containsText" priority="31" operator="containsText" id="{B820AA36-BB62-48E2-9FFA-585DE53C4625}">
            <xm:f>NOT(ISERROR(SEARCH($A$1-2,AW3)))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AW3</xm:sqref>
        </x14:conditionalFormatting>
        <x14:conditionalFormatting xmlns:xm="http://schemas.microsoft.com/office/excel/2006/main">
          <x14:cfRule type="containsText" priority="30" operator="containsText" id="{31BB1BD2-10CE-4AF2-8C6C-C703BCE56547}">
            <xm:f>NOT(ISERROR(SEARCH($A$1-1,BB3)))</xm:f>
            <xm:f>$A$1-1</xm:f>
            <x14:dxf>
              <font>
                <color rgb="FFC00000"/>
              </font>
            </x14:dxf>
          </x14:cfRule>
          <x14:cfRule type="containsText" priority="29" operator="containsText" id="{D9A72D8C-1A29-4D55-A6C8-170EE645F6EE}">
            <xm:f>NOT(ISERROR(SEARCH($A$1-2,BB3)))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BB3</xm:sqref>
        </x14:conditionalFormatting>
        <x14:conditionalFormatting xmlns:xm="http://schemas.microsoft.com/office/excel/2006/main">
          <x14:cfRule type="containsText" priority="27" operator="containsText" id="{66B675C9-F80B-4C01-B5FA-8ACABF7DEDAE}">
            <xm:f>NOT(ISERROR(SEARCH($A$1-2,BG3)))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97A7D8D9-BC4C-4527-89C1-4795DBB2A91C}">
            <xm:f>NOT(ISERROR(SEARCH($A$1-1,BG3)))</xm:f>
            <xm:f>$A$1-1</xm:f>
            <x14:dxf>
              <font>
                <color rgb="FFC00000"/>
              </font>
            </x14:dxf>
          </x14:cfRule>
          <xm:sqref>BG3</xm:sqref>
        </x14:conditionalFormatting>
        <x14:conditionalFormatting xmlns:xm="http://schemas.microsoft.com/office/excel/2006/main">
          <x14:cfRule type="containsText" priority="26" operator="containsText" id="{FB5C6C62-253B-4F04-8345-FD2E0F98A296}">
            <xm:f>NOT(ISERROR(SEARCH($A$1-1,BL3)))</xm:f>
            <xm:f>$A$1-1</xm:f>
            <x14:dxf>
              <font>
                <color rgb="FFC00000"/>
              </font>
            </x14:dxf>
          </x14:cfRule>
          <x14:cfRule type="containsText" priority="25" operator="containsText" id="{45E824F5-FA4C-4BCD-BEBB-A53570CED391}">
            <xm:f>NOT(ISERROR(SEARCH($A$1-2,BL3)))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BL3</xm:sqref>
        </x14:conditionalFormatting>
        <x14:conditionalFormatting xmlns:xm="http://schemas.microsoft.com/office/excel/2006/main">
          <x14:cfRule type="containsText" priority="24" operator="containsText" id="{BD16F6C1-A2EC-45AC-BD68-F6BE49AC096B}">
            <xm:f>NOT(ISERROR(SEARCH($A$1-1,BR3)))</xm:f>
            <xm:f>$A$1-1</xm:f>
            <x14:dxf>
              <font>
                <color rgb="FFC00000"/>
              </font>
            </x14:dxf>
          </x14:cfRule>
          <x14:cfRule type="containsText" priority="23" operator="containsText" id="{D33BC87F-D41E-4281-8E85-D43C99E964A5}">
            <xm:f>NOT(ISERROR(SEARCH($A$1-2,BR3)))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BR3</xm:sqref>
        </x14:conditionalFormatting>
        <x14:conditionalFormatting xmlns:xm="http://schemas.microsoft.com/office/excel/2006/main">
          <x14:cfRule type="containsText" priority="21" operator="containsText" id="{1B5F27B0-A435-4858-80C1-17600B37B053}">
            <xm:f>NOT(ISERROR(SEARCH($A$1-2,BW3)))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DFF1DD15-BD42-49D6-8A77-0693F0DEA2D7}">
            <xm:f>NOT(ISERROR(SEARCH($A$1-1,BW3)))</xm:f>
            <xm:f>$A$1-1</xm:f>
            <x14:dxf>
              <font>
                <color rgb="FFC00000"/>
              </font>
            </x14:dxf>
          </x14:cfRule>
          <xm:sqref>BW3</xm:sqref>
        </x14:conditionalFormatting>
        <x14:conditionalFormatting xmlns:xm="http://schemas.microsoft.com/office/excel/2006/main">
          <x14:cfRule type="containsText" priority="20" operator="containsText" id="{568BAB22-00E6-45FD-B03B-4FCE19049AE2}">
            <xm:f>NOT(ISERROR(SEARCH($A$1-1,CB3)))</xm:f>
            <xm:f>$A$1-1</xm:f>
            <x14:dxf>
              <font>
                <color rgb="FFC00000"/>
              </font>
            </x14:dxf>
          </x14:cfRule>
          <x14:cfRule type="containsText" priority="19" operator="containsText" id="{41B7781F-A5C3-4237-A0AA-40C9E6565E1B}">
            <xm:f>NOT(ISERROR(SEARCH($A$1-2,CB3)))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CB3</xm:sqref>
        </x14:conditionalFormatting>
        <x14:conditionalFormatting xmlns:xm="http://schemas.microsoft.com/office/excel/2006/main">
          <x14:cfRule type="containsText" priority="18" operator="containsText" id="{C9A25152-C463-422F-A189-4871E1ED3F28}">
            <xm:f>NOT(ISERROR(SEARCH($A$1-1,CH3)))</xm:f>
            <xm:f>$A$1-1</xm:f>
            <x14:dxf>
              <font>
                <color rgb="FFC00000"/>
              </font>
            </x14:dxf>
          </x14:cfRule>
          <x14:cfRule type="containsText" priority="17" operator="containsText" id="{D4EE10C5-861E-4435-89AC-4175327A6E79}">
            <xm:f>NOT(ISERROR(SEARCH($A$1-2,CH3)))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CH3</xm:sqref>
        </x14:conditionalFormatting>
        <x14:conditionalFormatting xmlns:xm="http://schemas.microsoft.com/office/excel/2006/main">
          <x14:cfRule type="containsText" priority="16" operator="containsText" id="{7EE462FD-2577-4C09-B52A-D17E7B1F027E}">
            <xm:f>NOT(ISERROR(SEARCH($A$1-1,CM3)))</xm:f>
            <xm:f>$A$1-1</xm:f>
            <x14:dxf>
              <font>
                <color rgb="FFC00000"/>
              </font>
            </x14:dxf>
          </x14:cfRule>
          <x14:cfRule type="containsText" priority="15" operator="containsText" id="{7B360CC0-A871-4FEE-B6A2-82AC5153187C}">
            <xm:f>NOT(ISERROR(SEARCH($A$1-2,CM3)))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CM3</xm:sqref>
        </x14:conditionalFormatting>
        <x14:conditionalFormatting xmlns:xm="http://schemas.microsoft.com/office/excel/2006/main">
          <x14:cfRule type="containsText" priority="14" operator="containsText" id="{C20B5041-93EB-454C-A6BB-1BF982DBA7A9}">
            <xm:f>NOT(ISERROR(SEARCH($A$1-1,CR3)))</xm:f>
            <xm:f>$A$1-1</xm:f>
            <x14:dxf>
              <font>
                <color rgb="FFC00000"/>
              </font>
            </x14:dxf>
          </x14:cfRule>
          <x14:cfRule type="containsText" priority="13" operator="containsText" id="{F90183D5-61FB-4F1F-8A1C-219C02101679}">
            <xm:f>NOT(ISERROR(SEARCH($A$1-2,CR3)))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CR3</xm:sqref>
        </x14:conditionalFormatting>
        <x14:conditionalFormatting xmlns:xm="http://schemas.microsoft.com/office/excel/2006/main">
          <x14:cfRule type="containsText" priority="12" operator="containsText" id="{AA47BA85-D35D-4A9C-AAF4-DE817B7451D4}">
            <xm:f>NOT(ISERROR(SEARCH($A$1-1,CW3)))</xm:f>
            <xm:f>$A$1-1</xm:f>
            <x14:dxf>
              <font>
                <color rgb="FFC00000"/>
              </font>
            </x14:dxf>
          </x14:cfRule>
          <x14:cfRule type="containsText" priority="11" operator="containsText" id="{883530B1-4006-4684-A707-096B8A2AFE69}">
            <xm:f>NOT(ISERROR(SEARCH($A$1-2,CW3)))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CW3</xm:sqref>
        </x14:conditionalFormatting>
        <x14:conditionalFormatting xmlns:xm="http://schemas.microsoft.com/office/excel/2006/main">
          <x14:cfRule type="containsText" priority="10" operator="containsText" id="{35ACBBA6-C6F8-4A44-834F-A2022741A5B8}">
            <xm:f>NOT(ISERROR(SEARCH($A$1-1,DB3)))</xm:f>
            <xm:f>$A$1-1</xm:f>
            <x14:dxf>
              <font>
                <color rgb="FFC00000"/>
              </font>
            </x14:dxf>
          </x14:cfRule>
          <x14:cfRule type="containsText" priority="9" operator="containsText" id="{5C436FBB-81D4-4D9F-BAC5-CADE82836C44}">
            <xm:f>NOT(ISERROR(SEARCH($A$1-2,DB3)))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DB3</xm:sqref>
        </x14:conditionalFormatting>
        <x14:conditionalFormatting xmlns:xm="http://schemas.microsoft.com/office/excel/2006/main">
          <x14:cfRule type="containsText" priority="7" operator="containsText" id="{7B1399E7-D5EE-4560-8D8F-507185F1693A}">
            <xm:f>NOT(ISERROR(SEARCH($A$1-2,DG3)))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25815183-98B0-4706-B2F1-71423A7554A3}">
            <xm:f>NOT(ISERROR(SEARCH($A$1-1,DG3)))</xm:f>
            <xm:f>$A$1-1</xm:f>
            <x14:dxf>
              <font>
                <color rgb="FFC00000"/>
              </font>
            </x14:dxf>
          </x14:cfRule>
          <xm:sqref>DG3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9CCC-7E95-44A7-93C9-6764E2DE331A}">
  <sheetPr>
    <tabColor theme="9" tint="0.59999389629810485"/>
  </sheetPr>
  <dimension ref="A1:DI52"/>
  <sheetViews>
    <sheetView tabSelected="1" zoomScale="70" zoomScaleNormal="70" workbookViewId="0"/>
  </sheetViews>
  <sheetFormatPr defaultColWidth="5.59765625" defaultRowHeight="18" x14ac:dyDescent="0.4"/>
  <cols>
    <col min="1" max="1" width="8.8984375" style="1" bestFit="1" customWidth="1"/>
    <col min="2" max="3" width="9" style="1" customWidth="1"/>
    <col min="4" max="4" width="24.09765625" style="1" bestFit="1" customWidth="1"/>
    <col min="5" max="5" width="4.5" style="33" bestFit="1" customWidth="1"/>
    <col min="6" max="6" width="5.5" style="1" bestFit="1" customWidth="1"/>
    <col min="7" max="8" width="9" style="1" bestFit="1" customWidth="1"/>
    <col min="9" max="9" width="24.09765625" style="1" bestFit="1" customWidth="1"/>
    <col min="10" max="10" width="4.5" style="33" bestFit="1" customWidth="1"/>
    <col min="11" max="11" width="5.5" style="1" bestFit="1" customWidth="1"/>
    <col min="12" max="13" width="9" style="1" bestFit="1" customWidth="1"/>
    <col min="14" max="14" width="24.09765625" style="1" bestFit="1" customWidth="1"/>
    <col min="15" max="15" width="4.5" style="33" bestFit="1" customWidth="1"/>
    <col min="16" max="16" width="5.5" style="1" bestFit="1" customWidth="1"/>
    <col min="17" max="18" width="9" style="1" bestFit="1" customWidth="1"/>
    <col min="19" max="19" width="24.09765625" style="1" bestFit="1" customWidth="1"/>
    <col min="20" max="20" width="4.5" style="33" bestFit="1" customWidth="1"/>
    <col min="21" max="21" width="5.5" style="1" bestFit="1" customWidth="1"/>
    <col min="22" max="23" width="9" style="1" bestFit="1" customWidth="1"/>
    <col min="24" max="24" width="24.09765625" style="1" bestFit="1" customWidth="1"/>
    <col min="25" max="25" width="4.5" style="33" bestFit="1" customWidth="1"/>
    <col min="26" max="26" width="5.5" style="1" customWidth="1"/>
    <col min="27" max="28" width="9" style="1" customWidth="1"/>
    <col min="29" max="29" width="24.09765625" style="1" bestFit="1" customWidth="1"/>
    <col min="30" max="30" width="4.5" style="33" bestFit="1" customWidth="1"/>
    <col min="31" max="31" width="5.5" style="1" bestFit="1" customWidth="1"/>
    <col min="32" max="33" width="9" style="1" bestFit="1" customWidth="1"/>
    <col min="34" max="34" width="24.09765625" style="1" bestFit="1" customWidth="1"/>
    <col min="35" max="35" width="4.5" style="33" bestFit="1" customWidth="1"/>
    <col min="36" max="36" width="5.5" style="1" bestFit="1" customWidth="1"/>
    <col min="37" max="38" width="9" style="1" bestFit="1" customWidth="1"/>
    <col min="39" max="39" width="24.09765625" style="1" bestFit="1" customWidth="1"/>
    <col min="40" max="40" width="4.5" style="33" bestFit="1" customWidth="1"/>
    <col min="41" max="41" width="3.59765625" style="20" customWidth="1"/>
    <col min="42" max="42" width="5.5" style="1" bestFit="1" customWidth="1"/>
    <col min="43" max="44" width="9" style="1" bestFit="1" customWidth="1"/>
    <col min="45" max="45" width="24.19921875" style="1" bestFit="1" customWidth="1"/>
    <col min="46" max="46" width="4.5" style="33" bestFit="1" customWidth="1"/>
    <col min="47" max="47" width="5.5" style="1" bestFit="1" customWidth="1"/>
    <col min="48" max="49" width="9" style="1" bestFit="1" customWidth="1"/>
    <col min="50" max="50" width="24.09765625" style="1" bestFit="1" customWidth="1"/>
    <col min="51" max="51" width="4.5" style="33" bestFit="1" customWidth="1"/>
    <col min="52" max="52" width="5.5" style="1" bestFit="1" customWidth="1"/>
    <col min="53" max="54" width="9" style="1" bestFit="1" customWidth="1"/>
    <col min="55" max="55" width="24.09765625" style="1" bestFit="1" customWidth="1"/>
    <col min="56" max="56" width="4.5" style="33" bestFit="1" customWidth="1"/>
    <col min="57" max="57" width="5.5" style="1" bestFit="1" customWidth="1"/>
    <col min="58" max="59" width="9" style="1" customWidth="1"/>
    <col min="60" max="60" width="24.09765625" style="1" bestFit="1" customWidth="1"/>
    <col min="61" max="61" width="4.5" style="33" bestFit="1" customWidth="1"/>
    <col min="62" max="62" width="5.5" style="1" customWidth="1"/>
    <col min="63" max="64" width="9" style="1" customWidth="1"/>
    <col min="65" max="65" width="24.09765625" style="1" bestFit="1" customWidth="1"/>
    <col min="66" max="66" width="4.5" style="33" bestFit="1" customWidth="1"/>
    <col min="67" max="67" width="3.59765625" style="19" customWidth="1"/>
    <col min="68" max="68" width="5.5" style="1" bestFit="1" customWidth="1"/>
    <col min="69" max="70" width="9" style="1" bestFit="1" customWidth="1"/>
    <col min="71" max="71" width="24.09765625" style="1" bestFit="1" customWidth="1"/>
    <col min="72" max="72" width="4.5" style="33" bestFit="1" customWidth="1"/>
    <col min="73" max="73" width="5.5" style="1" bestFit="1" customWidth="1"/>
    <col min="74" max="75" width="9" style="1" bestFit="1" customWidth="1"/>
    <col min="76" max="76" width="24.09765625" style="1" bestFit="1" customWidth="1"/>
    <col min="77" max="77" width="4.5" style="33" bestFit="1" customWidth="1"/>
    <col min="78" max="78" width="5.5" style="1" bestFit="1" customWidth="1"/>
    <col min="79" max="80" width="9" style="1" bestFit="1" customWidth="1"/>
    <col min="81" max="81" width="24.09765625" style="1" customWidth="1"/>
    <col min="82" max="82" width="4.5" style="33" bestFit="1" customWidth="1"/>
    <col min="83" max="83" width="3.59765625" style="17" customWidth="1"/>
    <col min="84" max="84" width="5.5" style="1" bestFit="1" customWidth="1"/>
    <col min="85" max="86" width="9" style="1" bestFit="1" customWidth="1"/>
    <col min="87" max="87" width="24.09765625" style="1" bestFit="1" customWidth="1"/>
    <col min="88" max="88" width="4.5" style="33" bestFit="1" customWidth="1"/>
    <col min="89" max="89" width="5.5" style="1" bestFit="1" customWidth="1"/>
    <col min="90" max="91" width="9" style="1" bestFit="1" customWidth="1"/>
    <col min="92" max="92" width="24.19921875" style="1" bestFit="1" customWidth="1"/>
    <col min="93" max="93" width="3.59765625" style="33" bestFit="1" customWidth="1"/>
    <col min="94" max="94" width="5.5" style="1" bestFit="1" customWidth="1"/>
    <col min="95" max="96" width="9" style="1" customWidth="1"/>
    <col min="97" max="97" width="24.09765625" style="1" bestFit="1" customWidth="1"/>
    <col min="98" max="98" width="3.59765625" style="31" bestFit="1" customWidth="1"/>
    <col min="99" max="99" width="5.5" style="1" bestFit="1" customWidth="1"/>
    <col min="100" max="101" width="9" style="1" bestFit="1" customWidth="1"/>
    <col min="102" max="102" width="24.09765625" style="1" bestFit="1" customWidth="1"/>
    <col min="103" max="103" width="4.5" style="33" bestFit="1" customWidth="1"/>
    <col min="104" max="104" width="5.5" style="1" bestFit="1" customWidth="1"/>
    <col min="105" max="106" width="9" style="1" bestFit="1" customWidth="1"/>
    <col min="107" max="107" width="24.19921875" style="1" bestFit="1" customWidth="1"/>
    <col min="108" max="108" width="3.59765625" style="33" bestFit="1" customWidth="1"/>
    <col min="109" max="109" width="5.5" style="1" bestFit="1" customWidth="1"/>
    <col min="110" max="111" width="9" style="1" bestFit="1" customWidth="1"/>
    <col min="112" max="112" width="24.19921875" style="1" bestFit="1" customWidth="1"/>
    <col min="113" max="113" width="3.59765625" style="33" bestFit="1" customWidth="1"/>
    <col min="114" max="16384" width="5.59765625" style="1"/>
  </cols>
  <sheetData>
    <row r="1" spans="1:113" ht="28.8" x14ac:dyDescent="0.4">
      <c r="A1" s="34">
        <v>2025</v>
      </c>
    </row>
    <row r="2" spans="1:113" s="2" customFormat="1" ht="45.75" customHeight="1" x14ac:dyDescent="0.45">
      <c r="A2" s="2" t="str">
        <f>$A$1&amp;"厳冬、初冬入渠、減便"</f>
        <v>2025厳冬、初冬入渠、減便</v>
      </c>
      <c r="B2" s="36" t="s">
        <v>67</v>
      </c>
      <c r="C2" s="36"/>
      <c r="D2" s="36"/>
      <c r="E2" s="30" t="str">
        <f>IF(B2=G2, "=", "")</f>
        <v>=</v>
      </c>
      <c r="F2" s="2" t="str">
        <f>$A$1&amp;"厳冬、初冬入渠、減便"</f>
        <v>2025厳冬、初冬入渠、減便</v>
      </c>
      <c r="G2" s="36" t="s">
        <v>67</v>
      </c>
      <c r="H2" s="36"/>
      <c r="I2" s="36"/>
      <c r="J2" s="30" t="str">
        <f>IF(G2=L2, "=", "")</f>
        <v/>
      </c>
      <c r="K2" s="2" t="str">
        <f>$A$1&amp;"通常"</f>
        <v>2025通常</v>
      </c>
      <c r="L2" s="36" t="s">
        <v>66</v>
      </c>
      <c r="M2" s="36"/>
      <c r="N2" s="36"/>
      <c r="O2" s="30" t="str">
        <f>IF(L2=Q2, "=", "")</f>
        <v>=</v>
      </c>
      <c r="P2" s="2" t="str">
        <f>$A$1&amp;"通常"</f>
        <v>2025通常</v>
      </c>
      <c r="Q2" s="36" t="s">
        <v>66</v>
      </c>
      <c r="R2" s="36"/>
      <c r="S2" s="36"/>
      <c r="T2" s="30" t="str">
        <f>IF(Q2=V2, "=", "")</f>
        <v>=</v>
      </c>
      <c r="U2" s="2" t="str">
        <f>$A$1&amp;"通常"</f>
        <v>2025通常</v>
      </c>
      <c r="V2" s="36" t="s">
        <v>66</v>
      </c>
      <c r="W2" s="36"/>
      <c r="X2" s="36"/>
      <c r="Y2" s="30" t="str">
        <f>IF(V2=AA2, "=", "")</f>
        <v/>
      </c>
      <c r="Z2" s="2" t="str">
        <f>$A$1&amp;"盆"</f>
        <v>2025盆</v>
      </c>
      <c r="AA2" s="36" t="s">
        <v>44</v>
      </c>
      <c r="AB2" s="36"/>
      <c r="AC2" s="36"/>
      <c r="AD2" s="30" t="str">
        <f>IF(AA2=AF2, "=", "")</f>
        <v>=</v>
      </c>
      <c r="AE2" s="2" t="str">
        <f>$A$1&amp;"盆"</f>
        <v>2025盆</v>
      </c>
      <c r="AF2" s="36" t="s">
        <v>44</v>
      </c>
      <c r="AG2" s="36"/>
      <c r="AH2" s="36"/>
      <c r="AI2" s="30" t="str">
        <f>IF(AF2=AK2, "=", "")</f>
        <v>=</v>
      </c>
      <c r="AJ2" s="2" t="str">
        <f>$A$1&amp;"盆"</f>
        <v>2025盆</v>
      </c>
      <c r="AK2" s="36" t="s">
        <v>44</v>
      </c>
      <c r="AL2" s="36"/>
      <c r="AM2" s="36"/>
      <c r="AN2" s="30"/>
      <c r="AO2" s="26"/>
      <c r="AP2" s="2" t="str">
        <f>$A$1&amp;"年度末"</f>
        <v>2025年度末</v>
      </c>
      <c r="AQ2" s="36" t="s">
        <v>37</v>
      </c>
      <c r="AR2" s="36"/>
      <c r="AS2" s="36"/>
      <c r="AT2" s="30" t="str">
        <f>IF(AQ2=AV2, "=", "")</f>
        <v/>
      </c>
      <c r="AU2" s="2" t="str">
        <f>$A$1&amp;"春初夏"</f>
        <v>2025春初夏</v>
      </c>
      <c r="AV2" s="36" t="s">
        <v>68</v>
      </c>
      <c r="AW2" s="36"/>
      <c r="AX2" s="36"/>
      <c r="AY2" s="30" t="str">
        <f>IF(AV2=BA2, "=", "")</f>
        <v/>
      </c>
      <c r="AZ2" s="2" t="str">
        <f>$A$1&amp;"GW夏休み"</f>
        <v>2025GW夏休み</v>
      </c>
      <c r="BA2" s="36" t="s">
        <v>69</v>
      </c>
      <c r="BB2" s="36"/>
      <c r="BC2" s="36"/>
      <c r="BD2" s="30" t="str">
        <f>IF(BA2=BF2, "=", "")</f>
        <v/>
      </c>
      <c r="BE2" s="2" t="str">
        <f>$A$1&amp;"秋"</f>
        <v>2025秋</v>
      </c>
      <c r="BF2" s="36" t="s">
        <v>45</v>
      </c>
      <c r="BG2" s="36"/>
      <c r="BH2" s="36"/>
      <c r="BI2" s="30" t="str">
        <f>IF(BF2=BK2, "=", "")</f>
        <v/>
      </c>
      <c r="BJ2" s="2" t="str">
        <f>$A$1&amp;"初冬"</f>
        <v>2025初冬</v>
      </c>
      <c r="BK2" s="36" t="s">
        <v>38</v>
      </c>
      <c r="BL2" s="36"/>
      <c r="BM2" s="36"/>
      <c r="BN2" s="30"/>
      <c r="BO2" s="24"/>
      <c r="BP2" s="2" t="str">
        <f>$A$1&amp;"年末年始"</f>
        <v>2025年末年始</v>
      </c>
      <c r="BQ2" s="36" t="s">
        <v>64</v>
      </c>
      <c r="BR2" s="36"/>
      <c r="BS2" s="36"/>
      <c r="BT2" s="30" t="str">
        <f>IF(BQ2=BV2, "=", "")</f>
        <v/>
      </c>
      <c r="BU2" s="2" t="str">
        <f>$A$1&amp;"元日"</f>
        <v>2025元日</v>
      </c>
      <c r="BV2" s="36" t="s">
        <v>39</v>
      </c>
      <c r="BW2" s="36"/>
      <c r="BX2" s="36"/>
      <c r="BY2" s="30" t="str">
        <f>IF(BV2=CA2, "=", "")</f>
        <v/>
      </c>
      <c r="BZ2" s="2" t="str">
        <f>$A$1&amp;"通常"</f>
        <v>2025通常</v>
      </c>
      <c r="CA2" s="36" t="s">
        <v>40</v>
      </c>
      <c r="CB2" s="36"/>
      <c r="CC2" s="36"/>
      <c r="CD2" s="30"/>
      <c r="CE2" s="25"/>
      <c r="CF2" s="2" t="str">
        <f>$A$1&amp;"年末年始"</f>
        <v>2025年末年始</v>
      </c>
      <c r="CG2" s="36" t="s">
        <v>41</v>
      </c>
      <c r="CH2" s="36"/>
      <c r="CI2" s="36"/>
      <c r="CJ2" s="30" t="str">
        <f>IF(CG2=CL2, "=", "")</f>
        <v/>
      </c>
      <c r="CK2" s="2" t="str">
        <f>$A$1&amp;"通常"</f>
        <v>2025通常</v>
      </c>
      <c r="CL2" s="36" t="s">
        <v>46</v>
      </c>
      <c r="CM2" s="36"/>
      <c r="CN2" s="36"/>
      <c r="CO2" s="30" t="str">
        <f>IF(CL2=CQ2, "=", "")</f>
        <v/>
      </c>
      <c r="CP2" s="2" t="str">
        <f>$A$1&amp;"一部変更"</f>
        <v>2025一部変更</v>
      </c>
      <c r="CQ2" s="36" t="s">
        <v>47</v>
      </c>
      <c r="CR2" s="36"/>
      <c r="CS2" s="36"/>
      <c r="CT2" s="30" t="str">
        <f>IF(CQ2=CV2, "=", "")</f>
        <v/>
      </c>
      <c r="CU2" s="2" t="str">
        <f>$A$1&amp;"年末年始"</f>
        <v>2025年末年始</v>
      </c>
      <c r="CV2" s="36" t="s">
        <v>41</v>
      </c>
      <c r="CW2" s="36"/>
      <c r="CX2" s="36"/>
      <c r="CY2" s="30" t="str">
        <f>IF(CV2=DA2, "=", "")</f>
        <v/>
      </c>
      <c r="CZ2" s="2" t="str">
        <f>$A$1&amp;"通常"</f>
        <v>2025通常</v>
      </c>
      <c r="DA2" s="36" t="s">
        <v>48</v>
      </c>
      <c r="DB2" s="36"/>
      <c r="DC2" s="36"/>
      <c r="DD2" s="30" t="str">
        <f>IF(DA2=DF2, "=", "")</f>
        <v/>
      </c>
      <c r="DE2" s="2" t="str">
        <f>$A$1&amp;"一部変更"</f>
        <v>2025一部変更</v>
      </c>
      <c r="DF2" s="36" t="s">
        <v>49</v>
      </c>
      <c r="DG2" s="36"/>
      <c r="DH2" s="36"/>
      <c r="DI2" s="30"/>
    </row>
    <row r="3" spans="1:113" s="2" customFormat="1" ht="18.75" customHeight="1" x14ac:dyDescent="0.45">
      <c r="A3" s="35"/>
      <c r="B3" s="35"/>
      <c r="C3" s="35" t="str">
        <f>IF(A3="", "", ", ""rinji"":"""&amp;A3&amp;"""")</f>
        <v/>
      </c>
      <c r="D3" s="35"/>
      <c r="E3" s="30"/>
      <c r="F3" s="35"/>
      <c r="G3" s="35"/>
      <c r="H3" s="35" t="str">
        <f>IF(F3="", "", ", ""rinji"":"""&amp;F3&amp;"""")</f>
        <v/>
      </c>
      <c r="I3" s="35"/>
      <c r="J3" s="30"/>
      <c r="K3" s="35"/>
      <c r="L3" s="35"/>
      <c r="M3" s="35" t="str">
        <f>IF(K3="", "", ", ""rinji"":"""&amp;K3&amp;"""")</f>
        <v/>
      </c>
      <c r="N3" s="35"/>
      <c r="O3" s="30"/>
      <c r="P3" s="35"/>
      <c r="Q3" s="35"/>
      <c r="R3" s="35" t="str">
        <f>IF(P3="", "", ", ""rinji"":"""&amp;P3&amp;"""")</f>
        <v/>
      </c>
      <c r="S3" s="35"/>
      <c r="T3" s="30"/>
      <c r="U3" s="35"/>
      <c r="V3" s="35"/>
      <c r="W3" s="35" t="str">
        <f>IF(U3="", "", ", ""rinji"":"""&amp;U3&amp;"""")</f>
        <v/>
      </c>
      <c r="X3" s="35"/>
      <c r="Y3" s="30"/>
      <c r="Z3" s="35"/>
      <c r="AA3" s="35"/>
      <c r="AB3" s="35" t="str">
        <f>IF(Z3="", "", ", ""rinji"":"""&amp;Z3&amp;"""")</f>
        <v/>
      </c>
      <c r="AC3" s="35"/>
      <c r="AD3" s="30"/>
      <c r="AE3" s="35"/>
      <c r="AF3" s="35"/>
      <c r="AG3" s="35" t="str">
        <f>IF(AE3="", "", ", ""rinji"":"""&amp;AE3&amp;"""")</f>
        <v/>
      </c>
      <c r="AH3" s="35"/>
      <c r="AI3" s="30"/>
      <c r="AJ3" s="35"/>
      <c r="AK3" s="35"/>
      <c r="AL3" s="35" t="str">
        <f>IF(AJ3="", "", ", ""rinji"":"""&amp;AJ3&amp;"""")</f>
        <v/>
      </c>
      <c r="AM3" s="35"/>
      <c r="AN3" s="30"/>
      <c r="AO3" s="26"/>
      <c r="AP3" s="35"/>
      <c r="AQ3" s="35"/>
      <c r="AR3" s="35" t="str">
        <f>IF(AP3="", "", ", ""rinji"":"""&amp;AP3&amp;"""")</f>
        <v/>
      </c>
      <c r="AS3" s="35"/>
      <c r="AT3" s="30"/>
      <c r="AU3" s="35"/>
      <c r="AV3" s="35"/>
      <c r="AW3" s="35" t="str">
        <f>IF(AU3="", "", ", ""rinji"":"""&amp;AU3&amp;"""")</f>
        <v/>
      </c>
      <c r="AX3" s="35"/>
      <c r="AY3" s="30"/>
      <c r="AZ3" s="35"/>
      <c r="BA3" s="35"/>
      <c r="BB3" s="35" t="str">
        <f>IF(AZ3="", "", ", ""rinji"":"""&amp;AZ3&amp;"""")</f>
        <v/>
      </c>
      <c r="BC3" s="35"/>
      <c r="BD3" s="30"/>
      <c r="BE3" s="35"/>
      <c r="BF3" s="35"/>
      <c r="BG3" s="35" t="str">
        <f>IF(BE3="", "", ", ""rinji"":"""&amp;BE3&amp;"""")</f>
        <v/>
      </c>
      <c r="BH3" s="35"/>
      <c r="BI3" s="30"/>
      <c r="BJ3" s="35"/>
      <c r="BK3" s="35"/>
      <c r="BL3" s="35" t="str">
        <f>IF(BJ3="", "", ", ""rinji"":"""&amp;BJ3&amp;"""")</f>
        <v/>
      </c>
      <c r="BM3" s="35"/>
      <c r="BN3" s="30"/>
      <c r="BO3" s="24"/>
      <c r="BP3" s="35"/>
      <c r="BQ3" s="35"/>
      <c r="BR3" s="35" t="str">
        <f>IF(BP3="", "", ", ""rinji"":"""&amp;BP3&amp;"""")</f>
        <v/>
      </c>
      <c r="BS3" s="35"/>
      <c r="BT3" s="30"/>
      <c r="BU3" s="35"/>
      <c r="BV3" s="35"/>
      <c r="BW3" s="35" t="str">
        <f>IF(BU3="", "", ", ""rinji"":"""&amp;BU3&amp;"""")</f>
        <v/>
      </c>
      <c r="BX3" s="35"/>
      <c r="BY3" s="30"/>
      <c r="BZ3" s="35"/>
      <c r="CA3" s="35"/>
      <c r="CB3" s="35" t="str">
        <f>IF(BZ3="", "", ", ""rinji"":"""&amp;BZ3&amp;"""")</f>
        <v/>
      </c>
      <c r="CC3" s="35"/>
      <c r="CD3" s="30"/>
      <c r="CE3" s="25"/>
      <c r="CF3" s="35"/>
      <c r="CG3" s="35"/>
      <c r="CH3" s="35" t="str">
        <f>IF(CF3="", "", ", ""rinji"":"""&amp;CF3&amp;"""")</f>
        <v/>
      </c>
      <c r="CI3" s="35"/>
      <c r="CJ3" s="30"/>
      <c r="CK3" s="35"/>
      <c r="CL3" s="35"/>
      <c r="CM3" s="35" t="str">
        <f>IF(CK3="", "", ", ""rinji"":"""&amp;CK3&amp;"""")</f>
        <v/>
      </c>
      <c r="CN3" s="35"/>
      <c r="CO3" s="30"/>
      <c r="CP3" s="35"/>
      <c r="CQ3" s="35"/>
      <c r="CR3" s="35" t="str">
        <f>IF(CP3="", "", ", ""rinji"":"""&amp;CP3&amp;"""")</f>
        <v/>
      </c>
      <c r="CS3" s="35"/>
      <c r="CT3" s="30"/>
      <c r="CU3" s="35" t="s">
        <v>36</v>
      </c>
      <c r="CV3" s="35"/>
      <c r="CW3" s="35" t="str">
        <f>IF(CU3="", "", ", ""rinji"":"""&amp;CU3&amp;"""")</f>
        <v>, "rinji":"来居欠航時"</v>
      </c>
      <c r="CX3" s="35"/>
      <c r="CY3" s="30"/>
      <c r="CZ3" s="35" t="s">
        <v>36</v>
      </c>
      <c r="DA3" s="35"/>
      <c r="DB3" s="35" t="str">
        <f>IF(CZ3="", "", ", ""rinji"":"""&amp;CZ3&amp;"""")</f>
        <v>, "rinji":"来居欠航時"</v>
      </c>
      <c r="DC3" s="35"/>
      <c r="DD3" s="30"/>
      <c r="DE3" s="35" t="s">
        <v>36</v>
      </c>
      <c r="DF3" s="35"/>
      <c r="DG3" s="35" t="str">
        <f>IF(DE3="", "", ", ""rinji"":"""&amp;DE3&amp;"""")</f>
        <v>, "rinji":"来居欠航時"</v>
      </c>
      <c r="DH3" s="35"/>
      <c r="DI3" s="30"/>
    </row>
    <row r="4" spans="1:113" ht="96.75" customHeight="1" x14ac:dyDescent="0.4">
      <c r="A4" s="2" t="s">
        <v>15</v>
      </c>
      <c r="B4" s="1" t="s">
        <v>7</v>
      </c>
      <c r="C4" s="1" t="s">
        <v>6</v>
      </c>
      <c r="D4" s="27" t="str">
        <f>"{""ship"":""" &amp; A4 &amp; """, " &amp; B2 &amp; C3 &amp; ", ""info"":""" &amp; A2 &amp; """, ""data"":["</f>
        <v>{"ship":"フェリーおき", "spans":["2025/1/1-2025/3/9", "2025/6/17-2025/7/18", "2025/9/1-2025/9/30", "2025/11/4-2025/12/20"], "days":[], "info":"2025厳冬、初冬入渠、減便", "data":[</v>
      </c>
      <c r="F4" s="2" t="s">
        <v>16</v>
      </c>
      <c r="G4" s="1" t="s">
        <v>7</v>
      </c>
      <c r="H4" s="1" t="s">
        <v>6</v>
      </c>
      <c r="I4" s="27" t="str">
        <f>"{""ship"":""" &amp; F4 &amp; """, " &amp; G2 &amp; H3 &amp; ", ""info"":""" &amp; F2 &amp; """, ""data"":["</f>
        <v>{"ship":"フェリーしらしま", "spans":["2025/1/1-2025/3/9", "2025/6/17-2025/7/18", "2025/9/1-2025/9/30", "2025/11/4-2025/12/20"], "days":[], "info":"2025厳冬、初冬入渠、減便", "data":[</v>
      </c>
      <c r="K4" s="2" t="s">
        <v>15</v>
      </c>
      <c r="L4" s="1" t="s">
        <v>7</v>
      </c>
      <c r="M4" s="1" t="s">
        <v>6</v>
      </c>
      <c r="N4" s="2" t="str">
        <f>"{""ship"":""" &amp; K4 &amp; """, " &amp; L2 &amp; M3 &amp; ", ""info"":""" &amp; K2 &amp; """, ""data"":["</f>
        <v>{"ship":"フェリーおき", "spans":["2025/3/10-2025/6/16", "2025/7/19-2025/8/8", "2025/8/18-2025/8/31", "2025/10/1-2025/11/3", "2025/12/21-2025/12/31"], "days":[], "info":"2025通常", "data":[</v>
      </c>
      <c r="P4" s="2" t="s">
        <v>17</v>
      </c>
      <c r="Q4" s="1" t="s">
        <v>7</v>
      </c>
      <c r="R4" s="1" t="s">
        <v>6</v>
      </c>
      <c r="S4" s="2" t="str">
        <f>"{""ship"":""" &amp; P4 &amp; """, " &amp; Q2 &amp; R3 &amp; ", ""info"":""" &amp; P2 &amp; """, ""data"":["</f>
        <v>{"ship":"フェリーくにが", "spans":["2025/3/10-2025/6/16", "2025/7/19-2025/8/8", "2025/8/18-2025/8/31", "2025/10/1-2025/11/3", "2025/12/21-2025/12/31"], "days":[], "info":"2025通常", "data":[</v>
      </c>
      <c r="U4" s="2" t="s">
        <v>16</v>
      </c>
      <c r="V4" s="1" t="s">
        <v>7</v>
      </c>
      <c r="W4" s="1" t="s">
        <v>6</v>
      </c>
      <c r="X4" s="2" t="str">
        <f>"{""ship"":""" &amp; U4 &amp; """, " &amp; V2 &amp; W3 &amp; ", ""info"":""" &amp; U2 &amp; """, ""data"":["</f>
        <v>{"ship":"フェリーしらしま", "spans":["2025/3/10-2025/6/16", "2025/7/19-2025/8/8", "2025/8/18-2025/8/31", "2025/10/1-2025/11/3", "2025/12/21-2025/12/31"], "days":[], "info":"2025通常", "data":[</v>
      </c>
      <c r="Z4" s="2" t="s">
        <v>15</v>
      </c>
      <c r="AA4" s="1" t="s">
        <v>7</v>
      </c>
      <c r="AB4" s="1" t="s">
        <v>6</v>
      </c>
      <c r="AC4" s="2" t="str">
        <f>"{""ship"":""" &amp; Z4 &amp; """, " &amp; AA2 &amp; AB3 &amp; ", ""info"":""" &amp; Z2 &amp; """, ""data"":["</f>
        <v>{"ship":"フェリーおき", "spans":["2025/8/9-2025/8/17"], "days":[], "info":"2025盆", "data":[</v>
      </c>
      <c r="AE4" s="2" t="s">
        <v>17</v>
      </c>
      <c r="AF4" s="1" t="s">
        <v>7</v>
      </c>
      <c r="AG4" s="1" t="s">
        <v>6</v>
      </c>
      <c r="AH4" s="2" t="str">
        <f>"{""ship"":""" &amp; AE4 &amp; """, " &amp; AF2 &amp; AG3 &amp; ", ""info"":""" &amp; AE2 &amp; """, ""data"":["</f>
        <v>{"ship":"フェリーくにが", "spans":["2025/8/9-2025/8/17"], "days":[], "info":"2025盆", "data":[</v>
      </c>
      <c r="AJ4" s="2" t="s">
        <v>16</v>
      </c>
      <c r="AK4" s="1" t="s">
        <v>7</v>
      </c>
      <c r="AL4" s="1" t="s">
        <v>6</v>
      </c>
      <c r="AM4" s="2" t="str">
        <f>"{""ship"":""" &amp; AJ4 &amp; """, " &amp; AK2 &amp; AL3 &amp; ", ""info"":""" &amp; AJ2 &amp; """, ""data"":["</f>
        <v>{"ship":"フェリーしらしま", "spans":["2025/8/9-2025/8/17"], "days":[], "info":"2025盆", "data":[</v>
      </c>
      <c r="AP4" s="2" t="s">
        <v>18</v>
      </c>
      <c r="AQ4" s="1" t="s">
        <v>7</v>
      </c>
      <c r="AR4" s="1" t="s">
        <v>6</v>
      </c>
      <c r="AS4" s="2" t="str">
        <f>"{""ship"":""" &amp; AP4 &amp; """, " &amp; AQ2 &amp; AR3 &amp; ", ""info"":""" &amp; AP2 &amp; """, ""data"":["</f>
        <v>{"ship":"レインボージェット", "spans":["2025/3/1-2025/3/31"], "days":[], "info":"2025年度末", "data":[</v>
      </c>
      <c r="AU4" s="2" t="s">
        <v>18</v>
      </c>
      <c r="AV4" s="1" t="s">
        <v>7</v>
      </c>
      <c r="AW4" s="1" t="s">
        <v>6</v>
      </c>
      <c r="AX4" s="2" t="str">
        <f>"{""ship"":""" &amp; AU4 &amp; """, " &amp; AV2 &amp; AW3 &amp; ", ""info"":""" &amp; AU2 &amp; """, ""data"":["</f>
        <v>{"ship":"レインボージェット", "spans":["2025/4/1-2025/4/25", "2025/5/7-2025/5/25", "2025/5/31-2025/8/8"], "days":[], "info":"2025春初夏", "data":[</v>
      </c>
      <c r="AZ4" s="2" t="s">
        <v>18</v>
      </c>
      <c r="BA4" s="1" t="s">
        <v>7</v>
      </c>
      <c r="BB4" s="1" t="s">
        <v>6</v>
      </c>
      <c r="BC4" s="2" t="str">
        <f>"{""ship"":""" &amp; AZ4 &amp; """, " &amp; BA2 &amp; BB3 &amp; ", ""info"":""" &amp; AZ2 &amp; """, ""data"":["</f>
        <v>{"ship":"レインボージェット", "spans":["2025/4/26-2025/5/6", "2025/8/9-2025/8/17"], "days":[], "info":"2025GW夏休み", "data":[</v>
      </c>
      <c r="BE4" s="2" t="s">
        <v>18</v>
      </c>
      <c r="BF4" s="1" t="s">
        <v>7</v>
      </c>
      <c r="BG4" s="1" t="s">
        <v>6</v>
      </c>
      <c r="BH4" s="2" t="str">
        <f>"{""ship"":""" &amp; BE4 &amp; """, " &amp; BF2 &amp; BG3 &amp; ", ""info"":""" &amp; BE2 &amp; """, ""data"":["</f>
        <v>{"ship":"レインボージェット", "spans":["2025/8/18-2025/10/31"], "days":[], "info":"2025秋", "data":[</v>
      </c>
      <c r="BJ4" s="2" t="s">
        <v>18</v>
      </c>
      <c r="BK4" s="1" t="s">
        <v>7</v>
      </c>
      <c r="BL4" s="1" t="s">
        <v>6</v>
      </c>
      <c r="BM4" s="2" t="str">
        <f>"{""ship"":""" &amp; BJ4 &amp; """, " &amp; BK2 &amp; BL3 &amp; ", ""info"":""" &amp; BJ2 &amp; """, ""data"":["</f>
        <v>{"ship":"レインボージェット", "spans":["2025/11/1-2025/11/30"], "days":[], "info":"2025初冬", "data":[</v>
      </c>
      <c r="BP4" s="2" t="s">
        <v>14</v>
      </c>
      <c r="BQ4" s="1" t="s">
        <v>7</v>
      </c>
      <c r="BR4" s="1" t="s">
        <v>6</v>
      </c>
      <c r="BS4" s="2" t="str">
        <f>"{""ship"":""" &amp; BP4 &amp; """, " &amp; BQ2 &amp; BR3 &amp; ", ""info"":""" &amp; BP2 &amp; """, ""data"":["</f>
        <v>{"ship":"フェリーどうぜん", "spans":["2025/1/2-2025/1/3"], "days":["2024/12/31"], "info":"2025年末年始", "data":[</v>
      </c>
      <c r="BU4" s="2" t="s">
        <v>14</v>
      </c>
      <c r="BV4" s="1" t="s">
        <v>7</v>
      </c>
      <c r="BW4" s="1" t="s">
        <v>6</v>
      </c>
      <c r="BX4" s="2" t="str">
        <f>"{""ship"":""" &amp; BU4 &amp; """, " &amp; BV2 &amp; BW3 &amp; ", ""info"":""" &amp; BU2 &amp; """, ""data"":["</f>
        <v>{"ship":"フェリーどうぜん", "spans":[], "days":["2025/1/1"], "info":"2025元日", "data":[</v>
      </c>
      <c r="BZ4" s="2" t="s">
        <v>14</v>
      </c>
      <c r="CA4" s="1" t="s">
        <v>7</v>
      </c>
      <c r="CB4" s="1" t="s">
        <v>6</v>
      </c>
      <c r="CC4" s="2" t="str">
        <f>"{""ship"":""" &amp; BZ4 &amp; """, " &amp; CA2 &amp; CB3 &amp; ", ""info"":""" &amp; BZ2 &amp; """, ""data"":["</f>
        <v>{"ship":"フェリーどうぜん", "spans":["2025/1/4-2025/12/30"], "days":[], "info":"2025通常", "data":[</v>
      </c>
      <c r="CF4" s="2" t="s">
        <v>4</v>
      </c>
      <c r="CG4" s="1" t="s">
        <v>7</v>
      </c>
      <c r="CH4" s="1" t="s">
        <v>6</v>
      </c>
      <c r="CI4" s="2" t="str">
        <f>"{""ship"":""" &amp; CF4 &amp; """, " &amp; CG2 &amp; CH3 &amp; ", ""info"":""" &amp; CF2 &amp; """, ""data"":["</f>
        <v>{"ship":"いそかぜ", "spans":["2024/12/31-2025/1/3"], "days":[], "info":"2025年末年始", "data":[</v>
      </c>
      <c r="CK4" s="2" t="s">
        <v>4</v>
      </c>
      <c r="CL4" s="1" t="s">
        <v>7</v>
      </c>
      <c r="CM4" s="1" t="s">
        <v>6</v>
      </c>
      <c r="CN4" s="2" t="str">
        <f>"{""ship"":""" &amp; CK4 &amp; """, " &amp; CL2 &amp; CM3 &amp; ", ""info"":""" &amp; CK2 &amp; """, ""data"":["</f>
        <v>{"ship":"いそかぜ", "spans":["2025/1/4-2025/2/28", "2025/4/1-2025/8/17", "2025/11/1-2025/12/30"], "days":[], "info":"2025通常", "data":[</v>
      </c>
      <c r="CP4" s="2" t="s">
        <v>4</v>
      </c>
      <c r="CQ4" s="1" t="s">
        <v>7</v>
      </c>
      <c r="CR4" s="1" t="s">
        <v>6</v>
      </c>
      <c r="CS4" s="2" t="str">
        <f>"{""ship"":""" &amp; CP4 &amp; """, " &amp; CQ2 &amp; CR3 &amp; ", ""info"":""" &amp; CP2 &amp; """, ""data"":["</f>
        <v>{"ship":"いそかぜ", "spans":["2025/3/1-2025/3/31", "2025/8/18-2025/10/31"], "days":[], "info":"2025一部変更", "data":[</v>
      </c>
      <c r="CU4" s="2" t="s">
        <v>4</v>
      </c>
      <c r="CV4" s="1" t="s">
        <v>7</v>
      </c>
      <c r="CW4" s="1" t="s">
        <v>6</v>
      </c>
      <c r="CX4" s="2" t="str">
        <f>"{""ship"":""" &amp; CU4 &amp; """, " &amp; CV2 &amp; CW3 &amp; ", ""info"":""" &amp; CU2 &amp; """, ""data"":["</f>
        <v>{"ship":"いそかぜ", "spans":["2024/12/31-2025/1/3"], "days":[], "rinji":"来居欠航時", "info":"2025年末年始", "data":[</v>
      </c>
      <c r="CZ4" s="2" t="s">
        <v>4</v>
      </c>
      <c r="DA4" s="1" t="s">
        <v>7</v>
      </c>
      <c r="DB4" s="1" t="s">
        <v>6</v>
      </c>
      <c r="DC4" s="2" t="str">
        <f>"{""ship"":""" &amp; CZ4 &amp; """, " &amp; DA2 &amp; DB3 &amp; ", ""info"":""" &amp; CZ2 &amp; """, ""data"":["</f>
        <v>{"ship":"いそかぜ", "spans":["2025/1/4-2025/2/28", "2025/4/1-2025/12/30"], "days":[], "rinji":"来居欠航時", "info":"2025通常", "data":[</v>
      </c>
      <c r="DE4" s="2" t="s">
        <v>4</v>
      </c>
      <c r="DF4" s="1" t="s">
        <v>7</v>
      </c>
      <c r="DG4" s="1" t="s">
        <v>6</v>
      </c>
      <c r="DH4" s="2" t="str">
        <f>"{""ship"":""" &amp; DE4 &amp; """, " &amp; DF2 &amp; DG3 &amp; ", ""info"":""" &amp; DE2 &amp; """, ""data"":["</f>
        <v>{"ship":"いそかぜ", "spans":["2025/3/1-2025/3/31"], "days":[], "rinji":"来居欠航時", "info":"2025一部変更", "data":[</v>
      </c>
    </row>
    <row r="5" spans="1:113" x14ac:dyDescent="0.45">
      <c r="A5" s="13" t="s">
        <v>2</v>
      </c>
      <c r="B5" s="14"/>
      <c r="C5" s="22">
        <v>0.375</v>
      </c>
      <c r="D5" s="1" t="str">
        <f>"[""" &amp; A5 &amp; """, """ &amp; IF(B5="","",TEXT(B5,"h:mm")) &amp; """, """ &amp; IF(C5="","",TEXT(C5,"h:mm")) &amp; """],"</f>
        <v>["七類", "", "9:00"],</v>
      </c>
      <c r="E5" s="32" t="str">
        <f>IF(AND(LEN(B5)&lt;&gt;0,LEN(C5)&lt;&gt;0),((HOUR(C5)*60)+MINUTE(C5))-((HOUR(B5)*60)+MINUTE(B5)),"")</f>
        <v/>
      </c>
      <c r="F5" s="13" t="s">
        <v>3</v>
      </c>
      <c r="G5" s="14"/>
      <c r="H5" s="22">
        <v>0.35416666666666669</v>
      </c>
      <c r="I5" s="1" t="str">
        <f>"[""" &amp; F5 &amp; """, """ &amp; IF(G5="","",TEXT(G5,"h:mm")) &amp; """, """ &amp; IF(H5="","",TEXT(H5,"h:mm")) &amp; """],"</f>
        <v>["西郷", "", "8:30"],</v>
      </c>
      <c r="J5" s="32" t="str">
        <f>IF(AND(LEN(G5)&lt;&gt;0,LEN(H5)&lt;&gt;0),((HOUR(H5)*60)+MINUTE(H5))-((HOUR(G5)*60)+MINUTE(G5)),"")</f>
        <v/>
      </c>
      <c r="K5" s="13" t="s">
        <v>2</v>
      </c>
      <c r="L5" s="14"/>
      <c r="M5" s="22">
        <v>0.375</v>
      </c>
      <c r="N5" s="1" t="str">
        <f>"[""" &amp; K5 &amp; """, """ &amp; IF(L5="","",TEXT(L5,"h:mm")) &amp; """, """ &amp; IF(M5="","",TEXT(M5,"h:mm")) &amp; """],"</f>
        <v>["七類", "", "9:00"],</v>
      </c>
      <c r="O5" s="32" t="str">
        <f>IF(AND(LEN(L5)&lt;&gt;0,LEN(M5)&lt;&gt;0),((HOUR(M5)*60)+MINUTE(M5))-((HOUR(L5)*60)+MINUTE(L5)),"")</f>
        <v/>
      </c>
      <c r="P5" s="13" t="s">
        <v>2</v>
      </c>
      <c r="Q5" s="14"/>
      <c r="R5" s="22">
        <v>0.39583333333333331</v>
      </c>
      <c r="S5" s="1" t="str">
        <f>"[""" &amp; P5 &amp; """, """ &amp; IF(Q5="","",TEXT(Q5,"h:mm")) &amp; """, """ &amp; IF(R5="","",TEXT(R5,"h:mm")) &amp; """],"</f>
        <v>["七類", "", "9:30"],</v>
      </c>
      <c r="T5" s="32" t="str">
        <f>IF(AND(LEN(Q5)&lt;&gt;0,LEN(R5)&lt;&gt;0),((HOUR(R5)*60)+MINUTE(R5))-((HOUR(Q5)*60)+MINUTE(Q5)),"")</f>
        <v/>
      </c>
      <c r="U5" s="13" t="s">
        <v>3</v>
      </c>
      <c r="V5" s="14"/>
      <c r="W5" s="22">
        <v>0.35416666666666669</v>
      </c>
      <c r="X5" s="1" t="str">
        <f>"[""" &amp; U5 &amp; """, """ &amp; IF(V5="","",TEXT(V5,"h:mm")) &amp; """, """ &amp; IF(W5="","",TEXT(W5,"h:mm")) &amp; """],"</f>
        <v>["西郷", "", "8:30"],</v>
      </c>
      <c r="Y5" s="32" t="str">
        <f>IF(AND(LEN(V5)&lt;&gt;0,LEN(W5)&lt;&gt;0),((HOUR(W5)*60)+MINUTE(W5))-((HOUR(V5)*60)+MINUTE(V5)),"")</f>
        <v/>
      </c>
      <c r="Z5" s="13" t="s">
        <v>2</v>
      </c>
      <c r="AA5" s="14"/>
      <c r="AB5" s="22">
        <v>0.375</v>
      </c>
      <c r="AC5" s="1" t="str">
        <f>"[""" &amp; Z5 &amp; """, """ &amp; IF(AA5="","",TEXT(AA5,"h:mm")) &amp; """, """ &amp; IF(AB5="","",TEXT(AB5,"h:mm")) &amp; """],"</f>
        <v>["七類", "", "9:00"],</v>
      </c>
      <c r="AD5" s="32" t="str">
        <f>IF(AND(LEN(AA5)&lt;&gt;0,LEN(AB5)&lt;&gt;0),((HOUR(AB5)*60)+MINUTE(AB5))-((HOUR(AA5)*60)+MINUTE(AA5)),"")</f>
        <v/>
      </c>
      <c r="AE5" s="13" t="s">
        <v>2</v>
      </c>
      <c r="AF5" s="14"/>
      <c r="AG5" s="22">
        <v>0.39583333333333331</v>
      </c>
      <c r="AH5" s="1" t="str">
        <f>"[""" &amp; AE5 &amp; """, """ &amp; IF(AF5="","",TEXT(AF5,"h:mm")) &amp; """, """ &amp; IF(AG5="","",TEXT(AG5,"h:mm")) &amp; """],"</f>
        <v>["七類", "", "9:30"],</v>
      </c>
      <c r="AI5" s="32" t="str">
        <f>IF(AND(LEN(AF5)&lt;&gt;0,LEN(AG5)&lt;&gt;0),((HOUR(AG5)*60)+MINUTE(AG5))-((HOUR(AF5)*60)+MINUTE(AF5)),"")</f>
        <v/>
      </c>
      <c r="AJ5" s="13" t="s">
        <v>3</v>
      </c>
      <c r="AK5" s="14"/>
      <c r="AL5" s="22">
        <v>0.35416666666666669</v>
      </c>
      <c r="AM5" s="1" t="str">
        <f>"[""" &amp; AJ5 &amp; """, """ &amp; IF(AK5="","",TEXT(AK5,"h:mm")) &amp; """, """ &amp; IF(AL5="","",TEXT(AL5,"h:mm")) &amp; """],"</f>
        <v>["西郷", "", "8:30"],</v>
      </c>
      <c r="AN5" s="32" t="str">
        <f>IF(AND(LEN(AK5)&lt;&gt;0,LEN(AL5)&lt;&gt;0),((HOUR(AL5)*60)+MINUTE(AL5))-((HOUR(AK5)*60)+MINUTE(AK5)),"")</f>
        <v/>
      </c>
      <c r="AP5" s="13" t="s">
        <v>0</v>
      </c>
      <c r="AQ5" s="14"/>
      <c r="AR5" s="14">
        <v>0.33333333333333331</v>
      </c>
      <c r="AS5" s="1" t="str">
        <f>"[""" &amp; AP5 &amp; """, """ &amp; IF(AQ5="","",TEXT(AQ5,"h:mm")) &amp; """, """ &amp; IF(AR5="","",TEXT(AR5,"h:mm")) &amp; """],"</f>
        <v>["別府", "", "8:00"],</v>
      </c>
      <c r="AT5" s="32" t="str">
        <f>IF(AND(LEN(AQ5)&lt;&gt;0,LEN(AR5)&lt;&gt;0),((HOUR(AR5)*60)+MINUTE(AR5))-((HOUR(AQ5)*60)+MINUTE(AQ5)),"")</f>
        <v/>
      </c>
      <c r="AU5" s="13" t="s">
        <v>0</v>
      </c>
      <c r="AV5" s="14"/>
      <c r="AW5" s="14">
        <v>0.33333333333333331</v>
      </c>
      <c r="AX5" s="1" t="str">
        <f>"[""" &amp; AU5 &amp; """, """ &amp; IF(AV5="","",TEXT(AV5,"h:mm")) &amp; """, """ &amp; IF(AW5="","",TEXT(AW5,"h:mm")) &amp; """],"</f>
        <v>["別府", "", "8:00"],</v>
      </c>
      <c r="AY5" s="32" t="str">
        <f>IF(AND(LEN(AV5)&lt;&gt;0,LEN(AW5)&lt;&gt;0),((HOUR(AW5)*60)+MINUTE(AW5))-((HOUR(AV5)*60)+MINUTE(AV5)),"")</f>
        <v/>
      </c>
      <c r="AZ5" s="13" t="s">
        <v>0</v>
      </c>
      <c r="BA5" s="14"/>
      <c r="BB5" s="14">
        <v>0.31944444444444448</v>
      </c>
      <c r="BC5" s="1" t="str">
        <f>"[""" &amp; AZ5 &amp; """, """ &amp; IF(BA5="","",TEXT(BA5,"h:mm")) &amp; """, """ &amp; IF(BB5="","",TEXT(BB5,"h:mm")) &amp; """],"</f>
        <v>["別府", "", "7:40"],</v>
      </c>
      <c r="BD5" s="32" t="str">
        <f>IF(AND(LEN(BA5)&lt;&gt;0,LEN(BB5)&lt;&gt;0),((HOUR(BB5)*60)+MINUTE(BB5))-((HOUR(BA5)*60)+MINUTE(BA5)),"")</f>
        <v/>
      </c>
      <c r="BE5" s="13" t="s">
        <v>0</v>
      </c>
      <c r="BF5" s="14"/>
      <c r="BG5" s="14">
        <v>0.33333333333333331</v>
      </c>
      <c r="BH5" s="1" t="str">
        <f>"[""" &amp; BE5 &amp; """, """ &amp; IF(BF5="","",TEXT(BF5,"h:mm")) &amp; """, """ &amp; IF(BG5="","",TEXT(BG5,"h:mm")) &amp; """],"</f>
        <v>["別府", "", "8:00"],</v>
      </c>
      <c r="BI5" s="32" t="str">
        <f>IF(AND(LEN(BF5)&lt;&gt;0,LEN(BG5)&lt;&gt;0),((HOUR(BG5)*60)+MINUTE(BG5))-((HOUR(BF5)*60)+MINUTE(BF5)),"")</f>
        <v/>
      </c>
      <c r="BJ5" s="13" t="s">
        <v>0</v>
      </c>
      <c r="BK5" s="14"/>
      <c r="BL5" s="14">
        <v>0.33333333333333331</v>
      </c>
      <c r="BM5" s="1" t="str">
        <f>"[""" &amp; BJ5 &amp; """, """ &amp; IF(BK5="","",TEXT(BK5,"h:mm")) &amp; """, """ &amp; IF(BL5="","",TEXT(BL5,"h:mm")) &amp; """],"</f>
        <v>["別府", "", "8:00"],</v>
      </c>
      <c r="BN5" s="32" t="str">
        <f>IF(AND(LEN(BK5)&lt;&gt;0,LEN(BL5)&lt;&gt;0),((HOUR(BL5)*60)+MINUTE(BL5))-((HOUR(BK5)*60)+MINUTE(BK5)),"")</f>
        <v/>
      </c>
      <c r="BP5" s="5" t="s">
        <v>9</v>
      </c>
      <c r="BR5" s="7">
        <v>0.38541666666666669</v>
      </c>
      <c r="BS5" s="1" t="str">
        <f>"[""" &amp; BP5 &amp; """, """ &amp; IF(BQ5="","",TEXT(BQ5,"h:mm")) &amp; """, """ &amp; IF(BR5="","",TEXT(BR5,"h:mm")) &amp; """],"</f>
        <v>["菱浦", "", "9:15"],</v>
      </c>
      <c r="BT5" s="32" t="str">
        <f>IF(AND(LEN(BQ5)&lt;&gt;0,LEN(BR5)&lt;&gt;0),((HOUR(BR5)*60)+MINUTE(BR5))-((HOUR(BQ5)*60)+MINUTE(BQ5)),"")</f>
        <v/>
      </c>
      <c r="BU5" s="5" t="s">
        <v>9</v>
      </c>
      <c r="BW5" s="7">
        <v>0.64583333333333337</v>
      </c>
      <c r="BX5" s="1" t="str">
        <f>"[""" &amp; BU5 &amp; """, """ &amp; IF(BV5="","",TEXT(BV5,"h:mm")) &amp; """, """ &amp; IF(BW5="","",TEXT(BW5,"h:mm")) &amp; """],"</f>
        <v>["菱浦", "", "15:30"],</v>
      </c>
      <c r="BY5" s="32" t="str">
        <f>IF(AND(LEN(BV5)&lt;&gt;0,LEN(BW5)&lt;&gt;0),((HOUR(BW5)*60)+MINUTE(BW5))-((HOUR(BV5)*60)+MINUTE(BV5)),"")</f>
        <v/>
      </c>
      <c r="BZ5" s="5" t="s">
        <v>9</v>
      </c>
      <c r="CA5" s="5"/>
      <c r="CB5" s="5">
        <v>0.3125</v>
      </c>
      <c r="CC5" s="1" t="str">
        <f>"[""" &amp; BZ5 &amp; """, """ &amp; IF(CA5="","",TEXT(CA5,"h:mm")) &amp; """, """ &amp; IF(CB5="","",TEXT(CB5,"h:mm")) &amp; """],"</f>
        <v>["菱浦", "", "7:30"],</v>
      </c>
      <c r="CD5" s="32" t="str">
        <f>IF(AND(LEN(CA5)&lt;&gt;0,LEN(CB5)&lt;&gt;0),((HOUR(CB5)*60)+MINUTE(CB5))-((HOUR(CA5)*60)+MINUTE(CA5)),"")</f>
        <v/>
      </c>
      <c r="CF5" s="6" t="s">
        <v>0</v>
      </c>
      <c r="CH5" s="6">
        <v>0.33333333333333331</v>
      </c>
      <c r="CI5" s="1" t="str">
        <f>"[""" &amp; CF5 &amp; """, """ &amp; IF(CG5="","",TEXT(CG5,"h:mm")) &amp; """, """ &amp; IF(CH5="","",TEXT(CH5,"h:mm")) &amp; """],"</f>
        <v>["別府", "", "8:00"],</v>
      </c>
      <c r="CJ5" s="32" t="str">
        <f>IF(AND(LEN(CG5)&lt;&gt;0,LEN(CH5)&lt;&gt;0),((HOUR(CH5)*60)+MINUTE(CH5))-((HOUR(CG5)*60)+MINUTE(CG5)),"")</f>
        <v/>
      </c>
      <c r="CK5" s="3" t="s">
        <v>23</v>
      </c>
      <c r="CM5" s="4">
        <v>0.3034722222222222</v>
      </c>
      <c r="CN5" s="1" t="str">
        <f>"[""" &amp; CK5 &amp; """, """ &amp; IF(CL5="","",TEXT(CL5,"h:mm")) &amp; """, """ &amp; IF(CM5="","",TEXT(CM5,"h:mm")) &amp; """],"</f>
        <v>["来居", "", "7:17"],</v>
      </c>
      <c r="CO5" s="32" t="str">
        <f>IF(AND(LEN(CL5)&lt;&gt;0,LEN(CM5)&lt;&gt;0),((HOUR(CM5)*60)+MINUTE(CM5))-((HOUR(CL5)*60)+MINUTE(CL5)),"")</f>
        <v/>
      </c>
      <c r="CP5" s="3" t="s">
        <v>23</v>
      </c>
      <c r="CR5" s="4">
        <v>0.3034722222222222</v>
      </c>
      <c r="CS5" s="1" t="str">
        <f>"[""" &amp; CP5 &amp; """, """ &amp; IF(CQ5="","",TEXT(CQ5,"h:mm")) &amp; """, """ &amp; IF(CR5="","",TEXT(CR5,"h:mm")) &amp; """],"</f>
        <v>["来居", "", "7:17"],</v>
      </c>
      <c r="CT5" s="32" t="str">
        <f>IF(AND(LEN(CQ5)&lt;&gt;0,LEN(CR5)&lt;&gt;0),((HOUR(CR5)*60)+MINUTE(CR5))-((HOUR(CQ5)*60)+MINUTE(CQ5)),"")</f>
        <v/>
      </c>
      <c r="CU5" s="6" t="s">
        <v>0</v>
      </c>
      <c r="CW5" s="6">
        <v>0.33333333333333331</v>
      </c>
      <c r="CX5" s="1" t="str">
        <f>"[""" &amp; CU5 &amp; """, """ &amp; IF(CV5="","",TEXT(CV5,"h:mm")) &amp; """, """ &amp; IF(CW5="","",TEXT(CW5,"h:mm")) &amp; """],"</f>
        <v>["別府", "", "8:00"],</v>
      </c>
      <c r="CY5" s="32" t="str">
        <f>IF(AND(LEN(CV5)&lt;&gt;0,LEN(CW5)&lt;&gt;0),((HOUR(CW5)*60)+MINUTE(CW5))-((HOUR(CV5)*60)+MINUTE(CV5)),"")</f>
        <v/>
      </c>
      <c r="CZ5" s="5" t="s">
        <v>22</v>
      </c>
      <c r="DA5" s="5"/>
      <c r="DB5" s="5">
        <v>0.31736111111111115</v>
      </c>
      <c r="DC5" s="1" t="str">
        <f>"[""" &amp; CZ5 &amp; """, """ &amp; IF(DA5="","",TEXT(DA5,"h:mm")) &amp; """, """ &amp; IF(DB5="","",TEXT(DB5,"h:mm")) &amp; """],"</f>
        <v>["菱浦", "", "7:37"],</v>
      </c>
      <c r="DD5" s="32" t="str">
        <f>IF(AND(LEN(DA5)&lt;&gt;0,LEN(DB5)&lt;&gt;0),((HOUR(DB5)*60)+MINUTE(DB5))-((HOUR(DA5)*60)+MINUTE(DA5)),"")</f>
        <v/>
      </c>
      <c r="DE5" s="5" t="s">
        <v>22</v>
      </c>
      <c r="DF5" s="5"/>
      <c r="DG5" s="5">
        <v>0.31736111111111115</v>
      </c>
      <c r="DH5" s="1" t="str">
        <f>"[""" &amp; DE5 &amp; """, """ &amp; IF(DF5="","",TEXT(DF5,"h:mm")) &amp; """, """ &amp; IF(DG5="","",TEXT(DG5,"h:mm")) &amp; """],"</f>
        <v>["菱浦", "", "7:37"],</v>
      </c>
      <c r="DI5" s="32" t="str">
        <f>IF(AND(LEN(DF5)&lt;&gt;0,LEN(DG5)&lt;&gt;0),((HOUR(DG5)*60)+MINUTE(DG5))-((HOUR(DF5)*60)+MINUTE(DF5)),"")</f>
        <v/>
      </c>
    </row>
    <row r="6" spans="1:113" x14ac:dyDescent="0.45">
      <c r="A6" s="13" t="s">
        <v>3</v>
      </c>
      <c r="B6" s="22">
        <v>0.47569444444444442</v>
      </c>
      <c r="C6" s="22">
        <v>0.5</v>
      </c>
      <c r="D6" s="1" t="str">
        <f t="shared" ref="D6:D9" si="0">"[""" &amp; A6 &amp; """, """ &amp; IF(B6="","",TEXT(B6,"h:mm")) &amp; """, """ &amp; IF(C6="","",TEXT(C6,"h:mm")) &amp; """],"</f>
        <v>["西郷", "11:25", "12:00"],</v>
      </c>
      <c r="E6" s="32">
        <f t="shared" ref="E6:E26" si="1">IF(AND(LEN(B6)&lt;&gt;0,LEN(C6)&lt;&gt;0),((HOUR(C6)*60)+MINUTE(C6))-((HOUR(B6)*60)+MINUTE(B6)),"")</f>
        <v>35</v>
      </c>
      <c r="F6" s="13" t="s">
        <v>9</v>
      </c>
      <c r="G6" s="22">
        <v>0.40277777777777773</v>
      </c>
      <c r="H6" s="14">
        <v>0.40972222222222227</v>
      </c>
      <c r="I6" s="1" t="str">
        <f t="shared" ref="I6:I11" si="2">"[""" &amp; F6 &amp; """, """ &amp; IF(G6="","",TEXT(G6,"h:mm")) &amp; """, """ &amp; IF(H6="","",TEXT(H6,"h:mm")) &amp; """],"</f>
        <v>["菱浦", "9:40", "9:50"],</v>
      </c>
      <c r="J6" s="32">
        <f t="shared" ref="J6:J13" si="3">IF(AND(LEN(G6)&lt;&gt;0,LEN(H6)&lt;&gt;0),((HOUR(H6)*60)+MINUTE(H6))-((HOUR(G6)*60)+MINUTE(G6)),"")</f>
        <v>10</v>
      </c>
      <c r="K6" s="13" t="s">
        <v>3</v>
      </c>
      <c r="L6" s="22">
        <v>0.47569444444444442</v>
      </c>
      <c r="M6" s="22">
        <v>0.50347222222222221</v>
      </c>
      <c r="N6" s="1" t="str">
        <f t="shared" ref="N6:N8" si="4">"[""" &amp; K6 &amp; """, """ &amp; IF(L6="","",TEXT(L6,"h:mm")) &amp; """, """ &amp; IF(M6="","",TEXT(M6,"h:mm")) &amp; """],"</f>
        <v>["西郷", "11:25", "12:05"],</v>
      </c>
      <c r="O6" s="32">
        <f t="shared" ref="O6:O26" si="5">IF(AND(LEN(L6)&lt;&gt;0,LEN(M6)&lt;&gt;0),((HOUR(M6)*60)+MINUTE(M6))-((HOUR(L6)*60)+MINUTE(L6)),"")</f>
        <v>40</v>
      </c>
      <c r="P6" s="13" t="s">
        <v>12</v>
      </c>
      <c r="Q6" s="22">
        <v>0.47916666666666669</v>
      </c>
      <c r="R6" s="14">
        <v>0.4826388888888889</v>
      </c>
      <c r="S6" s="1" t="str">
        <f t="shared" ref="S6:S9" si="6">"[""" &amp; P6 &amp; """, """ &amp; IF(Q6="","",TEXT(Q6,"h:mm")) &amp; """, """ &amp; IF(R6="","",TEXT(R6,"h:mm")) &amp; """],"</f>
        <v>["来居", "11:30", "11:35"],</v>
      </c>
      <c r="T6" s="32">
        <f t="shared" ref="T6:T26" si="7">IF(AND(LEN(Q6)&lt;&gt;0,LEN(R6)&lt;&gt;0),((HOUR(R6)*60)+MINUTE(R6))-((HOUR(Q6)*60)+MINUTE(Q6)),"")</f>
        <v>5</v>
      </c>
      <c r="U6" s="13" t="s">
        <v>5</v>
      </c>
      <c r="V6" s="22">
        <v>0.40277777777777773</v>
      </c>
      <c r="W6" s="14">
        <v>0.40972222222222227</v>
      </c>
      <c r="X6" s="1" t="str">
        <f t="shared" ref="X6:X10" si="8">"[""" &amp; U6 &amp; """, """ &amp; IF(V6="","",TEXT(V6,"h:mm")) &amp; """, """ &amp; IF(W6="","",TEXT(W6,"h:mm")) &amp; """],"</f>
        <v>["菱浦", "9:40", "9:50"],</v>
      </c>
      <c r="Y6" s="32">
        <f t="shared" ref="Y6:Y12" si="9">IF(AND(LEN(V6)&lt;&gt;0,LEN(W6)&lt;&gt;0),((HOUR(W6)*60)+MINUTE(W6))-((HOUR(V6)*60)+MINUTE(V6)),"")</f>
        <v>10</v>
      </c>
      <c r="Z6" s="13" t="s">
        <v>3</v>
      </c>
      <c r="AA6" s="22">
        <v>0.47569444444444442</v>
      </c>
      <c r="AB6" s="22">
        <v>0.49652777777777773</v>
      </c>
      <c r="AC6" s="1" t="str">
        <f t="shared" ref="AC6:AC8" si="10">"[""" &amp; Z6 &amp; """, """ &amp; IF(AA6="","",TEXT(AA6,"h:mm")) &amp; """, """ &amp; IF(AB6="","",TEXT(AB6,"h:mm")) &amp; """],"</f>
        <v>["西郷", "11:25", "11:55"],</v>
      </c>
      <c r="AD6" s="32">
        <f t="shared" ref="AD6:AD26" si="11">IF(AND(LEN(AA6)&lt;&gt;0,LEN(AB6)&lt;&gt;0),((HOUR(AB6)*60)+MINUTE(AB6))-((HOUR(AA6)*60)+MINUTE(AA6)),"")</f>
        <v>30</v>
      </c>
      <c r="AE6" s="13" t="s">
        <v>12</v>
      </c>
      <c r="AF6" s="22">
        <v>0.47916666666666669</v>
      </c>
      <c r="AG6" s="14">
        <v>0.4826388888888889</v>
      </c>
      <c r="AH6" s="1" t="str">
        <f t="shared" ref="AH6:AH9" si="12">"[""" &amp; AE6 &amp; """, """ &amp; IF(AF6="","",TEXT(AF6,"h:mm")) &amp; """, """ &amp; IF(AG6="","",TEXT(AG6,"h:mm")) &amp; """],"</f>
        <v>["来居", "11:30", "11:35"],</v>
      </c>
      <c r="AI6" s="32">
        <f t="shared" ref="AI6:AI26" si="13">IF(AND(LEN(AF6)&lt;&gt;0,LEN(AG6)&lt;&gt;0),((HOUR(AG6)*60)+MINUTE(AG6))-((HOUR(AF6)*60)+MINUTE(AF6)),"")</f>
        <v>5</v>
      </c>
      <c r="AJ6" s="13" t="s">
        <v>5</v>
      </c>
      <c r="AK6" s="22">
        <v>0.40277777777777773</v>
      </c>
      <c r="AL6" s="14">
        <v>0.40972222222222227</v>
      </c>
      <c r="AM6" s="1" t="str">
        <f t="shared" ref="AM6:AM10" si="14">"[""" &amp; AJ6 &amp; """, """ &amp; IF(AK6="","",TEXT(AK6,"h:mm")) &amp; """, """ &amp; IF(AL6="","",TEXT(AL6,"h:mm")) &amp; """],"</f>
        <v>["菱浦", "9:40", "9:50"],</v>
      </c>
      <c r="AN6" s="32">
        <f t="shared" ref="AN6:AN26" si="15">IF(AND(LEN(AK6)&lt;&gt;0,LEN(AL6)&lt;&gt;0),((HOUR(AL6)*60)+MINUTE(AL6))-((HOUR(AK6)*60)+MINUTE(AK6)),"")</f>
        <v>10</v>
      </c>
      <c r="AP6" s="13" t="s">
        <v>5</v>
      </c>
      <c r="AQ6" s="14">
        <v>0.34027777777777773</v>
      </c>
      <c r="AR6" s="22">
        <v>0.3430555555555555</v>
      </c>
      <c r="AS6" s="1" t="str">
        <f t="shared" ref="AS6:AS10" si="16">"[""" &amp; AP6 &amp; """, """ &amp; IF(AQ6="","",TEXT(AQ6,"h:mm")) &amp; """, """ &amp; IF(AR6="","",TEXT(AR6,"h:mm")) &amp; """],"</f>
        <v>["菱浦", "8:10", "8:14"],</v>
      </c>
      <c r="AT6" s="32">
        <f t="shared" ref="AT6:AT26" si="17">IF(AND(LEN(AQ6)&lt;&gt;0,LEN(AR6)&lt;&gt;0),((HOUR(AR6)*60)+MINUTE(AR6))-((HOUR(AQ6)*60)+MINUTE(AQ6)),"")</f>
        <v>4</v>
      </c>
      <c r="AU6" s="13" t="s">
        <v>5</v>
      </c>
      <c r="AV6" s="14">
        <v>0.34027777777777773</v>
      </c>
      <c r="AW6" s="22">
        <v>0.3430555555555555</v>
      </c>
      <c r="AX6" s="1" t="str">
        <f t="shared" ref="AX6:AX10" si="18">"[""" &amp; AU6 &amp; """, """ &amp; IF(AV6="","",TEXT(AV6,"h:mm")) &amp; """, """ &amp; IF(AW6="","",TEXT(AW6,"h:mm")) &amp; """],"</f>
        <v>["菱浦", "8:10", "8:14"],</v>
      </c>
      <c r="AY6" s="32">
        <f t="shared" ref="AY6:AY26" si="19">IF(AND(LEN(AV6)&lt;&gt;0,LEN(AW6)&lt;&gt;0),((HOUR(AW6)*60)+MINUTE(AW6))-((HOUR(AV6)*60)+MINUTE(AV6)),"")</f>
        <v>4</v>
      </c>
      <c r="AZ6" s="13" t="s">
        <v>5</v>
      </c>
      <c r="BA6" s="14">
        <v>0.3263888888888889</v>
      </c>
      <c r="BB6" s="22">
        <v>0.32916666666666666</v>
      </c>
      <c r="BC6" s="1" t="str">
        <f t="shared" ref="BC6:BC13" si="20">"[""" &amp; AZ6 &amp; """, """ &amp; IF(BA6="","",TEXT(BA6,"h:mm")) &amp; """, """ &amp; IF(BB6="","",TEXT(BB6,"h:mm")) &amp; """],"</f>
        <v>["菱浦", "7:50", "7:54"],</v>
      </c>
      <c r="BD6" s="32">
        <f t="shared" ref="BD6:BD26" si="21">IF(AND(LEN(BA6)&lt;&gt;0,LEN(BB6)&lt;&gt;0),((HOUR(BB6)*60)+MINUTE(BB6))-((HOUR(BA6)*60)+MINUTE(BA6)),"")</f>
        <v>4</v>
      </c>
      <c r="BE6" s="13" t="s">
        <v>5</v>
      </c>
      <c r="BF6" s="14">
        <v>0.34027777777777773</v>
      </c>
      <c r="BG6" s="22">
        <v>0.3430555555555555</v>
      </c>
      <c r="BH6" s="1" t="str">
        <f t="shared" ref="BH6:BH10" si="22">"[""" &amp; BE6 &amp; """, """ &amp; IF(BF6="","",TEXT(BF6,"h:mm")) &amp; """, """ &amp; IF(BG6="","",TEXT(BG6,"h:mm")) &amp; """],"</f>
        <v>["菱浦", "8:10", "8:14"],</v>
      </c>
      <c r="BI6" s="32">
        <f t="shared" ref="BI6:BI26" si="23">IF(AND(LEN(BF6)&lt;&gt;0,LEN(BG6)&lt;&gt;0),((HOUR(BG6)*60)+MINUTE(BG6))-((HOUR(BF6)*60)+MINUTE(BF6)),"")</f>
        <v>4</v>
      </c>
      <c r="BJ6" s="13" t="s">
        <v>5</v>
      </c>
      <c r="BK6" s="14">
        <v>0.34027777777777773</v>
      </c>
      <c r="BL6" s="22">
        <v>0.3430555555555555</v>
      </c>
      <c r="BM6" s="1" t="str">
        <f t="shared" ref="BM6:BM10" si="24">"[""" &amp; BJ6 &amp; """, """ &amp; IF(BK6="","",TEXT(BK6,"h:mm")) &amp; """, """ &amp; IF(BL6="","",TEXT(BL6,"h:mm")) &amp; """],"</f>
        <v>["菱浦", "8:10", "8:14"],</v>
      </c>
      <c r="BN6" s="32">
        <f t="shared" ref="BN6:BN26" si="25">IF(AND(LEN(BK6)&lt;&gt;0,LEN(BL6)&lt;&gt;0),((HOUR(BL6)*60)+MINUTE(BL6))-((HOUR(BK6)*60)+MINUTE(BK6)),"")</f>
        <v>4</v>
      </c>
      <c r="BP6" s="6" t="s">
        <v>0</v>
      </c>
      <c r="BQ6" s="6">
        <v>0.39583333333333331</v>
      </c>
      <c r="BR6" s="6">
        <v>0.39930555555555558</v>
      </c>
      <c r="BS6" s="1" t="str">
        <f t="shared" ref="BS6:BS12" si="26">"[""" &amp; BP6 &amp; """, """ &amp; IF(BQ6="","",TEXT(BQ6,"h:mm")) &amp; """, """ &amp; IF(BR6="","",TEXT(BR6,"h:mm")) &amp; """],"</f>
        <v>["別府", "9:30", "9:35"],</v>
      </c>
      <c r="BT6" s="32">
        <f t="shared" ref="BT6:BT26" si="27">IF(AND(LEN(BQ6)&lt;&gt;0,LEN(BR6)&lt;&gt;0),((HOUR(BR6)*60)+MINUTE(BR6))-((HOUR(BQ6)*60)+MINUTE(BQ6)),"")</f>
        <v>5</v>
      </c>
      <c r="BU6" s="6" t="s">
        <v>0</v>
      </c>
      <c r="BV6" s="6">
        <v>0.65625</v>
      </c>
      <c r="BW6" s="6">
        <v>0.65972222222222221</v>
      </c>
      <c r="BX6" s="1" t="str">
        <f t="shared" ref="BX6:BX8" si="28">"[""" &amp; BU6 &amp; """, """ &amp; IF(BV6="","",TEXT(BV6,"h:mm")) &amp; """, """ &amp; IF(BW6="","",TEXT(BW6,"h:mm")) &amp; """],"</f>
        <v>["別府", "15:45", "15:50"],</v>
      </c>
      <c r="BY6" s="32">
        <f t="shared" ref="BY6:BY26" si="29">IF(AND(LEN(BV6)&lt;&gt;0,LEN(BW6)&lt;&gt;0),((HOUR(BW6)*60)+MINUTE(BW6))-((HOUR(BV6)*60)+MINUTE(BV6)),"")</f>
        <v>5</v>
      </c>
      <c r="BZ6" s="6" t="s">
        <v>0</v>
      </c>
      <c r="CA6" s="6">
        <v>0.32291666666666669</v>
      </c>
      <c r="CB6" s="6">
        <v>0.3263888888888889</v>
      </c>
      <c r="CC6" s="1" t="str">
        <f t="shared" ref="CC6:CC24" si="30">"[""" &amp; BZ6 &amp; """, """ &amp; IF(CA6="","",TEXT(CA6,"h:mm")) &amp; """, """ &amp; IF(CB6="","",TEXT(CB6,"h:mm")) &amp; """],"</f>
        <v>["別府", "7:45", "7:50"],</v>
      </c>
      <c r="CD6" s="32">
        <f t="shared" ref="CD6:CD26" si="31">IF(AND(LEN(CA6)&lt;&gt;0,LEN(CB6)&lt;&gt;0),((HOUR(CB6)*60)+MINUTE(CB6))-((HOUR(CA6)*60)+MINUTE(CA6)),"")</f>
        <v>5</v>
      </c>
      <c r="CF6" s="5" t="s">
        <v>9</v>
      </c>
      <c r="CG6" s="5">
        <v>0.33888888888888885</v>
      </c>
      <c r="CH6" s="5">
        <v>0.34027777777777773</v>
      </c>
      <c r="CI6" s="1" t="str">
        <f t="shared" ref="CI6:CI21" si="32">"[""" &amp; CF6 &amp; """, """ &amp; IF(CG6="","",TEXT(CG6,"h:mm")) &amp; """, """ &amp; IF(CH6="","",TEXT(CH6,"h:mm")) &amp; """],"</f>
        <v>["菱浦", "8:08", "8:10"],</v>
      </c>
      <c r="CJ6" s="32">
        <f t="shared" ref="CJ6:CJ23" si="33">IF(AND(LEN(CG6)&lt;&gt;0,LEN(CH6)&lt;&gt;0),((HOUR(CH6)*60)+MINUTE(CH6))-((HOUR(CG6)*60)+MINUTE(CG6)),"")</f>
        <v>2</v>
      </c>
      <c r="CK6" s="5" t="s">
        <v>22</v>
      </c>
      <c r="CL6" s="5">
        <v>0.31597222222222221</v>
      </c>
      <c r="CM6" s="5">
        <v>0.31736111111111115</v>
      </c>
      <c r="CN6" s="1" t="str">
        <f t="shared" ref="CN6:CN50" si="34">"[""" &amp; CK6 &amp; """, """ &amp; IF(CL6="","",TEXT(CL6,"h:mm")) &amp; """, """ &amp; IF(CM6="","",TEXT(CM6,"h:mm")) &amp; """],"</f>
        <v>["菱浦", "7:35", "7:37"],</v>
      </c>
      <c r="CO6" s="32">
        <f t="shared" ref="CO6:CO52" si="35">IF(AND(LEN(CL6)&lt;&gt;0,LEN(CM6)&lt;&gt;0),((HOUR(CM6)*60)+MINUTE(CM6))-((HOUR(CL6)*60)+MINUTE(CL6)),"")</f>
        <v>2</v>
      </c>
      <c r="CP6" s="5" t="s">
        <v>22</v>
      </c>
      <c r="CQ6" s="5">
        <v>0.31597222222222221</v>
      </c>
      <c r="CR6" s="5">
        <v>0.31736111111111115</v>
      </c>
      <c r="CS6" s="1" t="str">
        <f t="shared" ref="CS6:CS50" si="36">"[""" &amp; CP6 &amp; """, """ &amp; IF(CQ6="","",TEXT(CQ6,"h:mm")) &amp; """, """ &amp; IF(CR6="","",TEXT(CR6,"h:mm")) &amp; """],"</f>
        <v>["菱浦", "7:35", "7:37"],</v>
      </c>
      <c r="CT6" s="32">
        <f t="shared" ref="CT6:CT52" si="37">IF(AND(LEN(CQ6)&lt;&gt;0,LEN(CR6)&lt;&gt;0),((HOUR(CR6)*60)+MINUTE(CR6))-((HOUR(CQ6)*60)+MINUTE(CQ6)),"")</f>
        <v>2</v>
      </c>
      <c r="CU6" s="5" t="s">
        <v>9</v>
      </c>
      <c r="CV6" s="5">
        <v>0.33888888888888885</v>
      </c>
      <c r="CW6" s="5">
        <v>0.34027777777777773</v>
      </c>
      <c r="CX6" s="1" t="str">
        <f t="shared" ref="CX6:CX14" si="38">"[""" &amp; CU6 &amp; """, """ &amp; IF(CV6="","",TEXT(CV6,"h:mm")) &amp; """, """ &amp; IF(CW6="","",TEXT(CW6,"h:mm")) &amp; """],"</f>
        <v>["菱浦", "8:08", "8:10"],</v>
      </c>
      <c r="CY6" s="32">
        <f t="shared" ref="CY6:CY16" si="39">IF(AND(LEN(CV6)&lt;&gt;0,LEN(CW6)&lt;&gt;0),((HOUR(CW6)*60)+MINUTE(CW6))-((HOUR(CV6)*60)+MINUTE(CV6)),"")</f>
        <v>2</v>
      </c>
      <c r="CZ6" s="6" t="s">
        <v>32</v>
      </c>
      <c r="DA6" s="6">
        <v>0.32222222222222224</v>
      </c>
      <c r="DB6" s="6">
        <v>0.35069444444444442</v>
      </c>
      <c r="DC6" s="1" t="str">
        <f t="shared" ref="DC6:DC31" si="40">"[""" &amp; CZ6 &amp; """, """ &amp; IF(DA6="","",TEXT(DA6,"h:mm")) &amp; """, """ &amp; IF(DB6="","",TEXT(DB6,"h:mm")) &amp; """],"</f>
        <v>["別府", "7:44", "8:25"],</v>
      </c>
      <c r="DD6" s="32">
        <f t="shared" ref="DD6:DD33" si="41">IF(AND(LEN(DA6)&lt;&gt;0,LEN(DB6)&lt;&gt;0),((HOUR(DB6)*60)+MINUTE(DB6))-((HOUR(DA6)*60)+MINUTE(DA6)),"")</f>
        <v>41</v>
      </c>
      <c r="DE6" s="6" t="s">
        <v>32</v>
      </c>
      <c r="DF6" s="6">
        <v>0.32222222222222224</v>
      </c>
      <c r="DG6" s="6">
        <v>0.35069444444444442</v>
      </c>
      <c r="DH6" s="1" t="str">
        <f t="shared" ref="DH6:DH31" si="42">"[""" &amp; DE6 &amp; """, """ &amp; IF(DF6="","",TEXT(DF6,"h:mm")) &amp; """, """ &amp; IF(DG6="","",TEXT(DG6,"h:mm")) &amp; """],"</f>
        <v>["別府", "7:44", "8:25"],</v>
      </c>
      <c r="DI6" s="32">
        <f t="shared" ref="DI6:DI33" si="43">IF(AND(LEN(DF6)&lt;&gt;0,LEN(DG6)&lt;&gt;0),((HOUR(DG6)*60)+MINUTE(DG6))-((HOUR(DF6)*60)+MINUTE(DF6)),"")</f>
        <v>41</v>
      </c>
    </row>
    <row r="7" spans="1:113" x14ac:dyDescent="0.45">
      <c r="A7" s="13" t="s">
        <v>9</v>
      </c>
      <c r="B7" s="22">
        <v>0.54861111111111105</v>
      </c>
      <c r="C7" s="14">
        <v>0.55555555555555558</v>
      </c>
      <c r="D7" s="1" t="str">
        <f t="shared" si="0"/>
        <v>["菱浦", "13:10", "13:20"],</v>
      </c>
      <c r="E7" s="32">
        <f t="shared" si="1"/>
        <v>10</v>
      </c>
      <c r="F7" s="13" t="s">
        <v>0</v>
      </c>
      <c r="G7" s="14">
        <v>0.4201388888888889</v>
      </c>
      <c r="H7" s="14">
        <v>0.43055555555555558</v>
      </c>
      <c r="I7" s="1" t="str">
        <f t="shared" si="2"/>
        <v>["別府", "10:05", "10:20"],</v>
      </c>
      <c r="J7" s="32">
        <f t="shared" si="3"/>
        <v>15</v>
      </c>
      <c r="K7" s="13" t="s">
        <v>5</v>
      </c>
      <c r="L7" s="22">
        <v>0.55208333333333337</v>
      </c>
      <c r="M7" s="14">
        <v>0.63541666666666663</v>
      </c>
      <c r="N7" s="1" t="str">
        <f t="shared" si="4"/>
        <v>["菱浦", "13:15", "15:15"],</v>
      </c>
      <c r="O7" s="32">
        <f t="shared" si="5"/>
        <v>120</v>
      </c>
      <c r="P7" s="13" t="s">
        <v>0</v>
      </c>
      <c r="Q7" s="14">
        <v>0.50347222222222221</v>
      </c>
      <c r="R7" s="14">
        <v>0.51388888888888895</v>
      </c>
      <c r="S7" s="1" t="str">
        <f t="shared" si="6"/>
        <v>["別府", "12:05", "12:20"],</v>
      </c>
      <c r="T7" s="32">
        <f t="shared" si="7"/>
        <v>15</v>
      </c>
      <c r="U7" s="13" t="s">
        <v>0</v>
      </c>
      <c r="V7" s="14">
        <v>0.4201388888888889</v>
      </c>
      <c r="W7" s="14">
        <v>0.43055555555555558</v>
      </c>
      <c r="X7" s="1" t="str">
        <f t="shared" si="8"/>
        <v>["別府", "10:05", "10:20"],</v>
      </c>
      <c r="Y7" s="32">
        <f t="shared" si="9"/>
        <v>15</v>
      </c>
      <c r="Z7" s="13" t="s">
        <v>2</v>
      </c>
      <c r="AA7" s="22">
        <v>0.59722222222222221</v>
      </c>
      <c r="AB7" s="22">
        <v>0.61458333333333337</v>
      </c>
      <c r="AC7" s="1" t="str">
        <f t="shared" si="10"/>
        <v>["七類", "14:20", "14:45"],</v>
      </c>
      <c r="AD7" s="32">
        <f t="shared" si="11"/>
        <v>25</v>
      </c>
      <c r="AE7" s="13" t="s">
        <v>0</v>
      </c>
      <c r="AF7" s="14">
        <v>0.50347222222222221</v>
      </c>
      <c r="AG7" s="14">
        <v>0.51388888888888895</v>
      </c>
      <c r="AH7" s="1" t="str">
        <f t="shared" si="12"/>
        <v>["別府", "12:05", "12:20"],</v>
      </c>
      <c r="AI7" s="32">
        <f t="shared" si="13"/>
        <v>15</v>
      </c>
      <c r="AJ7" s="13" t="s">
        <v>0</v>
      </c>
      <c r="AK7" s="14">
        <v>0.4201388888888889</v>
      </c>
      <c r="AL7" s="14">
        <v>0.43055555555555558</v>
      </c>
      <c r="AM7" s="1" t="str">
        <f t="shared" si="14"/>
        <v>["別府", "10:05", "10:20"],</v>
      </c>
      <c r="AN7" s="32">
        <f t="shared" si="15"/>
        <v>15</v>
      </c>
      <c r="AP7" s="13" t="s">
        <v>3</v>
      </c>
      <c r="AQ7" s="22">
        <v>0.36458333333333331</v>
      </c>
      <c r="AR7" s="22">
        <v>0.37083333333333335</v>
      </c>
      <c r="AS7" s="1" t="str">
        <f t="shared" si="16"/>
        <v>["西郷", "8:45", "8:54"],</v>
      </c>
      <c r="AT7" s="32">
        <f t="shared" si="17"/>
        <v>9</v>
      </c>
      <c r="AU7" s="13" t="s">
        <v>3</v>
      </c>
      <c r="AV7" s="22">
        <v>0.36458333333333331</v>
      </c>
      <c r="AW7" s="22">
        <v>0.37083333333333335</v>
      </c>
      <c r="AX7" s="1" t="str">
        <f t="shared" si="18"/>
        <v>["西郷", "8:45", "8:54"],</v>
      </c>
      <c r="AY7" s="32">
        <f t="shared" si="19"/>
        <v>9</v>
      </c>
      <c r="AZ7" s="13" t="s">
        <v>3</v>
      </c>
      <c r="BA7" s="22">
        <v>0.35069444444444442</v>
      </c>
      <c r="BB7" s="22">
        <v>0.3576388888888889</v>
      </c>
      <c r="BC7" s="1" t="str">
        <f t="shared" si="20"/>
        <v>["西郷", "8:25", "8:35"],</v>
      </c>
      <c r="BD7" s="32">
        <f t="shared" si="21"/>
        <v>10</v>
      </c>
      <c r="BE7" s="13" t="s">
        <v>3</v>
      </c>
      <c r="BF7" s="22">
        <v>0.36458333333333331</v>
      </c>
      <c r="BG7" s="22">
        <v>0.37083333333333335</v>
      </c>
      <c r="BH7" s="1" t="str">
        <f t="shared" si="22"/>
        <v>["西郷", "8:45", "8:54"],</v>
      </c>
      <c r="BI7" s="32">
        <f t="shared" si="23"/>
        <v>9</v>
      </c>
      <c r="BJ7" s="13" t="s">
        <v>3</v>
      </c>
      <c r="BK7" s="22">
        <v>0.36458333333333331</v>
      </c>
      <c r="BL7" s="22">
        <v>0.37083333333333335</v>
      </c>
      <c r="BM7" s="1" t="str">
        <f t="shared" si="24"/>
        <v>["西郷", "8:45", "8:54"],</v>
      </c>
      <c r="BN7" s="32">
        <f t="shared" si="25"/>
        <v>9</v>
      </c>
      <c r="BP7" s="5" t="s">
        <v>9</v>
      </c>
      <c r="BQ7" s="5">
        <v>0.40763888888888888</v>
      </c>
      <c r="BR7" s="7">
        <v>0.45833333333333331</v>
      </c>
      <c r="BS7" s="1" t="str">
        <f t="shared" si="26"/>
        <v>["菱浦", "9:47", "11:00"],</v>
      </c>
      <c r="BT7" s="32">
        <f t="shared" si="27"/>
        <v>73</v>
      </c>
      <c r="BU7" s="5" t="s">
        <v>9</v>
      </c>
      <c r="BV7" s="5">
        <v>0.66805555555555562</v>
      </c>
      <c r="BW7" s="7">
        <v>0.72222222222222221</v>
      </c>
      <c r="BX7" s="1" t="str">
        <f t="shared" si="28"/>
        <v>["菱浦", "16:02", "17:20"],</v>
      </c>
      <c r="BY7" s="32">
        <f t="shared" si="29"/>
        <v>78</v>
      </c>
      <c r="BZ7" s="5" t="s">
        <v>9</v>
      </c>
      <c r="CA7" s="5">
        <v>0.3347222222222222</v>
      </c>
      <c r="CB7" s="5">
        <v>0.34722222222222227</v>
      </c>
      <c r="CC7" s="1" t="str">
        <f t="shared" si="30"/>
        <v>["菱浦", "8:02", "8:20"],</v>
      </c>
      <c r="CD7" s="32">
        <f t="shared" si="31"/>
        <v>18</v>
      </c>
      <c r="CF7" s="6" t="s">
        <v>0</v>
      </c>
      <c r="CG7" s="6">
        <v>0.34583333333333338</v>
      </c>
      <c r="CH7" s="6">
        <v>0.34722222222222227</v>
      </c>
      <c r="CI7" s="1" t="str">
        <f t="shared" si="32"/>
        <v>["別府", "8:18", "8:20"],</v>
      </c>
      <c r="CJ7" s="32">
        <f t="shared" si="33"/>
        <v>2</v>
      </c>
      <c r="CK7" s="6" t="s">
        <v>32</v>
      </c>
      <c r="CL7" s="6">
        <v>0.32222222222222224</v>
      </c>
      <c r="CM7" s="6">
        <v>0.32361111111111113</v>
      </c>
      <c r="CN7" s="1" t="str">
        <f t="shared" si="34"/>
        <v>["別府", "7:44", "7:46"],</v>
      </c>
      <c r="CO7" s="32">
        <f t="shared" si="35"/>
        <v>2</v>
      </c>
      <c r="CP7" s="6" t="s">
        <v>32</v>
      </c>
      <c r="CQ7" s="6">
        <v>0.32222222222222224</v>
      </c>
      <c r="CR7" s="6">
        <v>0.32361111111111113</v>
      </c>
      <c r="CS7" s="1" t="str">
        <f t="shared" si="36"/>
        <v>["別府", "7:44", "7:46"],</v>
      </c>
      <c r="CT7" s="32">
        <f t="shared" si="37"/>
        <v>2</v>
      </c>
      <c r="CU7" s="6" t="s">
        <v>0</v>
      </c>
      <c r="CV7" s="6">
        <v>0.34583333333333338</v>
      </c>
      <c r="CW7" s="6">
        <v>0.34722222222222227</v>
      </c>
      <c r="CX7" s="1" t="str">
        <f t="shared" si="38"/>
        <v>["別府", "8:18", "8:20"],</v>
      </c>
      <c r="CY7" s="32">
        <f t="shared" si="39"/>
        <v>2</v>
      </c>
      <c r="CZ7" s="5" t="s">
        <v>22</v>
      </c>
      <c r="DA7" s="5">
        <v>0.35555555555555557</v>
      </c>
      <c r="DB7" s="5">
        <v>0.35694444444444445</v>
      </c>
      <c r="DC7" s="1" t="str">
        <f t="shared" si="40"/>
        <v>["菱浦", "8:32", "8:34"],</v>
      </c>
      <c r="DD7" s="32">
        <f t="shared" si="41"/>
        <v>2</v>
      </c>
      <c r="DE7" s="5" t="s">
        <v>22</v>
      </c>
      <c r="DF7" s="5">
        <v>0.35555555555555557</v>
      </c>
      <c r="DG7" s="5">
        <v>0.35694444444444445</v>
      </c>
      <c r="DH7" s="1" t="str">
        <f t="shared" si="42"/>
        <v>["菱浦", "8:32", "8:34"],</v>
      </c>
      <c r="DI7" s="32">
        <f t="shared" si="43"/>
        <v>2</v>
      </c>
    </row>
    <row r="8" spans="1:113" x14ac:dyDescent="0.45">
      <c r="A8" s="13" t="s">
        <v>0</v>
      </c>
      <c r="B8" s="14">
        <v>0.56597222222222221</v>
      </c>
      <c r="C8" s="22">
        <v>0.57638888888888895</v>
      </c>
      <c r="D8" s="1" t="str">
        <f t="shared" si="0"/>
        <v>["別府", "13:35", "13:50"],</v>
      </c>
      <c r="E8" s="32">
        <f t="shared" si="1"/>
        <v>15</v>
      </c>
      <c r="F8" s="13" t="s">
        <v>11</v>
      </c>
      <c r="G8" s="14">
        <v>0.4513888888888889</v>
      </c>
      <c r="H8" s="22">
        <v>0.4548611111111111</v>
      </c>
      <c r="I8" s="1" t="str">
        <f t="shared" si="2"/>
        <v>["来居", "10:50", "10:55"],</v>
      </c>
      <c r="J8" s="32">
        <f t="shared" si="3"/>
        <v>5</v>
      </c>
      <c r="K8" s="13" t="s">
        <v>0</v>
      </c>
      <c r="L8" s="14">
        <v>0.64583333333333337</v>
      </c>
      <c r="M8" s="22">
        <v>0.65625</v>
      </c>
      <c r="N8" s="1" t="str">
        <f t="shared" si="4"/>
        <v>["別府", "15:30", "15:45"],</v>
      </c>
      <c r="O8" s="32">
        <f t="shared" si="5"/>
        <v>15</v>
      </c>
      <c r="P8" s="13" t="s">
        <v>5</v>
      </c>
      <c r="Q8" s="14">
        <v>0.52777777777777779</v>
      </c>
      <c r="R8" s="22">
        <v>0.53472222222222221</v>
      </c>
      <c r="S8" s="1" t="str">
        <f t="shared" si="6"/>
        <v>["菱浦", "12:40", "12:50"],</v>
      </c>
      <c r="T8" s="32">
        <f t="shared" si="7"/>
        <v>10</v>
      </c>
      <c r="U8" s="13" t="s">
        <v>12</v>
      </c>
      <c r="V8" s="14">
        <v>0.4513888888888889</v>
      </c>
      <c r="W8" s="22">
        <v>0.4548611111111111</v>
      </c>
      <c r="X8" s="1" t="str">
        <f t="shared" si="8"/>
        <v>["来居", "10:50", "10:55"],</v>
      </c>
      <c r="Y8" s="32">
        <f t="shared" si="9"/>
        <v>5</v>
      </c>
      <c r="Z8" s="13" t="s">
        <v>3</v>
      </c>
      <c r="AA8" s="22">
        <v>0.71527777777777779</v>
      </c>
      <c r="AB8" s="22">
        <v>0.73263888888888884</v>
      </c>
      <c r="AC8" s="1" t="str">
        <f t="shared" si="10"/>
        <v>["西郷", "17:10", "17:35"],</v>
      </c>
      <c r="AD8" s="32">
        <f t="shared" si="11"/>
        <v>25</v>
      </c>
      <c r="AE8" s="13" t="s">
        <v>5</v>
      </c>
      <c r="AF8" s="14">
        <v>0.52777777777777779</v>
      </c>
      <c r="AG8" s="22">
        <v>0.53472222222222221</v>
      </c>
      <c r="AH8" s="1" t="str">
        <f t="shared" si="12"/>
        <v>["菱浦", "12:40", "12:50"],</v>
      </c>
      <c r="AI8" s="32">
        <f t="shared" si="13"/>
        <v>10</v>
      </c>
      <c r="AJ8" s="13" t="s">
        <v>12</v>
      </c>
      <c r="AK8" s="14">
        <v>0.4513888888888889</v>
      </c>
      <c r="AL8" s="22">
        <v>0.4548611111111111</v>
      </c>
      <c r="AM8" s="1" t="str">
        <f t="shared" si="14"/>
        <v>["来居", "10:50", "10:55"],</v>
      </c>
      <c r="AN8" s="32">
        <f t="shared" si="15"/>
        <v>5</v>
      </c>
      <c r="AP8" s="13" t="s">
        <v>1</v>
      </c>
      <c r="AQ8" s="22">
        <v>0.4284722222222222</v>
      </c>
      <c r="AR8" s="22">
        <v>0.67361111111111116</v>
      </c>
      <c r="AS8" s="1" t="str">
        <f t="shared" si="16"/>
        <v>["境港", "10:17", "16:10"],</v>
      </c>
      <c r="AT8" s="32">
        <f t="shared" si="17"/>
        <v>353</v>
      </c>
      <c r="AU8" s="13" t="s">
        <v>2</v>
      </c>
      <c r="AV8" s="22">
        <v>0.41875000000000001</v>
      </c>
      <c r="AW8" s="22">
        <v>0.70138888888888884</v>
      </c>
      <c r="AX8" s="1" t="str">
        <f t="shared" si="18"/>
        <v>["七類", "10:03", "16:50"],</v>
      </c>
      <c r="AY8" s="32">
        <f t="shared" si="19"/>
        <v>407</v>
      </c>
      <c r="AZ8" s="13" t="s">
        <v>1</v>
      </c>
      <c r="BA8" s="22">
        <v>0.4152777777777778</v>
      </c>
      <c r="BB8" s="22">
        <v>0.5</v>
      </c>
      <c r="BC8" s="1" t="str">
        <f t="shared" si="20"/>
        <v>["境港", "9:58", "12:00"],</v>
      </c>
      <c r="BD8" s="32">
        <f t="shared" si="21"/>
        <v>122</v>
      </c>
      <c r="BE8" s="13" t="s">
        <v>2</v>
      </c>
      <c r="BF8" s="22">
        <v>0.41875000000000001</v>
      </c>
      <c r="BG8" s="22">
        <v>0.65625</v>
      </c>
      <c r="BH8" s="1" t="str">
        <f t="shared" si="22"/>
        <v>["七類", "10:03", "15:45"],</v>
      </c>
      <c r="BI8" s="32">
        <f t="shared" si="23"/>
        <v>342</v>
      </c>
      <c r="BJ8" s="13" t="s">
        <v>1</v>
      </c>
      <c r="BK8" s="22">
        <v>0.4284722222222222</v>
      </c>
      <c r="BL8" s="22">
        <v>0.63194444444444442</v>
      </c>
      <c r="BM8" s="1" t="str">
        <f t="shared" si="24"/>
        <v>["境港", "10:17", "15:10"],</v>
      </c>
      <c r="BN8" s="32">
        <f t="shared" si="25"/>
        <v>293</v>
      </c>
      <c r="BP8" s="6" t="s">
        <v>0</v>
      </c>
      <c r="BQ8" s="6">
        <v>0.46875</v>
      </c>
      <c r="BR8" s="6">
        <v>0.47916666666666669</v>
      </c>
      <c r="BS8" s="1" t="str">
        <f t="shared" si="26"/>
        <v>["別府", "11:15", "11:30"],</v>
      </c>
      <c r="BT8" s="32">
        <f t="shared" si="27"/>
        <v>15</v>
      </c>
      <c r="BU8" s="6" t="s">
        <v>0</v>
      </c>
      <c r="BV8" s="6">
        <v>0.73263888888888884</v>
      </c>
      <c r="BW8" s="6">
        <v>0.73611111111111116</v>
      </c>
      <c r="BX8" s="1" t="str">
        <f t="shared" si="28"/>
        <v>["別府", "17:35", "17:40"],</v>
      </c>
      <c r="BY8" s="32">
        <f t="shared" si="29"/>
        <v>5</v>
      </c>
      <c r="BZ8" s="6" t="s">
        <v>0</v>
      </c>
      <c r="CA8" s="6">
        <v>0.3576388888888889</v>
      </c>
      <c r="CB8" s="6">
        <v>0.3611111111111111</v>
      </c>
      <c r="CC8" s="1" t="str">
        <f t="shared" si="30"/>
        <v>["別府", "8:35", "8:40"],</v>
      </c>
      <c r="CD8" s="32">
        <f t="shared" si="31"/>
        <v>5</v>
      </c>
      <c r="CF8" s="3" t="s">
        <v>10</v>
      </c>
      <c r="CG8" s="4">
        <v>0.36041666666666666</v>
      </c>
      <c r="CH8" s="4">
        <v>0.36180555555555555</v>
      </c>
      <c r="CI8" s="1" t="str">
        <f t="shared" si="32"/>
        <v>["来居", "8:39", "8:41"],</v>
      </c>
      <c r="CJ8" s="32">
        <f t="shared" si="33"/>
        <v>2</v>
      </c>
      <c r="CK8" s="3" t="s">
        <v>23</v>
      </c>
      <c r="CL8" s="4">
        <v>0.3354166666666667</v>
      </c>
      <c r="CM8" s="4">
        <v>0.33680555555555558</v>
      </c>
      <c r="CN8" s="1" t="str">
        <f t="shared" si="34"/>
        <v>["来居", "8:03", "8:05"],</v>
      </c>
      <c r="CO8" s="32">
        <f t="shared" si="35"/>
        <v>2</v>
      </c>
      <c r="CP8" s="3" t="s">
        <v>23</v>
      </c>
      <c r="CQ8" s="4">
        <v>0.3354166666666667</v>
      </c>
      <c r="CR8" s="4">
        <v>0.33680555555555558</v>
      </c>
      <c r="CS8" s="1" t="str">
        <f t="shared" si="36"/>
        <v>["来居", "8:03", "8:05"],</v>
      </c>
      <c r="CT8" s="32">
        <f t="shared" si="37"/>
        <v>2</v>
      </c>
      <c r="CU8" s="5" t="s">
        <v>9</v>
      </c>
      <c r="CV8" s="7">
        <v>0.3527777777777778</v>
      </c>
      <c r="CW8" s="7">
        <v>0.37708333333333338</v>
      </c>
      <c r="CX8" s="1" t="str">
        <f t="shared" si="38"/>
        <v>["菱浦", "8:28", "9:03"],</v>
      </c>
      <c r="CY8" s="32">
        <f t="shared" si="39"/>
        <v>35</v>
      </c>
      <c r="CZ8" s="6" t="s">
        <v>32</v>
      </c>
      <c r="DA8" s="6">
        <v>0.36180555555555555</v>
      </c>
      <c r="DB8" s="6">
        <v>0.38680555555555557</v>
      </c>
      <c r="DC8" s="1" t="str">
        <f t="shared" si="40"/>
        <v>["別府", "8:41", "9:17"],</v>
      </c>
      <c r="DD8" s="32">
        <f t="shared" si="41"/>
        <v>36</v>
      </c>
      <c r="DE8" s="6" t="s">
        <v>32</v>
      </c>
      <c r="DF8" s="6">
        <v>0.36180555555555555</v>
      </c>
      <c r="DG8" s="6">
        <v>0.38680555555555557</v>
      </c>
      <c r="DH8" s="1" t="str">
        <f t="shared" si="42"/>
        <v>["別府", "8:41", "9:17"],</v>
      </c>
      <c r="DI8" s="32">
        <f t="shared" si="43"/>
        <v>36</v>
      </c>
    </row>
    <row r="9" spans="1:113" x14ac:dyDescent="0.45">
      <c r="A9" s="13" t="s">
        <v>3</v>
      </c>
      <c r="B9" s="22">
        <v>0.625</v>
      </c>
      <c r="C9" s="22">
        <v>0.65277777777777779</v>
      </c>
      <c r="D9" s="1" t="str">
        <f t="shared" si="0"/>
        <v>["西郷", "15:00", "15:40"],</v>
      </c>
      <c r="E9" s="32">
        <f t="shared" si="1"/>
        <v>40</v>
      </c>
      <c r="F9" s="13" t="s">
        <v>1</v>
      </c>
      <c r="G9" s="22">
        <v>0.55555555555555558</v>
      </c>
      <c r="H9" s="22">
        <v>0.59027777777777779</v>
      </c>
      <c r="I9" s="1" t="str">
        <f t="shared" si="2"/>
        <v>["境港", "13:20", "14:10"],</v>
      </c>
      <c r="J9" s="32">
        <f t="shared" si="3"/>
        <v>50</v>
      </c>
      <c r="K9" s="13" t="s">
        <v>2</v>
      </c>
      <c r="L9" s="22">
        <v>0.74652777777777779</v>
      </c>
      <c r="M9" s="14"/>
      <c r="N9" s="1" t="str">
        <f>"[""" &amp; K9 &amp; """, """ &amp; IF(L9="","",TEXT(L9,"h:mm")) &amp; """, """ &amp; IF(M9="","",TEXT(M9,"h:mm")) &amp; """]"</f>
        <v>["七類", "17:55", ""]</v>
      </c>
      <c r="O9" s="32" t="str">
        <f t="shared" si="5"/>
        <v/>
      </c>
      <c r="P9" s="13" t="s">
        <v>3</v>
      </c>
      <c r="Q9" s="22">
        <v>0.58333333333333337</v>
      </c>
      <c r="R9" s="22">
        <v>0.63194444444444442</v>
      </c>
      <c r="S9" s="1" t="str">
        <f t="shared" si="6"/>
        <v>["西郷", "14:00", "15:10"],</v>
      </c>
      <c r="T9" s="32">
        <f t="shared" si="7"/>
        <v>70</v>
      </c>
      <c r="U9" s="13" t="s">
        <v>1</v>
      </c>
      <c r="V9" s="22">
        <v>0.55555555555555558</v>
      </c>
      <c r="W9" s="22">
        <v>0.60069444444444442</v>
      </c>
      <c r="X9" s="1" t="str">
        <f t="shared" si="8"/>
        <v>["境港", "13:20", "14:25"],</v>
      </c>
      <c r="Y9" s="32">
        <f t="shared" si="9"/>
        <v>65</v>
      </c>
      <c r="Z9" s="13" t="s">
        <v>2</v>
      </c>
      <c r="AA9" s="22">
        <v>0.83333333333333337</v>
      </c>
      <c r="AB9" s="14"/>
      <c r="AC9" s="1" t="str">
        <f>"[""" &amp; Z9 &amp; """, """ &amp; IF(AA9="","",TEXT(AA9,"h:mm")) &amp; """, """ &amp; IF(AB9="","",TEXT(AB9,"h:mm")) &amp; """]"</f>
        <v>["七類", "20:00", ""]</v>
      </c>
      <c r="AD9" s="32" t="str">
        <f t="shared" si="11"/>
        <v/>
      </c>
      <c r="AE9" s="13" t="s">
        <v>3</v>
      </c>
      <c r="AF9" s="22">
        <v>0.58333333333333337</v>
      </c>
      <c r="AG9" s="22">
        <v>0.59722222222222221</v>
      </c>
      <c r="AH9" s="1" t="str">
        <f t="shared" si="12"/>
        <v>["西郷", "14:00", "14:20"],</v>
      </c>
      <c r="AI9" s="32">
        <f t="shared" si="13"/>
        <v>20</v>
      </c>
      <c r="AJ9" s="13" t="s">
        <v>1</v>
      </c>
      <c r="AK9" s="22">
        <v>0.55555555555555558</v>
      </c>
      <c r="AL9" s="22">
        <v>0.60069444444444442</v>
      </c>
      <c r="AM9" s="1" t="str">
        <f t="shared" si="14"/>
        <v>["境港", "13:20", "14:25"],</v>
      </c>
      <c r="AN9" s="32">
        <f t="shared" si="15"/>
        <v>65</v>
      </c>
      <c r="AP9" s="13" t="s">
        <v>3</v>
      </c>
      <c r="AQ9" s="22">
        <v>0.73125000000000007</v>
      </c>
      <c r="AR9" s="22">
        <v>0.73541666666666661</v>
      </c>
      <c r="AS9" s="1" t="str">
        <f t="shared" si="16"/>
        <v>["西郷", "17:33", "17:39"],</v>
      </c>
      <c r="AT9" s="32">
        <f t="shared" si="17"/>
        <v>6</v>
      </c>
      <c r="AU9" s="13" t="s">
        <v>3</v>
      </c>
      <c r="AV9" s="22">
        <v>0.74930555555555556</v>
      </c>
      <c r="AW9" s="22">
        <v>0.75347222222222221</v>
      </c>
      <c r="AX9" s="1" t="str">
        <f t="shared" si="18"/>
        <v>["西郷", "17:59", "18:05"],</v>
      </c>
      <c r="AY9" s="32">
        <f t="shared" si="19"/>
        <v>6</v>
      </c>
      <c r="AZ9" s="13" t="s">
        <v>3</v>
      </c>
      <c r="BA9" s="22">
        <v>0.55763888888888891</v>
      </c>
      <c r="BB9" s="22">
        <v>0.5625</v>
      </c>
      <c r="BC9" s="1" t="str">
        <f t="shared" si="20"/>
        <v>["西郷", "13:23", "13:30"],</v>
      </c>
      <c r="BD9" s="32">
        <f t="shared" si="21"/>
        <v>7</v>
      </c>
      <c r="BE9" s="13" t="s">
        <v>3</v>
      </c>
      <c r="BF9" s="22">
        <v>0.70416666666666661</v>
      </c>
      <c r="BG9" s="22">
        <v>0.70833333333333337</v>
      </c>
      <c r="BH9" s="1" t="str">
        <f t="shared" si="22"/>
        <v>["西郷", "16:54", "17:00"],</v>
      </c>
      <c r="BI9" s="32">
        <f t="shared" si="23"/>
        <v>6</v>
      </c>
      <c r="BJ9" s="13" t="s">
        <v>3</v>
      </c>
      <c r="BK9" s="22">
        <v>0.68958333333333333</v>
      </c>
      <c r="BL9" s="22">
        <v>0.69374999999999998</v>
      </c>
      <c r="BM9" s="1" t="str">
        <f t="shared" si="24"/>
        <v>["西郷", "16:33", "16:39"],</v>
      </c>
      <c r="BN9" s="32">
        <f t="shared" si="25"/>
        <v>6</v>
      </c>
      <c r="BP9" s="5" t="s">
        <v>9</v>
      </c>
      <c r="BQ9" s="5">
        <v>0.48749999999999999</v>
      </c>
      <c r="BR9" s="7">
        <v>0.64583333333333337</v>
      </c>
      <c r="BS9" s="1" t="str">
        <f t="shared" si="26"/>
        <v>["菱浦", "11:42", "15:30"],</v>
      </c>
      <c r="BT9" s="32">
        <f t="shared" si="27"/>
        <v>228</v>
      </c>
      <c r="BU9" s="5" t="s">
        <v>9</v>
      </c>
      <c r="BV9" s="5">
        <v>0.74444444444444446</v>
      </c>
      <c r="BX9" s="1" t="str">
        <f>"[""" &amp; BU9 &amp; """, """ &amp; IF(BV9="","",TEXT(BV9,"h:mm")) &amp; """, """ &amp; IF(BW9="","",TEXT(BW9,"h:mm")) &amp; """]"</f>
        <v>["菱浦", "17:52", ""]</v>
      </c>
      <c r="BY9" s="32" t="str">
        <f t="shared" si="29"/>
        <v/>
      </c>
      <c r="BZ9" s="5" t="s">
        <v>9</v>
      </c>
      <c r="CA9" s="5">
        <v>0.36944444444444446</v>
      </c>
      <c r="CB9" s="5">
        <v>0.375</v>
      </c>
      <c r="CC9" s="1" t="str">
        <f t="shared" si="30"/>
        <v>["菱浦", "8:52", "9:00"],</v>
      </c>
      <c r="CD9" s="32">
        <f t="shared" si="31"/>
        <v>8</v>
      </c>
      <c r="CF9" s="5" t="s">
        <v>9</v>
      </c>
      <c r="CG9" s="7">
        <v>0.3756944444444445</v>
      </c>
      <c r="CH9" s="7">
        <v>0.37708333333333338</v>
      </c>
      <c r="CI9" s="1" t="str">
        <f t="shared" si="32"/>
        <v>["菱浦", "9:01", "9:03"],</v>
      </c>
      <c r="CJ9" s="32">
        <f t="shared" si="33"/>
        <v>2</v>
      </c>
      <c r="CK9" s="6" t="s">
        <v>32</v>
      </c>
      <c r="CL9" s="6">
        <v>0.34861111111111115</v>
      </c>
      <c r="CM9" s="6">
        <v>0.35069444444444442</v>
      </c>
      <c r="CN9" s="1" t="str">
        <f t="shared" si="34"/>
        <v>["別府", "8:22", "8:25"],</v>
      </c>
      <c r="CO9" s="32">
        <f t="shared" si="35"/>
        <v>3</v>
      </c>
      <c r="CP9" s="6" t="s">
        <v>32</v>
      </c>
      <c r="CQ9" s="6">
        <v>0.34861111111111115</v>
      </c>
      <c r="CR9" s="6">
        <v>0.35069444444444442</v>
      </c>
      <c r="CS9" s="1" t="str">
        <f t="shared" si="36"/>
        <v>["別府", "8:22", "8:25"],</v>
      </c>
      <c r="CT9" s="32">
        <f t="shared" si="37"/>
        <v>3</v>
      </c>
      <c r="CU9" s="6" t="s">
        <v>0</v>
      </c>
      <c r="CV9" s="6">
        <v>0.38263888888888892</v>
      </c>
      <c r="CW9" s="6">
        <v>0.5</v>
      </c>
      <c r="CX9" s="1" t="str">
        <f t="shared" si="38"/>
        <v>["別府", "9:11", "12:00"],</v>
      </c>
      <c r="CY9" s="32">
        <f t="shared" si="39"/>
        <v>169</v>
      </c>
      <c r="CZ9" s="5" t="s">
        <v>22</v>
      </c>
      <c r="DA9" s="5">
        <v>0.39166666666666666</v>
      </c>
      <c r="DB9" s="5">
        <v>0.39305555555555555</v>
      </c>
      <c r="DC9" s="1" t="str">
        <f t="shared" si="40"/>
        <v>["菱浦", "9:24", "9:26"],</v>
      </c>
      <c r="DD9" s="32">
        <f t="shared" si="41"/>
        <v>2</v>
      </c>
      <c r="DE9" s="5" t="s">
        <v>22</v>
      </c>
      <c r="DF9" s="5">
        <v>0.39166666666666666</v>
      </c>
      <c r="DG9" s="5">
        <v>0.39305555555555555</v>
      </c>
      <c r="DH9" s="1" t="str">
        <f t="shared" si="42"/>
        <v>["菱浦", "9:24", "9:26"],</v>
      </c>
      <c r="DI9" s="32">
        <f t="shared" si="43"/>
        <v>2</v>
      </c>
    </row>
    <row r="10" spans="1:113" x14ac:dyDescent="0.45">
      <c r="A10" s="13" t="s">
        <v>2</v>
      </c>
      <c r="B10" s="22">
        <v>0.75347222222222221</v>
      </c>
      <c r="C10" s="14"/>
      <c r="D10" s="1" t="str">
        <f>"[""" &amp; A10 &amp; """, """ &amp; IF(B10="","",TEXT(B10,"h:mm")) &amp; """, """ &amp; IF(C10="","",TEXT(C10,"h:mm")) &amp; """]"</f>
        <v>["七類", "18:05", ""]</v>
      </c>
      <c r="E10" s="32" t="str">
        <f t="shared" si="1"/>
        <v/>
      </c>
      <c r="F10" s="13" t="s">
        <v>12</v>
      </c>
      <c r="G10" s="22">
        <v>0.69097222222222221</v>
      </c>
      <c r="H10" s="14">
        <v>0.69444444444444453</v>
      </c>
      <c r="I10" s="1" t="str">
        <f t="shared" si="2"/>
        <v>["来居", "16:35", "16:40"],</v>
      </c>
      <c r="J10" s="32">
        <f t="shared" si="3"/>
        <v>5</v>
      </c>
      <c r="N10" s="1" t="s">
        <v>8</v>
      </c>
      <c r="O10" s="32" t="str">
        <f t="shared" si="5"/>
        <v/>
      </c>
      <c r="P10" s="13" t="s">
        <v>2</v>
      </c>
      <c r="Q10" s="22">
        <v>0.73263888888888884</v>
      </c>
      <c r="R10" s="14"/>
      <c r="S10" s="1" t="str">
        <f>"[""" &amp; P10 &amp; """, """ &amp; IF(Q10="","",TEXT(Q10,"h:mm")) &amp; """, """ &amp; IF(R10="","",TEXT(R10,"h:mm")) &amp; """]"</f>
        <v>["七類", "17:35", ""]</v>
      </c>
      <c r="T10" s="32" t="str">
        <f t="shared" si="7"/>
        <v/>
      </c>
      <c r="U10" s="13" t="s">
        <v>0</v>
      </c>
      <c r="V10" s="22">
        <v>0.71180555555555547</v>
      </c>
      <c r="W10" s="22">
        <v>0.71875</v>
      </c>
      <c r="X10" s="1" t="str">
        <f t="shared" si="8"/>
        <v>["別府", "17:05", "17:15"],</v>
      </c>
      <c r="Y10" s="32">
        <f t="shared" si="9"/>
        <v>10</v>
      </c>
      <c r="AC10" s="1" t="s">
        <v>8</v>
      </c>
      <c r="AD10" s="32" t="str">
        <f t="shared" si="11"/>
        <v/>
      </c>
      <c r="AE10" s="13" t="s">
        <v>5</v>
      </c>
      <c r="AF10" s="22">
        <v>0.64583333333333337</v>
      </c>
      <c r="AG10" s="14">
        <v>0.65625</v>
      </c>
      <c r="AH10" s="1" t="str">
        <f>"[""" &amp; AE10 &amp; """, """ &amp; IF(AF10="","",TEXT(AF10,"h:mm")) &amp; """, """ &amp; IF(AG10="","",TEXT(AG10,"h:mm")) &amp; """],"</f>
        <v>["菱浦", "15:30", "15:45"],</v>
      </c>
      <c r="AI10" s="32">
        <f t="shared" si="13"/>
        <v>15</v>
      </c>
      <c r="AJ10" s="13" t="s">
        <v>0</v>
      </c>
      <c r="AK10" s="22">
        <v>0.71180555555555547</v>
      </c>
      <c r="AL10" s="22">
        <v>0.71875</v>
      </c>
      <c r="AM10" s="1" t="str">
        <f t="shared" si="14"/>
        <v>["別府", "17:05", "17:15"],</v>
      </c>
      <c r="AN10" s="32">
        <f t="shared" si="15"/>
        <v>10</v>
      </c>
      <c r="AP10" s="13" t="s">
        <v>5</v>
      </c>
      <c r="AQ10" s="22">
        <v>0.75694444444444453</v>
      </c>
      <c r="AR10" s="14">
        <v>0.75902777777777775</v>
      </c>
      <c r="AS10" s="1" t="str">
        <f t="shared" si="16"/>
        <v>["菱浦", "18:10", "18:13"],</v>
      </c>
      <c r="AT10" s="32">
        <f t="shared" si="17"/>
        <v>3</v>
      </c>
      <c r="AU10" s="13" t="s">
        <v>5</v>
      </c>
      <c r="AV10" s="22">
        <v>0.77500000000000002</v>
      </c>
      <c r="AW10" s="14">
        <v>0.77708333333333324</v>
      </c>
      <c r="AX10" s="1" t="str">
        <f t="shared" si="18"/>
        <v>["菱浦", "18:36", "18:39"],</v>
      </c>
      <c r="AY10" s="32">
        <f t="shared" si="19"/>
        <v>3</v>
      </c>
      <c r="AZ10" s="13" t="s">
        <v>0</v>
      </c>
      <c r="BA10" s="22">
        <v>0.58680555555555558</v>
      </c>
      <c r="BB10" s="22">
        <v>0.59166666666666667</v>
      </c>
      <c r="BC10" s="1" t="str">
        <f t="shared" si="20"/>
        <v>["別府", "14:05", "14:12"],</v>
      </c>
      <c r="BD10" s="32">
        <f t="shared" si="21"/>
        <v>7</v>
      </c>
      <c r="BE10" s="13" t="s">
        <v>5</v>
      </c>
      <c r="BF10" s="22">
        <v>0.72986111111111107</v>
      </c>
      <c r="BG10" s="14">
        <v>0.7319444444444444</v>
      </c>
      <c r="BH10" s="1" t="str">
        <f t="shared" si="22"/>
        <v>["菱浦", "17:31", "17:34"],</v>
      </c>
      <c r="BI10" s="32">
        <f t="shared" si="23"/>
        <v>3</v>
      </c>
      <c r="BJ10" s="13" t="s">
        <v>13</v>
      </c>
      <c r="BK10" s="22">
        <v>0.71527777777777779</v>
      </c>
      <c r="BL10" s="14">
        <v>0.71736111111111101</v>
      </c>
      <c r="BM10" s="1" t="str">
        <f t="shared" si="24"/>
        <v>["菱浦", "17:10", "17:13"],</v>
      </c>
      <c r="BN10" s="32">
        <f t="shared" si="25"/>
        <v>3</v>
      </c>
      <c r="BP10" s="6" t="s">
        <v>0</v>
      </c>
      <c r="BQ10" s="6">
        <v>0.65625</v>
      </c>
      <c r="BR10" s="6">
        <v>0.65972222222222221</v>
      </c>
      <c r="BS10" s="1" t="str">
        <f t="shared" si="26"/>
        <v>["別府", "15:45", "15:50"],</v>
      </c>
      <c r="BT10" s="32">
        <f t="shared" si="27"/>
        <v>5</v>
      </c>
      <c r="BX10" s="1" t="s">
        <v>8</v>
      </c>
      <c r="BY10" s="32" t="str">
        <f t="shared" si="29"/>
        <v/>
      </c>
      <c r="BZ10" s="6" t="s">
        <v>0</v>
      </c>
      <c r="CA10" s="6">
        <v>0.38541666666666669</v>
      </c>
      <c r="CB10" s="6">
        <v>0.3888888888888889</v>
      </c>
      <c r="CC10" s="1" t="str">
        <f t="shared" si="30"/>
        <v>["別府", "9:15", "9:20"],</v>
      </c>
      <c r="CD10" s="32">
        <f t="shared" si="31"/>
        <v>5</v>
      </c>
      <c r="CF10" s="6" t="s">
        <v>0</v>
      </c>
      <c r="CG10" s="6">
        <v>0.38263888888888892</v>
      </c>
      <c r="CH10" s="6">
        <v>0.5</v>
      </c>
      <c r="CI10" s="1" t="str">
        <f t="shared" si="32"/>
        <v>["別府", "9:11", "12:00"],</v>
      </c>
      <c r="CJ10" s="32">
        <f t="shared" si="33"/>
        <v>169</v>
      </c>
      <c r="CK10" s="5" t="s">
        <v>22</v>
      </c>
      <c r="CL10" s="5">
        <v>0.35555555555555557</v>
      </c>
      <c r="CM10" s="5">
        <v>0.35694444444444445</v>
      </c>
      <c r="CN10" s="1" t="str">
        <f t="shared" si="34"/>
        <v>["菱浦", "8:32", "8:34"],</v>
      </c>
      <c r="CO10" s="32">
        <f t="shared" si="35"/>
        <v>2</v>
      </c>
      <c r="CP10" s="5" t="s">
        <v>22</v>
      </c>
      <c r="CQ10" s="5">
        <v>0.35555555555555557</v>
      </c>
      <c r="CR10" s="5">
        <v>0.35694444444444445</v>
      </c>
      <c r="CS10" s="1" t="str">
        <f t="shared" si="36"/>
        <v>["菱浦", "8:32", "8:34"],</v>
      </c>
      <c r="CT10" s="32">
        <f t="shared" si="37"/>
        <v>2</v>
      </c>
      <c r="CU10" s="5" t="s">
        <v>9</v>
      </c>
      <c r="CV10" s="7">
        <v>0.50555555555555554</v>
      </c>
      <c r="CW10" s="7">
        <v>0.5395833333333333</v>
      </c>
      <c r="CX10" s="1" t="str">
        <f t="shared" si="38"/>
        <v>["菱浦", "12:08", "12:57"],</v>
      </c>
      <c r="CY10" s="32">
        <f t="shared" si="39"/>
        <v>49</v>
      </c>
      <c r="CZ10" s="6" t="s">
        <v>32</v>
      </c>
      <c r="DA10" s="6">
        <v>0.3979166666666667</v>
      </c>
      <c r="DB10" s="6">
        <v>0.41805555555555557</v>
      </c>
      <c r="DC10" s="1" t="str">
        <f t="shared" si="40"/>
        <v>["別府", "9:33", "10:02"],</v>
      </c>
      <c r="DD10" s="32">
        <f t="shared" si="41"/>
        <v>29</v>
      </c>
      <c r="DE10" s="6" t="s">
        <v>32</v>
      </c>
      <c r="DF10" s="6">
        <v>0.3979166666666667</v>
      </c>
      <c r="DG10" s="6">
        <v>0.41805555555555557</v>
      </c>
      <c r="DH10" s="1" t="str">
        <f t="shared" si="42"/>
        <v>["別府", "9:33", "10:02"],</v>
      </c>
      <c r="DI10" s="32">
        <f t="shared" si="43"/>
        <v>29</v>
      </c>
    </row>
    <row r="11" spans="1:113" x14ac:dyDescent="0.45">
      <c r="D11" s="1" t="s">
        <v>8</v>
      </c>
      <c r="E11" s="32" t="str">
        <f t="shared" si="1"/>
        <v/>
      </c>
      <c r="F11" s="15" t="s">
        <v>0</v>
      </c>
      <c r="G11" s="16">
        <v>0.71527777777777779</v>
      </c>
      <c r="H11" s="23">
        <v>0.72222222222222221</v>
      </c>
      <c r="I11" s="1" t="str">
        <f t="shared" si="2"/>
        <v>["別府", "17:10", "17:20"],</v>
      </c>
      <c r="J11" s="32">
        <f>IF(AND(LEN(G11)&lt;&gt;0,LEN(H11)&lt;&gt;0),((HOUR(H11)*60)+MINUTE(H11))-((HOUR(G11)*60)+MINUTE(G11)),"")</f>
        <v>10</v>
      </c>
      <c r="O11" s="32"/>
      <c r="S11" s="1" t="s">
        <v>8</v>
      </c>
      <c r="T11" s="32" t="str">
        <f t="shared" si="7"/>
        <v/>
      </c>
      <c r="U11" s="13" t="s">
        <v>3</v>
      </c>
      <c r="V11" s="22">
        <v>0.77083333333333337</v>
      </c>
      <c r="W11" s="14"/>
      <c r="X11" s="1" t="str">
        <f>"[""" &amp; U11 &amp; """, """ &amp; IF(V11="","",TEXT(V11,"h:mm")) &amp; """, """ &amp; IF(W11="","",TEXT(W11,"h:mm")) &amp; """]"</f>
        <v>["西郷", "18:30", ""]</v>
      </c>
      <c r="Y11" s="32" t="str">
        <f t="shared" si="9"/>
        <v/>
      </c>
      <c r="AD11" s="32"/>
      <c r="AE11" s="13" t="s">
        <v>0</v>
      </c>
      <c r="AF11" s="14">
        <v>0.66666666666666663</v>
      </c>
      <c r="AG11" s="22">
        <v>0.67708333333333337</v>
      </c>
      <c r="AH11" s="1" t="str">
        <f t="shared" ref="AH11" si="44">"[""" &amp; AE11 &amp; """, """ &amp; IF(AF11="","",TEXT(AF11,"h:mm")) &amp; """, """ &amp; IF(AG11="","",TEXT(AG11,"h:mm")) &amp; """],"</f>
        <v>["別府", "16:00", "16:15"],</v>
      </c>
      <c r="AI11" s="32">
        <f t="shared" si="13"/>
        <v>15</v>
      </c>
      <c r="AJ11" s="13" t="s">
        <v>3</v>
      </c>
      <c r="AK11" s="22">
        <v>0.77083333333333337</v>
      </c>
      <c r="AL11" s="14"/>
      <c r="AM11" s="1" t="str">
        <f>"[""" &amp; AJ11 &amp; """, """ &amp; IF(AK11="","",TEXT(AK11,"h:mm")) &amp; """, """ &amp; IF(AL11="","",TEXT(AL11,"h:mm")) &amp; """]"</f>
        <v>["西郷", "18:30", ""]</v>
      </c>
      <c r="AN11" s="32" t="str">
        <f t="shared" si="15"/>
        <v/>
      </c>
      <c r="AP11" s="13" t="s">
        <v>0</v>
      </c>
      <c r="AQ11" s="14">
        <v>0.76597222222222217</v>
      </c>
      <c r="AR11" s="14"/>
      <c r="AS11" s="1" t="str">
        <f>"[""" &amp; AP11 &amp; """, """ &amp; IF(AQ11="","",TEXT(AQ11,"h:mm")) &amp; """, """ &amp; IF(AR11="","",TEXT(AR11,"h:mm")) &amp; """]"</f>
        <v>["別府", "18:23", ""]</v>
      </c>
      <c r="AT11" s="32" t="str">
        <f t="shared" si="17"/>
        <v/>
      </c>
      <c r="AU11" s="13" t="s">
        <v>0</v>
      </c>
      <c r="AV11" s="14">
        <v>0.78402777777777777</v>
      </c>
      <c r="AW11" s="14"/>
      <c r="AX11" s="1" t="str">
        <f>"[""" &amp; AU11 &amp; """, """ &amp; IF(AV11="","",TEXT(AV11,"h:mm")) &amp; """, """ &amp; IF(AW11="","",TEXT(AW11,"h:mm")) &amp; """]"</f>
        <v>["別府", "18:49", ""]</v>
      </c>
      <c r="AY11" s="32" t="str">
        <f t="shared" si="19"/>
        <v/>
      </c>
      <c r="AZ11" s="13" t="s">
        <v>2</v>
      </c>
      <c r="BA11" s="22">
        <v>0.6333333333333333</v>
      </c>
      <c r="BB11" s="22">
        <v>0.70138888888888884</v>
      </c>
      <c r="BC11" s="1" t="str">
        <f t="shared" si="20"/>
        <v>["七類", "15:12", "16:50"],</v>
      </c>
      <c r="BD11" s="32">
        <f t="shared" si="21"/>
        <v>98</v>
      </c>
      <c r="BE11" s="13" t="s">
        <v>0</v>
      </c>
      <c r="BF11" s="14">
        <v>0.73888888888888893</v>
      </c>
      <c r="BG11" s="14"/>
      <c r="BH11" s="1" t="str">
        <f>"[""" &amp; BE11 &amp; """, """ &amp; IF(BF11="","",TEXT(BF11,"h:mm")) &amp; """, """ &amp; IF(BG11="","",TEXT(BG11,"h:mm")) &amp; """]"</f>
        <v>["別府", "17:44", ""]</v>
      </c>
      <c r="BI11" s="32" t="str">
        <f t="shared" si="23"/>
        <v/>
      </c>
      <c r="BJ11" s="13" t="s">
        <v>0</v>
      </c>
      <c r="BK11" s="14">
        <v>0.72430555555555554</v>
      </c>
      <c r="BL11" s="14"/>
      <c r="BM11" s="1" t="str">
        <f>"[""" &amp; BJ11 &amp; """, """ &amp; IF(BK11="","",TEXT(BK11,"h:mm")) &amp; """, """ &amp; IF(BL11="","",TEXT(BL11,"h:mm")) &amp; """]"</f>
        <v>["別府", "17:23", ""]</v>
      </c>
      <c r="BN11" s="32" t="str">
        <f t="shared" si="25"/>
        <v/>
      </c>
      <c r="BP11" s="5" t="s">
        <v>9</v>
      </c>
      <c r="BQ11" s="5">
        <v>0.66805555555555562</v>
      </c>
      <c r="BR11" s="7">
        <v>0.72222222222222221</v>
      </c>
      <c r="BS11" s="1" t="str">
        <f t="shared" si="26"/>
        <v>["菱浦", "16:02", "17:20"],</v>
      </c>
      <c r="BT11" s="32">
        <f t="shared" si="27"/>
        <v>78</v>
      </c>
      <c r="BY11" s="32" t="str">
        <f t="shared" si="29"/>
        <v/>
      </c>
      <c r="BZ11" s="3" t="s">
        <v>10</v>
      </c>
      <c r="CA11" s="4">
        <v>0.41041666666666665</v>
      </c>
      <c r="CB11" s="4">
        <v>0.4145833333333333</v>
      </c>
      <c r="CC11" s="1" t="str">
        <f t="shared" si="30"/>
        <v>["来居", "9:51", "9:57"],</v>
      </c>
      <c r="CD11" s="32">
        <f t="shared" si="31"/>
        <v>6</v>
      </c>
      <c r="CF11" s="5" t="s">
        <v>9</v>
      </c>
      <c r="CG11" s="7">
        <v>0.50555555555555554</v>
      </c>
      <c r="CH11" s="7">
        <v>0.50694444444444442</v>
      </c>
      <c r="CI11" s="1" t="str">
        <f t="shared" si="32"/>
        <v>["菱浦", "12:08", "12:10"],</v>
      </c>
      <c r="CJ11" s="32">
        <f t="shared" si="33"/>
        <v>2</v>
      </c>
      <c r="CK11" s="3" t="s">
        <v>23</v>
      </c>
      <c r="CL11" s="4">
        <v>0.36944444444444446</v>
      </c>
      <c r="CM11" s="4">
        <v>0.37361111111111112</v>
      </c>
      <c r="CN11" s="1" t="str">
        <f t="shared" si="34"/>
        <v>["来居", "8:52", "8:58"],</v>
      </c>
      <c r="CO11" s="32">
        <f t="shared" si="35"/>
        <v>6</v>
      </c>
      <c r="CP11" s="3" t="s">
        <v>23</v>
      </c>
      <c r="CQ11" s="4">
        <v>0.36944444444444446</v>
      </c>
      <c r="CR11" s="4">
        <v>0.37361111111111112</v>
      </c>
      <c r="CS11" s="1" t="str">
        <f t="shared" si="36"/>
        <v>["来居", "8:52", "8:58"],</v>
      </c>
      <c r="CT11" s="32">
        <f t="shared" si="37"/>
        <v>6</v>
      </c>
      <c r="CU11" s="6" t="s">
        <v>0</v>
      </c>
      <c r="CV11" s="6">
        <v>0.54513888888888895</v>
      </c>
      <c r="CW11" s="6">
        <v>0.55208333333333337</v>
      </c>
      <c r="CX11" s="1" t="str">
        <f t="shared" si="38"/>
        <v>["別府", "13:05", "13:15"],</v>
      </c>
      <c r="CY11" s="32">
        <f t="shared" si="39"/>
        <v>10</v>
      </c>
      <c r="CZ11" s="5" t="s">
        <v>22</v>
      </c>
      <c r="DA11" s="7">
        <v>0.42291666666666666</v>
      </c>
      <c r="DB11" s="7">
        <v>0.45208333333333334</v>
      </c>
      <c r="DC11" s="1" t="str">
        <f t="shared" si="40"/>
        <v>["菱浦", "10:09", "10:51"],</v>
      </c>
      <c r="DD11" s="32">
        <f t="shared" si="41"/>
        <v>42</v>
      </c>
      <c r="DE11" s="5" t="s">
        <v>22</v>
      </c>
      <c r="DF11" s="7">
        <v>0.42291666666666666</v>
      </c>
      <c r="DG11" s="7">
        <v>0.45208333333333334</v>
      </c>
      <c r="DH11" s="1" t="str">
        <f t="shared" si="42"/>
        <v>["菱浦", "10:09", "10:51"],</v>
      </c>
      <c r="DI11" s="32">
        <f t="shared" si="43"/>
        <v>42</v>
      </c>
    </row>
    <row r="12" spans="1:113" x14ac:dyDescent="0.45">
      <c r="E12" s="32"/>
      <c r="F12" s="15" t="s">
        <v>3</v>
      </c>
      <c r="G12" s="23">
        <v>0.77430555555555547</v>
      </c>
      <c r="H12" s="15"/>
      <c r="I12" s="1" t="str">
        <f>"[""" &amp; F12 &amp; """, """ &amp; IF(G12="","",TEXT(G12,"h:mm")) &amp; """, """ &amp; IF(H12="","",TEXT(H12,"h:mm")) &amp; """]"</f>
        <v>["西郷", "18:35", ""]</v>
      </c>
      <c r="J12" s="32" t="str">
        <f t="shared" si="3"/>
        <v/>
      </c>
      <c r="O12" s="32"/>
      <c r="T12" s="32"/>
      <c r="X12" s="1" t="s">
        <v>8</v>
      </c>
      <c r="Y12" s="32" t="str">
        <f t="shared" si="9"/>
        <v/>
      </c>
      <c r="AD12" s="32"/>
      <c r="AE12" s="13" t="s">
        <v>2</v>
      </c>
      <c r="AF12" s="22">
        <v>0.76736111111111116</v>
      </c>
      <c r="AG12" s="14"/>
      <c r="AH12" s="1" t="str">
        <f>"[""" &amp; AE12 &amp; """, """ &amp; IF(AF12="","",TEXT(AF12,"h:mm")) &amp; """, """ &amp; IF(AG12="","",TEXT(AG12,"h:mm")) &amp; """]"</f>
        <v>["七類", "18:25", ""]</v>
      </c>
      <c r="AI12" s="32" t="str">
        <f t="shared" si="13"/>
        <v/>
      </c>
      <c r="AM12" s="1" t="s">
        <v>8</v>
      </c>
      <c r="AN12" s="32" t="str">
        <f t="shared" si="15"/>
        <v/>
      </c>
      <c r="AS12" s="1" t="s">
        <v>8</v>
      </c>
      <c r="AT12" s="32" t="str">
        <f t="shared" si="17"/>
        <v/>
      </c>
      <c r="AX12" s="1" t="s">
        <v>8</v>
      </c>
      <c r="AY12" s="32" t="str">
        <f t="shared" si="19"/>
        <v/>
      </c>
      <c r="AZ12" s="13" t="s">
        <v>3</v>
      </c>
      <c r="BA12" s="22">
        <v>0.74930555555555556</v>
      </c>
      <c r="BB12" s="22">
        <v>0.75347222222222221</v>
      </c>
      <c r="BC12" s="1" t="str">
        <f t="shared" si="20"/>
        <v>["西郷", "17:59", "18:05"],</v>
      </c>
      <c r="BD12" s="32">
        <f t="shared" si="21"/>
        <v>6</v>
      </c>
      <c r="BH12" s="1" t="s">
        <v>8</v>
      </c>
      <c r="BI12" s="32" t="str">
        <f t="shared" si="23"/>
        <v/>
      </c>
      <c r="BM12" s="1" t="s">
        <v>8</v>
      </c>
      <c r="BN12" s="32" t="str">
        <f t="shared" si="25"/>
        <v/>
      </c>
      <c r="BP12" s="6" t="s">
        <v>0</v>
      </c>
      <c r="BQ12" s="6">
        <v>0.73263888888888884</v>
      </c>
      <c r="BR12" s="6">
        <v>0.73611111111111116</v>
      </c>
      <c r="BS12" s="1" t="str">
        <f t="shared" si="26"/>
        <v>["別府", "17:35", "17:40"],</v>
      </c>
      <c r="BT12" s="32">
        <f t="shared" si="27"/>
        <v>5</v>
      </c>
      <c r="BY12" s="32" t="str">
        <f t="shared" si="29"/>
        <v/>
      </c>
      <c r="BZ12" s="6" t="s">
        <v>0</v>
      </c>
      <c r="CA12" s="6">
        <v>0.44097222222222227</v>
      </c>
      <c r="CB12" s="6">
        <v>0.4458333333333333</v>
      </c>
      <c r="CC12" s="1" t="str">
        <f t="shared" si="30"/>
        <v>["別府", "10:35", "10:42"],</v>
      </c>
      <c r="CD12" s="32">
        <f t="shared" si="31"/>
        <v>7</v>
      </c>
      <c r="CF12" s="3" t="s">
        <v>10</v>
      </c>
      <c r="CG12" s="4">
        <v>0.52083333333333337</v>
      </c>
      <c r="CH12" s="4">
        <v>0.52430555555555558</v>
      </c>
      <c r="CI12" s="1" t="str">
        <f t="shared" si="32"/>
        <v>["来居", "12:30", "12:35"],</v>
      </c>
      <c r="CJ12" s="32">
        <f t="shared" si="33"/>
        <v>5</v>
      </c>
      <c r="CK12" s="6" t="s">
        <v>32</v>
      </c>
      <c r="CL12" s="6">
        <v>0.38541666666666669</v>
      </c>
      <c r="CM12" s="6">
        <v>0.38680555555555557</v>
      </c>
      <c r="CN12" s="1" t="str">
        <f t="shared" si="34"/>
        <v>["別府", "9:15", "9:17"],</v>
      </c>
      <c r="CO12" s="32">
        <f t="shared" si="35"/>
        <v>2</v>
      </c>
      <c r="CP12" s="6" t="s">
        <v>32</v>
      </c>
      <c r="CQ12" s="6">
        <v>0.38541666666666669</v>
      </c>
      <c r="CR12" s="6">
        <v>0.38680555555555557</v>
      </c>
      <c r="CS12" s="1" t="str">
        <f t="shared" si="36"/>
        <v>["別府", "9:15", "9:17"],</v>
      </c>
      <c r="CT12" s="32">
        <f t="shared" si="37"/>
        <v>2</v>
      </c>
      <c r="CU12" s="5" t="s">
        <v>9</v>
      </c>
      <c r="CV12" s="5">
        <v>0.55763888888888891</v>
      </c>
      <c r="CW12" s="5">
        <v>0.55902777777777779</v>
      </c>
      <c r="CX12" s="1" t="str">
        <f t="shared" si="38"/>
        <v>["菱浦", "13:23", "13:25"],</v>
      </c>
      <c r="CY12" s="32">
        <f t="shared" si="39"/>
        <v>2</v>
      </c>
      <c r="CZ12" s="6" t="s">
        <v>32</v>
      </c>
      <c r="DA12" s="6">
        <v>0.45694444444444443</v>
      </c>
      <c r="DB12" s="6">
        <v>0.50694444444444442</v>
      </c>
      <c r="DC12" s="1" t="str">
        <f t="shared" si="40"/>
        <v>["別府", "10:58", "12:10"],</v>
      </c>
      <c r="DD12" s="32">
        <f t="shared" si="41"/>
        <v>72</v>
      </c>
      <c r="DE12" s="6" t="s">
        <v>32</v>
      </c>
      <c r="DF12" s="6">
        <v>0.45694444444444443</v>
      </c>
      <c r="DG12" s="6">
        <v>0.50694444444444442</v>
      </c>
      <c r="DH12" s="1" t="str">
        <f t="shared" si="42"/>
        <v>["別府", "10:58", "12:10"],</v>
      </c>
      <c r="DI12" s="32">
        <f t="shared" si="43"/>
        <v>72</v>
      </c>
    </row>
    <row r="13" spans="1:113" x14ac:dyDescent="0.45">
      <c r="E13" s="32"/>
      <c r="I13" s="1" t="s">
        <v>8</v>
      </c>
      <c r="J13" s="32" t="str">
        <f t="shared" si="3"/>
        <v/>
      </c>
      <c r="O13" s="32"/>
      <c r="T13" s="32"/>
      <c r="Y13" s="32"/>
      <c r="AD13" s="32"/>
      <c r="AH13" s="1" t="s">
        <v>8</v>
      </c>
      <c r="AI13" s="32" t="str">
        <f t="shared" si="13"/>
        <v/>
      </c>
      <c r="AN13" s="32" t="str">
        <f t="shared" si="15"/>
        <v/>
      </c>
      <c r="AT13" s="32" t="str">
        <f t="shared" si="17"/>
        <v/>
      </c>
      <c r="AY13" s="32" t="str">
        <f t="shared" si="19"/>
        <v/>
      </c>
      <c r="AZ13" s="13" t="s">
        <v>13</v>
      </c>
      <c r="BA13" s="22">
        <v>0.77500000000000002</v>
      </c>
      <c r="BB13" s="14">
        <v>0.77708333333333324</v>
      </c>
      <c r="BC13" s="1" t="str">
        <f t="shared" si="20"/>
        <v>["菱浦", "18:36", "18:39"],</v>
      </c>
      <c r="BD13" s="32">
        <f t="shared" si="21"/>
        <v>3</v>
      </c>
      <c r="BI13" s="32" t="str">
        <f t="shared" si="23"/>
        <v/>
      </c>
      <c r="BN13" s="32" t="str">
        <f t="shared" si="25"/>
        <v/>
      </c>
      <c r="BP13" s="5" t="s">
        <v>9</v>
      </c>
      <c r="BQ13" s="5">
        <v>0.74444444444444446</v>
      </c>
      <c r="BS13" s="1" t="str">
        <f>"[""" &amp; BP13 &amp; """, """ &amp; IF(BQ13="","",TEXT(BQ13,"h:mm")) &amp; """, """ &amp; IF(BR13="","",TEXT(BR13,"h:mm")) &amp; """]"</f>
        <v>["菱浦", "17:52", ""]</v>
      </c>
      <c r="BT13" s="32" t="str">
        <f t="shared" si="27"/>
        <v/>
      </c>
      <c r="BY13" s="32" t="str">
        <f t="shared" si="29"/>
        <v/>
      </c>
      <c r="BZ13" s="5" t="s">
        <v>9</v>
      </c>
      <c r="CA13" s="5">
        <v>0.45416666666666666</v>
      </c>
      <c r="CB13" s="5">
        <v>0.51041666666666663</v>
      </c>
      <c r="CC13" s="1" t="str">
        <f t="shared" si="30"/>
        <v>["菱浦", "10:54", "12:15"],</v>
      </c>
      <c r="CD13" s="32">
        <f t="shared" si="31"/>
        <v>81</v>
      </c>
      <c r="CF13" s="5" t="s">
        <v>9</v>
      </c>
      <c r="CG13" s="7">
        <v>0.53819444444444442</v>
      </c>
      <c r="CH13" s="7">
        <v>0.5395833333333333</v>
      </c>
      <c r="CI13" s="1" t="str">
        <f t="shared" si="32"/>
        <v>["菱浦", "12:55", "12:57"],</v>
      </c>
      <c r="CJ13" s="32">
        <f t="shared" si="33"/>
        <v>2</v>
      </c>
      <c r="CK13" s="5" t="s">
        <v>22</v>
      </c>
      <c r="CL13" s="5">
        <v>0.39166666666666666</v>
      </c>
      <c r="CM13" s="5">
        <v>0.39305555555555555</v>
      </c>
      <c r="CN13" s="1" t="str">
        <f t="shared" si="34"/>
        <v>["菱浦", "9:24", "9:26"],</v>
      </c>
      <c r="CO13" s="32">
        <f t="shared" si="35"/>
        <v>2</v>
      </c>
      <c r="CP13" s="5" t="s">
        <v>22</v>
      </c>
      <c r="CQ13" s="5">
        <v>0.39166666666666666</v>
      </c>
      <c r="CR13" s="5">
        <v>0.39305555555555555</v>
      </c>
      <c r="CS13" s="1" t="str">
        <f t="shared" si="36"/>
        <v>["菱浦", "9:24", "9:26"],</v>
      </c>
      <c r="CT13" s="32">
        <f t="shared" si="37"/>
        <v>2</v>
      </c>
      <c r="CU13" s="6" t="s">
        <v>0</v>
      </c>
      <c r="CV13" s="6">
        <v>0.56458333333333333</v>
      </c>
      <c r="CW13" s="6">
        <v>0.71875</v>
      </c>
      <c r="CX13" s="1" t="str">
        <f t="shared" si="38"/>
        <v>["別府", "13:33", "17:15"],</v>
      </c>
      <c r="CY13" s="32">
        <f t="shared" si="39"/>
        <v>222</v>
      </c>
      <c r="CZ13" s="5" t="s">
        <v>22</v>
      </c>
      <c r="DA13" s="7">
        <v>0.51250000000000007</v>
      </c>
      <c r="DB13" s="7">
        <v>0.52083333333333337</v>
      </c>
      <c r="DC13" s="1" t="str">
        <f t="shared" si="40"/>
        <v>["菱浦", "12:18", "12:30"],</v>
      </c>
      <c r="DD13" s="32">
        <f t="shared" si="41"/>
        <v>12</v>
      </c>
      <c r="DE13" s="5" t="s">
        <v>22</v>
      </c>
      <c r="DF13" s="7">
        <v>0.51250000000000007</v>
      </c>
      <c r="DG13" s="7">
        <v>0.52083333333333337</v>
      </c>
      <c r="DH13" s="1" t="str">
        <f t="shared" si="42"/>
        <v>["菱浦", "12:18", "12:30"],</v>
      </c>
      <c r="DI13" s="32">
        <f t="shared" si="43"/>
        <v>12</v>
      </c>
    </row>
    <row r="14" spans="1:113" x14ac:dyDescent="0.45">
      <c r="E14" s="32"/>
      <c r="J14" s="32"/>
      <c r="O14" s="32"/>
      <c r="T14" s="32"/>
      <c r="Y14" s="32"/>
      <c r="AD14" s="32"/>
      <c r="AI14" s="32" t="str">
        <f t="shared" si="13"/>
        <v/>
      </c>
      <c r="AN14" s="32" t="str">
        <f t="shared" si="15"/>
        <v/>
      </c>
      <c r="AT14" s="32" t="str">
        <f t="shared" si="17"/>
        <v/>
      </c>
      <c r="AY14" s="32" t="str">
        <f t="shared" si="19"/>
        <v/>
      </c>
      <c r="AZ14" s="13" t="s">
        <v>0</v>
      </c>
      <c r="BA14" s="14">
        <v>0.78402777777777777</v>
      </c>
      <c r="BB14" s="14"/>
      <c r="BC14" s="1" t="str">
        <f>"[""" &amp; AZ14 &amp; """, """ &amp; IF(BA14="","",TEXT(BA14,"h:mm")) &amp; """, """ &amp; IF(BB14="","",TEXT(BB14,"h:mm")) &amp; """]"</f>
        <v>["別府", "18:49", ""]</v>
      </c>
      <c r="BD14" s="32" t="str">
        <f t="shared" si="21"/>
        <v/>
      </c>
      <c r="BI14" s="32" t="str">
        <f t="shared" si="23"/>
        <v/>
      </c>
      <c r="BN14" s="32" t="str">
        <f t="shared" si="25"/>
        <v/>
      </c>
      <c r="BS14" s="1" t="s">
        <v>8</v>
      </c>
      <c r="BT14" s="32" t="str">
        <f t="shared" si="27"/>
        <v/>
      </c>
      <c r="BY14" s="32" t="str">
        <f t="shared" si="29"/>
        <v/>
      </c>
      <c r="BZ14" s="6" t="s">
        <v>0</v>
      </c>
      <c r="CA14" s="6">
        <v>0.52083333333333337</v>
      </c>
      <c r="CB14" s="6">
        <v>0.52430555555555558</v>
      </c>
      <c r="CC14" s="1" t="str">
        <f t="shared" si="30"/>
        <v>["別府", "12:30", "12:35"],</v>
      </c>
      <c r="CD14" s="32">
        <f t="shared" si="31"/>
        <v>5</v>
      </c>
      <c r="CF14" s="6" t="s">
        <v>0</v>
      </c>
      <c r="CG14" s="6">
        <v>0.54513888888888895</v>
      </c>
      <c r="CH14" s="6">
        <v>0.55208333333333337</v>
      </c>
      <c r="CI14" s="1" t="str">
        <f t="shared" si="32"/>
        <v>["別府", "13:05", "13:15"],</v>
      </c>
      <c r="CJ14" s="32">
        <f t="shared" si="33"/>
        <v>10</v>
      </c>
      <c r="CK14" s="6" t="s">
        <v>32</v>
      </c>
      <c r="CL14" s="6">
        <v>0.3979166666666667</v>
      </c>
      <c r="CM14" s="6">
        <v>0.41805555555555557</v>
      </c>
      <c r="CN14" s="1" t="str">
        <f t="shared" si="34"/>
        <v>["別府", "9:33", "10:02"],</v>
      </c>
      <c r="CO14" s="32">
        <f t="shared" si="35"/>
        <v>29</v>
      </c>
      <c r="CP14" s="6" t="s">
        <v>32</v>
      </c>
      <c r="CQ14" s="6">
        <v>0.3979166666666667</v>
      </c>
      <c r="CR14" s="6">
        <v>0.41805555555555557</v>
      </c>
      <c r="CS14" s="1" t="str">
        <f t="shared" si="36"/>
        <v>["別府", "9:33", "10:02"],</v>
      </c>
      <c r="CT14" s="32">
        <f t="shared" si="37"/>
        <v>29</v>
      </c>
      <c r="CU14" s="5" t="s">
        <v>9</v>
      </c>
      <c r="CV14" s="5">
        <v>0.72430555555555554</v>
      </c>
      <c r="CW14" s="5">
        <v>0.75624999999999998</v>
      </c>
      <c r="CX14" s="1" t="str">
        <f t="shared" si="38"/>
        <v>["菱浦", "17:23", "18:09"],</v>
      </c>
      <c r="CY14" s="32">
        <f t="shared" si="39"/>
        <v>46</v>
      </c>
      <c r="CZ14" s="6" t="s">
        <v>32</v>
      </c>
      <c r="DA14" s="6">
        <v>0.52569444444444446</v>
      </c>
      <c r="DB14" s="6">
        <v>0.53472222222222221</v>
      </c>
      <c r="DC14" s="1" t="str">
        <f t="shared" si="40"/>
        <v>["別府", "12:37", "12:50"],</v>
      </c>
      <c r="DD14" s="32">
        <f t="shared" si="41"/>
        <v>13</v>
      </c>
      <c r="DE14" s="6" t="s">
        <v>32</v>
      </c>
      <c r="DF14" s="6">
        <v>0.52569444444444446</v>
      </c>
      <c r="DG14" s="6">
        <v>0.53472222222222221</v>
      </c>
      <c r="DH14" s="1" t="str">
        <f t="shared" si="42"/>
        <v>["別府", "12:37", "12:50"],</v>
      </c>
      <c r="DI14" s="32">
        <f t="shared" si="43"/>
        <v>13</v>
      </c>
    </row>
    <row r="15" spans="1:113" x14ac:dyDescent="0.45">
      <c r="E15" s="32"/>
      <c r="J15" s="32"/>
      <c r="O15" s="32"/>
      <c r="T15" s="32"/>
      <c r="Y15" s="32"/>
      <c r="AD15" s="32"/>
      <c r="AI15" s="32" t="str">
        <f t="shared" si="13"/>
        <v/>
      </c>
      <c r="AN15" s="32" t="str">
        <f t="shared" si="15"/>
        <v/>
      </c>
      <c r="AO15" s="21"/>
      <c r="AT15" s="32" t="str">
        <f t="shared" si="17"/>
        <v/>
      </c>
      <c r="AY15" s="32" t="str">
        <f t="shared" si="19"/>
        <v/>
      </c>
      <c r="BC15" s="1" t="s">
        <v>8</v>
      </c>
      <c r="BD15" s="32" t="str">
        <f t="shared" si="21"/>
        <v/>
      </c>
      <c r="BI15" s="32" t="str">
        <f t="shared" si="23"/>
        <v/>
      </c>
      <c r="BN15" s="32" t="str">
        <f t="shared" si="25"/>
        <v/>
      </c>
      <c r="BP15" s="12"/>
      <c r="BQ15" s="12"/>
      <c r="BR15" s="12"/>
      <c r="BT15" s="32" t="str">
        <f t="shared" si="27"/>
        <v/>
      </c>
      <c r="BY15" s="32" t="str">
        <f t="shared" si="29"/>
        <v/>
      </c>
      <c r="BZ15" s="5" t="s">
        <v>9</v>
      </c>
      <c r="CA15" s="5">
        <v>0.53263888888888888</v>
      </c>
      <c r="CB15" s="5">
        <v>0.53819444444444442</v>
      </c>
      <c r="CC15" s="1" t="str">
        <f t="shared" si="30"/>
        <v>["菱浦", "12:47", "12:55"],</v>
      </c>
      <c r="CD15" s="32">
        <f t="shared" si="31"/>
        <v>8</v>
      </c>
      <c r="CE15" s="18"/>
      <c r="CF15" s="5" t="s">
        <v>9</v>
      </c>
      <c r="CG15" s="5">
        <v>0.55763888888888891</v>
      </c>
      <c r="CH15" s="5">
        <v>0.55902777777777779</v>
      </c>
      <c r="CI15" s="1" t="str">
        <f t="shared" si="32"/>
        <v>["菱浦", "13:23", "13:25"],</v>
      </c>
      <c r="CJ15" s="32">
        <f t="shared" si="33"/>
        <v>2</v>
      </c>
      <c r="CK15" s="5" t="s">
        <v>22</v>
      </c>
      <c r="CL15" s="7">
        <v>0.42291666666666666</v>
      </c>
      <c r="CM15" s="7">
        <v>0.42430555555555555</v>
      </c>
      <c r="CN15" s="1" t="str">
        <f t="shared" si="34"/>
        <v>["菱浦", "10:09", "10:11"],</v>
      </c>
      <c r="CO15" s="32">
        <f t="shared" si="35"/>
        <v>2</v>
      </c>
      <c r="CP15" s="5" t="s">
        <v>22</v>
      </c>
      <c r="CQ15" s="7">
        <v>0.42291666666666666</v>
      </c>
      <c r="CR15" s="7">
        <v>0.42430555555555555</v>
      </c>
      <c r="CS15" s="1" t="str">
        <f t="shared" si="36"/>
        <v>["菱浦", "10:09", "10:11"],</v>
      </c>
      <c r="CT15" s="32">
        <f t="shared" si="37"/>
        <v>2</v>
      </c>
      <c r="CU15" s="6" t="s">
        <v>0</v>
      </c>
      <c r="CV15" s="6">
        <v>0.76180555555555562</v>
      </c>
      <c r="CX15" s="1" t="str">
        <f>"[""" &amp; CU15 &amp; """, """ &amp; IF(CV15="","",TEXT(CV15,"h:mm")) &amp; """, """ &amp; IF(CW15="","",TEXT(CW15,"h:mm")) &amp; """]"</f>
        <v>["別府", "18:17", ""]</v>
      </c>
      <c r="CY15" s="32" t="str">
        <f t="shared" si="39"/>
        <v/>
      </c>
      <c r="CZ15" s="5" t="s">
        <v>22</v>
      </c>
      <c r="DA15" s="7">
        <v>0.54027777777777775</v>
      </c>
      <c r="DB15" s="7">
        <v>0.55625000000000002</v>
      </c>
      <c r="DC15" s="1" t="str">
        <f t="shared" si="40"/>
        <v>["菱浦", "12:58", "13:21"],</v>
      </c>
      <c r="DD15" s="32">
        <f t="shared" si="41"/>
        <v>23</v>
      </c>
      <c r="DE15" s="5" t="s">
        <v>22</v>
      </c>
      <c r="DF15" s="7">
        <v>0.54027777777777775</v>
      </c>
      <c r="DG15" s="7">
        <v>0.55625000000000002</v>
      </c>
      <c r="DH15" s="1" t="str">
        <f t="shared" si="42"/>
        <v>["菱浦", "12:58", "13:21"],</v>
      </c>
      <c r="DI15" s="32">
        <f t="shared" si="43"/>
        <v>23</v>
      </c>
    </row>
    <row r="16" spans="1:113" x14ac:dyDescent="0.45">
      <c r="E16" s="32"/>
      <c r="J16" s="32"/>
      <c r="O16" s="32"/>
      <c r="T16" s="32"/>
      <c r="Y16" s="32"/>
      <c r="AD16" s="32"/>
      <c r="AI16" s="32" t="str">
        <f t="shared" si="13"/>
        <v/>
      </c>
      <c r="AN16" s="32" t="str">
        <f t="shared" si="15"/>
        <v/>
      </c>
      <c r="AO16" s="21"/>
      <c r="AT16" s="32" t="str">
        <f t="shared" si="17"/>
        <v/>
      </c>
      <c r="AY16" s="32" t="str">
        <f t="shared" si="19"/>
        <v/>
      </c>
      <c r="BD16" s="32" t="str">
        <f t="shared" si="21"/>
        <v/>
      </c>
      <c r="BI16" s="32" t="str">
        <f t="shared" si="23"/>
        <v/>
      </c>
      <c r="BN16" s="32" t="str">
        <f t="shared" si="25"/>
        <v/>
      </c>
      <c r="BP16" s="12"/>
      <c r="BQ16" s="12"/>
      <c r="BR16" s="12"/>
      <c r="BT16" s="32" t="str">
        <f t="shared" si="27"/>
        <v/>
      </c>
      <c r="BY16" s="32" t="str">
        <f t="shared" si="29"/>
        <v/>
      </c>
      <c r="BZ16" s="6" t="s">
        <v>0</v>
      </c>
      <c r="CA16" s="6">
        <v>0.54861111111111105</v>
      </c>
      <c r="CB16" s="6">
        <v>0.55555555555555558</v>
      </c>
      <c r="CC16" s="1" t="str">
        <f t="shared" si="30"/>
        <v>["別府", "13:10", "13:20"],</v>
      </c>
      <c r="CD16" s="32">
        <f t="shared" si="31"/>
        <v>10</v>
      </c>
      <c r="CE16" s="18"/>
      <c r="CF16" s="6" t="s">
        <v>0</v>
      </c>
      <c r="CG16" s="6">
        <v>0.56458333333333333</v>
      </c>
      <c r="CH16" s="6">
        <v>0.57291666666666663</v>
      </c>
      <c r="CI16" s="1" t="str">
        <f t="shared" si="32"/>
        <v>["別府", "13:33", "13:45"],</v>
      </c>
      <c r="CJ16" s="32">
        <f t="shared" si="33"/>
        <v>12</v>
      </c>
      <c r="CK16" s="3" t="s">
        <v>23</v>
      </c>
      <c r="CL16" s="4">
        <v>0.4368055555555555</v>
      </c>
      <c r="CM16" s="4">
        <v>0.4381944444444445</v>
      </c>
      <c r="CN16" s="1" t="str">
        <f t="shared" si="34"/>
        <v>["来居", "10:29", "10:31"],</v>
      </c>
      <c r="CO16" s="32">
        <f t="shared" si="35"/>
        <v>2</v>
      </c>
      <c r="CP16" s="3" t="s">
        <v>23</v>
      </c>
      <c r="CQ16" s="4">
        <v>0.4368055555555555</v>
      </c>
      <c r="CR16" s="4">
        <v>0.4381944444444445</v>
      </c>
      <c r="CS16" s="1" t="str">
        <f t="shared" si="36"/>
        <v>["来居", "10:29", "10:31"],</v>
      </c>
      <c r="CT16" s="32">
        <f t="shared" si="37"/>
        <v>2</v>
      </c>
      <c r="CX16" s="1" t="s">
        <v>24</v>
      </c>
      <c r="CY16" s="32" t="str">
        <f t="shared" si="39"/>
        <v/>
      </c>
      <c r="CZ16" s="6" t="s">
        <v>32</v>
      </c>
      <c r="DA16" s="6">
        <v>0.56111111111111112</v>
      </c>
      <c r="DB16" s="6">
        <v>0.59027777777777779</v>
      </c>
      <c r="DC16" s="1" t="str">
        <f t="shared" si="40"/>
        <v>["別府", "13:28", "14:10"],</v>
      </c>
      <c r="DD16" s="32">
        <f t="shared" si="41"/>
        <v>42</v>
      </c>
      <c r="DE16" s="6" t="s">
        <v>32</v>
      </c>
      <c r="DF16" s="6">
        <v>0.56111111111111112</v>
      </c>
      <c r="DG16" s="6">
        <v>0.59027777777777779</v>
      </c>
      <c r="DH16" s="1" t="str">
        <f t="shared" si="42"/>
        <v>["別府", "13:28", "14:10"],</v>
      </c>
      <c r="DI16" s="32">
        <f t="shared" si="43"/>
        <v>42</v>
      </c>
    </row>
    <row r="17" spans="5:113" x14ac:dyDescent="0.45">
      <c r="E17" s="32"/>
      <c r="J17" s="32"/>
      <c r="O17" s="32"/>
      <c r="T17" s="32"/>
      <c r="Y17" s="32"/>
      <c r="AD17" s="32"/>
      <c r="AI17" s="32" t="str">
        <f t="shared" si="13"/>
        <v/>
      </c>
      <c r="AN17" s="32" t="str">
        <f t="shared" si="15"/>
        <v/>
      </c>
      <c r="AO17" s="21"/>
      <c r="AT17" s="32" t="str">
        <f t="shared" si="17"/>
        <v/>
      </c>
      <c r="AY17" s="32" t="str">
        <f t="shared" si="19"/>
        <v/>
      </c>
      <c r="BD17" s="32" t="str">
        <f t="shared" si="21"/>
        <v/>
      </c>
      <c r="BI17" s="32" t="str">
        <f t="shared" si="23"/>
        <v/>
      </c>
      <c r="BN17" s="32" t="str">
        <f t="shared" si="25"/>
        <v/>
      </c>
      <c r="BP17" s="12"/>
      <c r="BQ17" s="12"/>
      <c r="BR17" s="12"/>
      <c r="BT17" s="32" t="str">
        <f t="shared" si="27"/>
        <v/>
      </c>
      <c r="BY17" s="32" t="str">
        <f t="shared" si="29"/>
        <v/>
      </c>
      <c r="BZ17" s="5" t="s">
        <v>9</v>
      </c>
      <c r="CA17" s="5">
        <v>0.56388888888888888</v>
      </c>
      <c r="CB17" s="5">
        <v>0.58333333333333337</v>
      </c>
      <c r="CC17" s="1" t="str">
        <f>"[""" &amp; BZ17 &amp; """, """ &amp; IF(CA17="","",TEXT(CA17,"h:mm")) &amp; """, """ &amp; IF(CB17="","",TEXT(CB17,"h:mm")) &amp; """],"</f>
        <v>["菱浦", "13:32", "14:00"],</v>
      </c>
      <c r="CD17" s="32">
        <f t="shared" si="31"/>
        <v>28</v>
      </c>
      <c r="CE17" s="18"/>
      <c r="CF17" s="3" t="s">
        <v>10</v>
      </c>
      <c r="CG17" s="4">
        <v>0.5854166666666667</v>
      </c>
      <c r="CH17" s="4">
        <v>0.625</v>
      </c>
      <c r="CI17" s="1" t="str">
        <f t="shared" si="32"/>
        <v>["来居", "14:03", "15:00"],</v>
      </c>
      <c r="CJ17" s="32">
        <f t="shared" si="33"/>
        <v>57</v>
      </c>
      <c r="CK17" s="5" t="s">
        <v>22</v>
      </c>
      <c r="CL17" s="7">
        <v>0.45069444444444445</v>
      </c>
      <c r="CM17" s="7">
        <v>0.45208333333333334</v>
      </c>
      <c r="CN17" s="1" t="str">
        <f t="shared" si="34"/>
        <v>["菱浦", "10:49", "10:51"],</v>
      </c>
      <c r="CO17" s="32">
        <f t="shared" si="35"/>
        <v>2</v>
      </c>
      <c r="CP17" s="5" t="s">
        <v>22</v>
      </c>
      <c r="CQ17" s="7">
        <v>0.45069444444444445</v>
      </c>
      <c r="CR17" s="7">
        <v>0.45208333333333334</v>
      </c>
      <c r="CS17" s="1" t="str">
        <f t="shared" si="36"/>
        <v>["菱浦", "10:49", "10:51"],</v>
      </c>
      <c r="CT17" s="32">
        <f t="shared" si="37"/>
        <v>2</v>
      </c>
      <c r="CY17" s="32"/>
      <c r="CZ17" s="5" t="s">
        <v>22</v>
      </c>
      <c r="DA17" s="5">
        <v>0.59513888888888888</v>
      </c>
      <c r="DB17" s="5">
        <v>0.59652777777777777</v>
      </c>
      <c r="DC17" s="1" t="str">
        <f t="shared" si="40"/>
        <v>["菱浦", "14:17", "14:19"],</v>
      </c>
      <c r="DD17" s="32">
        <f t="shared" si="41"/>
        <v>2</v>
      </c>
      <c r="DE17" s="5" t="s">
        <v>22</v>
      </c>
      <c r="DF17" s="5">
        <v>0.59513888888888888</v>
      </c>
      <c r="DG17" s="5">
        <v>0.59652777777777777</v>
      </c>
      <c r="DH17" s="1" t="str">
        <f t="shared" si="42"/>
        <v>["菱浦", "14:17", "14:19"],</v>
      </c>
      <c r="DI17" s="32">
        <f t="shared" si="43"/>
        <v>2</v>
      </c>
    </row>
    <row r="18" spans="5:113" x14ac:dyDescent="0.45">
      <c r="E18" s="32"/>
      <c r="J18" s="32"/>
      <c r="O18" s="32"/>
      <c r="T18" s="32"/>
      <c r="Y18" s="32"/>
      <c r="AD18" s="32"/>
      <c r="AI18" s="32" t="str">
        <f t="shared" si="13"/>
        <v/>
      </c>
      <c r="AN18" s="32" t="str">
        <f t="shared" si="15"/>
        <v/>
      </c>
      <c r="AO18" s="21"/>
      <c r="AT18" s="32" t="str">
        <f t="shared" si="17"/>
        <v/>
      </c>
      <c r="AY18" s="32" t="str">
        <f t="shared" si="19"/>
        <v/>
      </c>
      <c r="BD18" s="32" t="str">
        <f t="shared" si="21"/>
        <v/>
      </c>
      <c r="BI18" s="32" t="str">
        <f t="shared" si="23"/>
        <v/>
      </c>
      <c r="BN18" s="32" t="str">
        <f t="shared" si="25"/>
        <v/>
      </c>
      <c r="BP18" s="12"/>
      <c r="BQ18" s="12"/>
      <c r="BR18" s="12"/>
      <c r="BT18" s="32" t="str">
        <f t="shared" si="27"/>
        <v/>
      </c>
      <c r="BY18" s="32" t="str">
        <f t="shared" si="29"/>
        <v/>
      </c>
      <c r="BZ18" s="6" t="s">
        <v>0</v>
      </c>
      <c r="CA18" s="6">
        <v>0.59375</v>
      </c>
      <c r="CB18" s="6">
        <v>0.61111111111111105</v>
      </c>
      <c r="CC18" s="1" t="str">
        <f t="shared" si="30"/>
        <v>["別府", "14:15", "14:40"],</v>
      </c>
      <c r="CD18" s="32">
        <f t="shared" si="31"/>
        <v>25</v>
      </c>
      <c r="CE18" s="18"/>
      <c r="CF18" s="6" t="s">
        <v>0</v>
      </c>
      <c r="CG18" s="6">
        <v>0.6381944444444444</v>
      </c>
      <c r="CH18" s="6">
        <v>0.71875</v>
      </c>
      <c r="CI18" s="1" t="str">
        <f t="shared" si="32"/>
        <v>["別府", "15:19", "17:15"],</v>
      </c>
      <c r="CJ18" s="32">
        <f t="shared" si="33"/>
        <v>116</v>
      </c>
      <c r="CK18" s="6" t="s">
        <v>32</v>
      </c>
      <c r="CL18" s="6">
        <v>0.45694444444444443</v>
      </c>
      <c r="CM18" s="6">
        <v>0.49374999999999997</v>
      </c>
      <c r="CN18" s="1" t="str">
        <f t="shared" si="34"/>
        <v>["別府", "10:58", "11:51"],</v>
      </c>
      <c r="CO18" s="32">
        <f t="shared" si="35"/>
        <v>53</v>
      </c>
      <c r="CP18" s="6" t="s">
        <v>32</v>
      </c>
      <c r="CQ18" s="6">
        <v>0.45694444444444443</v>
      </c>
      <c r="CR18" s="6">
        <v>0.49374999999999997</v>
      </c>
      <c r="CS18" s="1" t="str">
        <f t="shared" si="36"/>
        <v>["別府", "10:58", "11:51"],</v>
      </c>
      <c r="CT18" s="32">
        <f t="shared" si="37"/>
        <v>53</v>
      </c>
      <c r="CY18" s="32"/>
      <c r="CZ18" s="6" t="s">
        <v>32</v>
      </c>
      <c r="DA18" s="6">
        <v>0.60138888888888886</v>
      </c>
      <c r="DB18" s="6">
        <v>0.64583333333333337</v>
      </c>
      <c r="DC18" s="1" t="str">
        <f t="shared" si="40"/>
        <v>["別府", "14:26", "15:30"],</v>
      </c>
      <c r="DD18" s="32">
        <f t="shared" si="41"/>
        <v>64</v>
      </c>
      <c r="DE18" s="6" t="s">
        <v>32</v>
      </c>
      <c r="DF18" s="6">
        <v>0.60138888888888886</v>
      </c>
      <c r="DG18" s="6">
        <v>0.64583333333333337</v>
      </c>
      <c r="DH18" s="1" t="str">
        <f t="shared" si="42"/>
        <v>["別府", "14:26", "15:30"],</v>
      </c>
      <c r="DI18" s="32">
        <f t="shared" si="43"/>
        <v>64</v>
      </c>
    </row>
    <row r="19" spans="5:113" x14ac:dyDescent="0.45">
      <c r="E19" s="32"/>
      <c r="J19" s="32"/>
      <c r="O19" s="32"/>
      <c r="T19" s="32"/>
      <c r="Y19" s="32"/>
      <c r="AD19" s="32"/>
      <c r="AI19" s="32" t="str">
        <f t="shared" si="13"/>
        <v/>
      </c>
      <c r="AN19" s="32" t="str">
        <f t="shared" si="15"/>
        <v/>
      </c>
      <c r="AO19" s="21"/>
      <c r="AT19" s="32" t="str">
        <f t="shared" si="17"/>
        <v/>
      </c>
      <c r="AY19" s="32" t="str">
        <f t="shared" si="19"/>
        <v/>
      </c>
      <c r="BD19" s="32" t="str">
        <f t="shared" si="21"/>
        <v/>
      </c>
      <c r="BI19" s="32" t="str">
        <f t="shared" si="23"/>
        <v/>
      </c>
      <c r="BN19" s="32" t="str">
        <f t="shared" si="25"/>
        <v/>
      </c>
      <c r="BP19" s="12"/>
      <c r="BQ19" s="12"/>
      <c r="BR19" s="12"/>
      <c r="BT19" s="32" t="str">
        <f t="shared" si="27"/>
        <v/>
      </c>
      <c r="BY19" s="32" t="str">
        <f t="shared" si="29"/>
        <v/>
      </c>
      <c r="BZ19" s="5" t="s">
        <v>9</v>
      </c>
      <c r="CA19" s="5">
        <v>0.61944444444444446</v>
      </c>
      <c r="CB19" s="5">
        <v>0.625</v>
      </c>
      <c r="CC19" s="1" t="str">
        <f t="shared" si="30"/>
        <v>["菱浦", "14:52", "15:00"],</v>
      </c>
      <c r="CD19" s="32">
        <f t="shared" si="31"/>
        <v>8</v>
      </c>
      <c r="CE19" s="18"/>
      <c r="CF19" s="5" t="s">
        <v>9</v>
      </c>
      <c r="CG19" s="5">
        <v>0.72430555555555554</v>
      </c>
      <c r="CH19" s="5">
        <v>0.72569444444444453</v>
      </c>
      <c r="CI19" s="1" t="str">
        <f t="shared" si="32"/>
        <v>["菱浦", "17:23", "17:25"],</v>
      </c>
      <c r="CJ19" s="32">
        <f t="shared" si="33"/>
        <v>2</v>
      </c>
      <c r="CK19" s="3" t="s">
        <v>23</v>
      </c>
      <c r="CL19" s="4">
        <v>0.50555555555555554</v>
      </c>
      <c r="CM19" s="4">
        <v>0.50694444444444442</v>
      </c>
      <c r="CN19" s="1" t="str">
        <f t="shared" si="34"/>
        <v>["来居", "12:08", "12:10"],</v>
      </c>
      <c r="CO19" s="32">
        <f t="shared" si="35"/>
        <v>2</v>
      </c>
      <c r="CP19" s="3" t="s">
        <v>23</v>
      </c>
      <c r="CQ19" s="4">
        <v>0.50555555555555554</v>
      </c>
      <c r="CR19" s="4">
        <v>0.50694444444444442</v>
      </c>
      <c r="CS19" s="1" t="str">
        <f t="shared" si="36"/>
        <v>["来居", "12:08", "12:10"],</v>
      </c>
      <c r="CT19" s="32">
        <f t="shared" si="37"/>
        <v>2</v>
      </c>
      <c r="CY19" s="32"/>
      <c r="CZ19" s="5" t="s">
        <v>22</v>
      </c>
      <c r="DA19" s="7">
        <v>0.65069444444444446</v>
      </c>
      <c r="DB19" s="7">
        <v>0.65277777777777779</v>
      </c>
      <c r="DC19" s="1" t="str">
        <f t="shared" si="40"/>
        <v>["菱浦", "15:37", "15:40"],</v>
      </c>
      <c r="DD19" s="32">
        <f t="shared" si="41"/>
        <v>3</v>
      </c>
      <c r="DE19" s="5" t="s">
        <v>22</v>
      </c>
      <c r="DF19" s="7">
        <v>0.65069444444444446</v>
      </c>
      <c r="DG19" s="7">
        <v>0.65277777777777779</v>
      </c>
      <c r="DH19" s="1" t="str">
        <f t="shared" si="42"/>
        <v>["菱浦", "15:37", "15:40"],</v>
      </c>
      <c r="DI19" s="32">
        <f t="shared" si="43"/>
        <v>3</v>
      </c>
    </row>
    <row r="20" spans="5:113" x14ac:dyDescent="0.45">
      <c r="E20" s="32"/>
      <c r="J20" s="32"/>
      <c r="O20" s="32"/>
      <c r="T20" s="32"/>
      <c r="Y20" s="32"/>
      <c r="AD20" s="32"/>
      <c r="AI20" s="32" t="str">
        <f t="shared" si="13"/>
        <v/>
      </c>
      <c r="AN20" s="32" t="str">
        <f t="shared" si="15"/>
        <v/>
      </c>
      <c r="AO20" s="21"/>
      <c r="AT20" s="32" t="str">
        <f t="shared" si="17"/>
        <v/>
      </c>
      <c r="AY20" s="32" t="str">
        <f t="shared" si="19"/>
        <v/>
      </c>
      <c r="BD20" s="32" t="str">
        <f t="shared" si="21"/>
        <v/>
      </c>
      <c r="BI20" s="32" t="str">
        <f t="shared" si="23"/>
        <v/>
      </c>
      <c r="BN20" s="32" t="str">
        <f t="shared" si="25"/>
        <v/>
      </c>
      <c r="BP20" s="12"/>
      <c r="BQ20" s="12"/>
      <c r="BR20" s="12"/>
      <c r="BT20" s="32" t="str">
        <f t="shared" si="27"/>
        <v/>
      </c>
      <c r="BY20" s="32" t="str">
        <f t="shared" si="29"/>
        <v/>
      </c>
      <c r="BZ20" s="6" t="s">
        <v>0</v>
      </c>
      <c r="CA20" s="6">
        <v>0.63541666666666663</v>
      </c>
      <c r="CB20" s="6">
        <v>0.63888888888888895</v>
      </c>
      <c r="CC20" s="1" t="str">
        <f t="shared" si="30"/>
        <v>["別府", "15:15", "15:20"],</v>
      </c>
      <c r="CD20" s="32">
        <f t="shared" si="31"/>
        <v>5</v>
      </c>
      <c r="CE20" s="18"/>
      <c r="CF20" s="3" t="s">
        <v>10</v>
      </c>
      <c r="CG20" s="4">
        <v>0.73958333333333337</v>
      </c>
      <c r="CH20" s="4">
        <v>0.74097222222222225</v>
      </c>
      <c r="CI20" s="1" t="str">
        <f t="shared" si="32"/>
        <v>["来居", "17:45", "17:47"],</v>
      </c>
      <c r="CJ20" s="32">
        <f t="shared" si="33"/>
        <v>2</v>
      </c>
      <c r="CK20" s="5" t="s">
        <v>22</v>
      </c>
      <c r="CL20" s="7">
        <v>0.51944444444444449</v>
      </c>
      <c r="CM20" s="7">
        <v>0.52083333333333337</v>
      </c>
      <c r="CN20" s="1" t="str">
        <f t="shared" si="34"/>
        <v>["菱浦", "12:28", "12:30"],</v>
      </c>
      <c r="CO20" s="32">
        <f t="shared" si="35"/>
        <v>2</v>
      </c>
      <c r="CP20" s="5" t="s">
        <v>22</v>
      </c>
      <c r="CQ20" s="7">
        <v>0.51944444444444449</v>
      </c>
      <c r="CR20" s="7">
        <v>0.52083333333333337</v>
      </c>
      <c r="CS20" s="1" t="str">
        <f t="shared" si="36"/>
        <v>["菱浦", "12:28", "12:30"],</v>
      </c>
      <c r="CT20" s="32">
        <f t="shared" si="37"/>
        <v>2</v>
      </c>
      <c r="CY20" s="32"/>
      <c r="CZ20" s="6" t="s">
        <v>32</v>
      </c>
      <c r="DA20" s="6">
        <v>0.65763888888888888</v>
      </c>
      <c r="DB20" s="6">
        <v>0.67361111111111116</v>
      </c>
      <c r="DC20" s="1" t="str">
        <f t="shared" si="40"/>
        <v>["別府", "15:47", "16:10"],</v>
      </c>
      <c r="DD20" s="32">
        <f t="shared" si="41"/>
        <v>23</v>
      </c>
      <c r="DE20" s="6" t="s">
        <v>32</v>
      </c>
      <c r="DF20" s="6">
        <v>0.65763888888888888</v>
      </c>
      <c r="DG20" s="6">
        <v>0.67361111111111116</v>
      </c>
      <c r="DH20" s="1" t="str">
        <f t="shared" si="42"/>
        <v>["別府", "15:47", "16:10"],</v>
      </c>
      <c r="DI20" s="32">
        <f t="shared" si="43"/>
        <v>23</v>
      </c>
    </row>
    <row r="21" spans="5:113" x14ac:dyDescent="0.45">
      <c r="E21" s="32"/>
      <c r="J21" s="32"/>
      <c r="O21" s="32"/>
      <c r="T21" s="32"/>
      <c r="Y21" s="32"/>
      <c r="AD21" s="32"/>
      <c r="AI21" s="32" t="str">
        <f t="shared" si="13"/>
        <v/>
      </c>
      <c r="AN21" s="32" t="str">
        <f t="shared" si="15"/>
        <v/>
      </c>
      <c r="AO21" s="21"/>
      <c r="AT21" s="32" t="str">
        <f t="shared" si="17"/>
        <v/>
      </c>
      <c r="AY21" s="32" t="str">
        <f t="shared" si="19"/>
        <v/>
      </c>
      <c r="BD21" s="32" t="str">
        <f t="shared" si="21"/>
        <v/>
      </c>
      <c r="BI21" s="32" t="str">
        <f t="shared" si="23"/>
        <v/>
      </c>
      <c r="BN21" s="32" t="str">
        <f t="shared" si="25"/>
        <v/>
      </c>
      <c r="BP21" s="12"/>
      <c r="BQ21" s="12"/>
      <c r="BR21" s="12"/>
      <c r="BT21" s="32" t="str">
        <f t="shared" si="27"/>
        <v/>
      </c>
      <c r="BY21" s="32" t="str">
        <f t="shared" si="29"/>
        <v/>
      </c>
      <c r="BZ21" s="3" t="s">
        <v>10</v>
      </c>
      <c r="CA21" s="4">
        <v>0.66041666666666665</v>
      </c>
      <c r="CB21" s="4">
        <v>0.6645833333333333</v>
      </c>
      <c r="CC21" s="1" t="str">
        <f t="shared" si="30"/>
        <v>["来居", "15:51", "15:57"],</v>
      </c>
      <c r="CD21" s="32">
        <f t="shared" si="31"/>
        <v>6</v>
      </c>
      <c r="CE21" s="18"/>
      <c r="CF21" s="5" t="s">
        <v>9</v>
      </c>
      <c r="CG21" s="7">
        <v>0.75486111111111109</v>
      </c>
      <c r="CH21" s="7">
        <v>0.75624999999999998</v>
      </c>
      <c r="CI21" s="1" t="str">
        <f t="shared" si="32"/>
        <v>["菱浦", "18:07", "18:09"],</v>
      </c>
      <c r="CJ21" s="32">
        <f t="shared" si="33"/>
        <v>2</v>
      </c>
      <c r="CK21" s="6" t="s">
        <v>32</v>
      </c>
      <c r="CL21" s="6">
        <v>0.52569444444444446</v>
      </c>
      <c r="CM21" s="6">
        <v>0.52777777777777779</v>
      </c>
      <c r="CN21" s="1" t="str">
        <f t="shared" si="34"/>
        <v>["別府", "12:37", "12:40"],</v>
      </c>
      <c r="CO21" s="32">
        <f t="shared" si="35"/>
        <v>3</v>
      </c>
      <c r="CP21" s="6" t="s">
        <v>32</v>
      </c>
      <c r="CQ21" s="6">
        <v>0.52569444444444446</v>
      </c>
      <c r="CR21" s="6">
        <v>0.52777777777777779</v>
      </c>
      <c r="CS21" s="1" t="str">
        <f t="shared" si="36"/>
        <v>["別府", "12:37", "12:40"],</v>
      </c>
      <c r="CT21" s="32">
        <f t="shared" si="37"/>
        <v>3</v>
      </c>
      <c r="CY21" s="32"/>
      <c r="CZ21" s="5" t="s">
        <v>22</v>
      </c>
      <c r="DA21" s="7">
        <v>0.67847222222222225</v>
      </c>
      <c r="DB21" s="7">
        <v>0.7006944444444444</v>
      </c>
      <c r="DC21" s="1" t="str">
        <f t="shared" si="40"/>
        <v>["菱浦", "16:17", "16:49"],</v>
      </c>
      <c r="DD21" s="32">
        <f t="shared" si="41"/>
        <v>32</v>
      </c>
      <c r="DE21" s="5" t="s">
        <v>22</v>
      </c>
      <c r="DF21" s="7">
        <v>0.67847222222222225</v>
      </c>
      <c r="DG21" s="7">
        <v>0.7006944444444444</v>
      </c>
      <c r="DH21" s="1" t="str">
        <f t="shared" si="42"/>
        <v>["菱浦", "16:17", "16:49"],</v>
      </c>
      <c r="DI21" s="32">
        <f t="shared" si="43"/>
        <v>32</v>
      </c>
    </row>
    <row r="22" spans="5:113" x14ac:dyDescent="0.45">
      <c r="E22" s="32"/>
      <c r="J22" s="32"/>
      <c r="O22" s="32"/>
      <c r="T22" s="32"/>
      <c r="Y22" s="32"/>
      <c r="AD22" s="32"/>
      <c r="AI22" s="32" t="str">
        <f t="shared" si="13"/>
        <v/>
      </c>
      <c r="AN22" s="32" t="str">
        <f t="shared" si="15"/>
        <v/>
      </c>
      <c r="AO22" s="21"/>
      <c r="AT22" s="32" t="str">
        <f t="shared" si="17"/>
        <v/>
      </c>
      <c r="AY22" s="32" t="str">
        <f t="shared" si="19"/>
        <v/>
      </c>
      <c r="BD22" s="32" t="str">
        <f t="shared" si="21"/>
        <v/>
      </c>
      <c r="BI22" s="32" t="str">
        <f t="shared" si="23"/>
        <v/>
      </c>
      <c r="BN22" s="32" t="str">
        <f t="shared" si="25"/>
        <v/>
      </c>
      <c r="BP22" s="12"/>
      <c r="BQ22" s="12"/>
      <c r="BR22" s="12"/>
      <c r="BT22" s="32" t="str">
        <f t="shared" si="27"/>
        <v/>
      </c>
      <c r="BY22" s="32" t="str">
        <f t="shared" si="29"/>
        <v/>
      </c>
      <c r="BZ22" s="6" t="s">
        <v>0</v>
      </c>
      <c r="CA22" s="6">
        <v>0.69097222222222221</v>
      </c>
      <c r="CB22" s="6">
        <v>0.6958333333333333</v>
      </c>
      <c r="CC22" s="1" t="str">
        <f t="shared" si="30"/>
        <v>["別府", "16:35", "16:42"],</v>
      </c>
      <c r="CD22" s="32">
        <f t="shared" si="31"/>
        <v>7</v>
      </c>
      <c r="CE22" s="18"/>
      <c r="CF22" s="6" t="s">
        <v>0</v>
      </c>
      <c r="CG22" s="6">
        <v>0.76180555555555562</v>
      </c>
      <c r="CI22" s="1" t="str">
        <f>"[""" &amp; CF22 &amp; """, """ &amp; IF(CG22="","",TEXT(CG22,"h:mm")) &amp; """, """ &amp; IF(CH22="","",TEXT(CH22,"h:mm")) &amp; """]"</f>
        <v>["別府", "18:17", ""]</v>
      </c>
      <c r="CJ22" s="32" t="str">
        <f t="shared" si="33"/>
        <v/>
      </c>
      <c r="CK22" s="3" t="s">
        <v>23</v>
      </c>
      <c r="CL22" s="4">
        <v>0.5395833333333333</v>
      </c>
      <c r="CM22" s="4">
        <v>0.54166666666666663</v>
      </c>
      <c r="CN22" s="1" t="str">
        <f t="shared" si="34"/>
        <v>["来居", "12:57", "13:00"],</v>
      </c>
      <c r="CO22" s="32">
        <f t="shared" si="35"/>
        <v>3</v>
      </c>
      <c r="CP22" s="3" t="s">
        <v>23</v>
      </c>
      <c r="CQ22" s="4">
        <v>0.5395833333333333</v>
      </c>
      <c r="CR22" s="4">
        <v>0.54166666666666663</v>
      </c>
      <c r="CS22" s="1" t="str">
        <f t="shared" si="36"/>
        <v>["来居", "12:57", "13:00"],</v>
      </c>
      <c r="CT22" s="32">
        <f t="shared" si="37"/>
        <v>3</v>
      </c>
      <c r="CY22" s="32"/>
      <c r="CZ22" s="6" t="s">
        <v>32</v>
      </c>
      <c r="DA22" s="6">
        <v>0.7055555555555556</v>
      </c>
      <c r="DB22" s="6">
        <v>0.72222222222222221</v>
      </c>
      <c r="DC22" s="1" t="str">
        <f t="shared" si="40"/>
        <v>["別府", "16:56", "17:20"],</v>
      </c>
      <c r="DD22" s="32">
        <f t="shared" si="41"/>
        <v>24</v>
      </c>
      <c r="DE22" s="6" t="s">
        <v>32</v>
      </c>
      <c r="DF22" s="6">
        <v>0.7055555555555556</v>
      </c>
      <c r="DG22" s="6">
        <v>0.72222222222222221</v>
      </c>
      <c r="DH22" s="1" t="str">
        <f t="shared" si="42"/>
        <v>["別府", "16:56", "17:20"],</v>
      </c>
      <c r="DI22" s="32">
        <f t="shared" si="43"/>
        <v>24</v>
      </c>
    </row>
    <row r="23" spans="5:113" x14ac:dyDescent="0.45">
      <c r="E23" s="32" t="str">
        <f t="shared" si="1"/>
        <v/>
      </c>
      <c r="J23" s="32" t="str">
        <f t="shared" ref="J23:J26" si="45">IF(AND(LEN(G23)&lt;&gt;0,LEN(H23)&lt;&gt;0),((HOUR(H23)*60)+MINUTE(H23))-((HOUR(G23)*60)+MINUTE(G23)),"")</f>
        <v/>
      </c>
      <c r="O23" s="32" t="str">
        <f t="shared" si="5"/>
        <v/>
      </c>
      <c r="T23" s="32" t="str">
        <f t="shared" si="7"/>
        <v/>
      </c>
      <c r="Y23" s="32" t="str">
        <f t="shared" ref="Y23:Y26" si="46">IF(AND(LEN(V23)&lt;&gt;0,LEN(W23)&lt;&gt;0),((HOUR(W23)*60)+MINUTE(W23))-((HOUR(V23)*60)+MINUTE(V23)),"")</f>
        <v/>
      </c>
      <c r="AD23" s="32" t="str">
        <f t="shared" si="11"/>
        <v/>
      </c>
      <c r="AI23" s="32" t="str">
        <f t="shared" si="13"/>
        <v/>
      </c>
      <c r="AN23" s="32" t="str">
        <f t="shared" si="15"/>
        <v/>
      </c>
      <c r="AT23" s="32" t="str">
        <f t="shared" si="17"/>
        <v/>
      </c>
      <c r="AY23" s="32" t="str">
        <f t="shared" si="19"/>
        <v/>
      </c>
      <c r="BD23" s="32" t="str">
        <f t="shared" si="21"/>
        <v/>
      </c>
      <c r="BI23" s="32" t="str">
        <f t="shared" si="23"/>
        <v/>
      </c>
      <c r="BN23" s="32" t="str">
        <f t="shared" si="25"/>
        <v/>
      </c>
      <c r="BT23" s="32" t="str">
        <f t="shared" si="27"/>
        <v/>
      </c>
      <c r="BY23" s="32" t="str">
        <f t="shared" si="29"/>
        <v/>
      </c>
      <c r="BZ23" s="5" t="s">
        <v>9</v>
      </c>
      <c r="CA23" s="5">
        <v>0.70416666666666661</v>
      </c>
      <c r="CB23" s="5">
        <v>0.72222222222222221</v>
      </c>
      <c r="CC23" s="1" t="str">
        <f t="shared" si="30"/>
        <v>["菱浦", "16:54", "17:20"],</v>
      </c>
      <c r="CD23" s="32">
        <f t="shared" si="31"/>
        <v>26</v>
      </c>
      <c r="CI23" s="1" t="s">
        <v>8</v>
      </c>
      <c r="CJ23" s="32" t="str">
        <f t="shared" si="33"/>
        <v/>
      </c>
      <c r="CK23" s="5" t="s">
        <v>22</v>
      </c>
      <c r="CL23" s="7">
        <v>0.5541666666666667</v>
      </c>
      <c r="CM23" s="7">
        <v>0.55625000000000002</v>
      </c>
      <c r="CN23" s="1" t="str">
        <f t="shared" si="34"/>
        <v>["菱浦", "13:18", "13:21"],</v>
      </c>
      <c r="CO23" s="32">
        <f t="shared" si="35"/>
        <v>3</v>
      </c>
      <c r="CP23" s="5" t="s">
        <v>22</v>
      </c>
      <c r="CQ23" s="7">
        <v>0.5541666666666667</v>
      </c>
      <c r="CR23" s="7">
        <v>0.55625000000000002</v>
      </c>
      <c r="CS23" s="1" t="str">
        <f t="shared" si="36"/>
        <v>["菱浦", "13:18", "13:21"],</v>
      </c>
      <c r="CT23" s="32">
        <f t="shared" si="37"/>
        <v>3</v>
      </c>
      <c r="CY23" s="32"/>
      <c r="CZ23" s="5" t="s">
        <v>22</v>
      </c>
      <c r="DA23" s="5">
        <v>0.7270833333333333</v>
      </c>
      <c r="DB23" s="8">
        <v>0.75624999999999998</v>
      </c>
      <c r="DC23" s="1" t="str">
        <f t="shared" si="40"/>
        <v>["菱浦", "17:27", "18:09"],</v>
      </c>
      <c r="DD23" s="32">
        <f t="shared" si="41"/>
        <v>42</v>
      </c>
      <c r="DE23" s="5" t="s">
        <v>22</v>
      </c>
      <c r="DF23" s="5">
        <v>0.7270833333333333</v>
      </c>
      <c r="DG23" s="8">
        <v>0.7631944444444444</v>
      </c>
      <c r="DH23" s="1" t="str">
        <f t="shared" si="42"/>
        <v>["菱浦", "17:27", "18:19"],</v>
      </c>
      <c r="DI23" s="32">
        <f t="shared" si="43"/>
        <v>52</v>
      </c>
    </row>
    <row r="24" spans="5:113" x14ac:dyDescent="0.45">
      <c r="E24" s="32" t="str">
        <f>IF(AND(LEN(B24)&lt;&gt;0,LEN(C24)&lt;&gt;0),((HOUR(C24)*60)+MINUTE(C24))-((HOUR(B24)*60)+MINUTE(B24)),"")</f>
        <v/>
      </c>
      <c r="J24" s="32" t="str">
        <f>IF(AND(LEN(G24)&lt;&gt;0,LEN(H24)&lt;&gt;0),((HOUR(H24)*60)+MINUTE(H24))-((HOUR(G24)*60)+MINUTE(G24)),"")</f>
        <v/>
      </c>
      <c r="O24" s="32" t="str">
        <f>IF(AND(LEN(L24)&lt;&gt;0,LEN(M24)&lt;&gt;0),((HOUR(M24)*60)+MINUTE(M24))-((HOUR(L24)*60)+MINUTE(L24)),"")</f>
        <v/>
      </c>
      <c r="T24" s="32" t="str">
        <f>IF(AND(LEN(Q24)&lt;&gt;0,LEN(R24)&lt;&gt;0),((HOUR(R24)*60)+MINUTE(R24))-((HOUR(Q24)*60)+MINUTE(Q24)),"")</f>
        <v/>
      </c>
      <c r="Y24" s="32" t="str">
        <f>IF(AND(LEN(V24)&lt;&gt;0,LEN(W24)&lt;&gt;0),((HOUR(W24)*60)+MINUTE(W24))-((HOUR(V24)*60)+MINUTE(V24)),"")</f>
        <v/>
      </c>
      <c r="AD24" s="32" t="str">
        <f>IF(AND(LEN(AA24)&lt;&gt;0,LEN(AB24)&lt;&gt;0),((HOUR(AB24)*60)+MINUTE(AB24))-((HOUR(AA24)*60)+MINUTE(AA24)),"")</f>
        <v/>
      </c>
      <c r="AI24" s="32" t="str">
        <f>IF(AND(LEN(AF24)&lt;&gt;0,LEN(AG24)&lt;&gt;0),((HOUR(AG24)*60)+MINUTE(AG24))-((HOUR(AF24)*60)+MINUTE(AF24)),"")</f>
        <v/>
      </c>
      <c r="AN24" s="32" t="str">
        <f>IF(AND(LEN(AK24)&lt;&gt;0,LEN(AL24)&lt;&gt;0),((HOUR(AL24)*60)+MINUTE(AL24))-((HOUR(AK24)*60)+MINUTE(AK24)),"")</f>
        <v/>
      </c>
      <c r="AT24" s="32" t="str">
        <f>IF(AND(LEN(AQ24)&lt;&gt;0,LEN(AR24)&lt;&gt;0),((HOUR(AR24)*60)+MINUTE(AR24))-((HOUR(AQ24)*60)+MINUTE(AQ24)),"")</f>
        <v/>
      </c>
      <c r="AY24" s="32" t="str">
        <f>IF(AND(LEN(AV24)&lt;&gt;0,LEN(AW24)&lt;&gt;0),((HOUR(AW24)*60)+MINUTE(AW24))-((HOUR(AV24)*60)+MINUTE(AV24)),"")</f>
        <v/>
      </c>
      <c r="BD24" s="32" t="str">
        <f>IF(AND(LEN(BA24)&lt;&gt;0,LEN(BB24)&lt;&gt;0),((HOUR(BB24)*60)+MINUTE(BB24))-((HOUR(BA24)*60)+MINUTE(BA24)),"")</f>
        <v/>
      </c>
      <c r="BI24" s="32" t="str">
        <f>IF(AND(LEN(BF24)&lt;&gt;0,LEN(BG24)&lt;&gt;0),((HOUR(BG24)*60)+MINUTE(BG24))-((HOUR(BF24)*60)+MINUTE(BF24)),"")</f>
        <v/>
      </c>
      <c r="BN24" s="32" t="str">
        <f>IF(AND(LEN(BK24)&lt;&gt;0,LEN(BL24)&lt;&gt;0),((HOUR(BL24)*60)+MINUTE(BL24))-((HOUR(BK24)*60)+MINUTE(BK24)),"")</f>
        <v/>
      </c>
      <c r="BT24" s="32" t="str">
        <f>IF(AND(LEN(BQ24)&lt;&gt;0,LEN(BR24)&lt;&gt;0),((HOUR(BR24)*60)+MINUTE(BR24))-((HOUR(BQ24)*60)+MINUTE(BQ24)),"")</f>
        <v/>
      </c>
      <c r="BY24" s="32" t="str">
        <f>IF(AND(LEN(BV24)&lt;&gt;0,LEN(BW24)&lt;&gt;0),((HOUR(BW24)*60)+MINUTE(BW24))-((HOUR(BV24)*60)+MINUTE(BV24)),"")</f>
        <v/>
      </c>
      <c r="BZ24" s="6" t="s">
        <v>0</v>
      </c>
      <c r="CA24" s="6">
        <v>0.73263888888888884</v>
      </c>
      <c r="CB24" s="6">
        <v>0.73611111111111116</v>
      </c>
      <c r="CC24" s="1" t="str">
        <f t="shared" si="30"/>
        <v>["別府", "17:35", "17:40"],</v>
      </c>
      <c r="CD24" s="32">
        <f>IF(AND(LEN(CA24)&lt;&gt;0,LEN(CB24)&lt;&gt;0),((HOUR(CB24)*60)+MINUTE(CB24))-((HOUR(CA24)*60)+MINUTE(CA24)),"")</f>
        <v>5</v>
      </c>
      <c r="CK24" s="6" t="s">
        <v>32</v>
      </c>
      <c r="CL24" s="6">
        <v>0.56111111111111112</v>
      </c>
      <c r="CM24" s="6">
        <v>0.5625</v>
      </c>
      <c r="CN24" s="1" t="str">
        <f t="shared" si="34"/>
        <v>["別府", "13:28", "13:30"],</v>
      </c>
      <c r="CO24" s="32">
        <f t="shared" si="35"/>
        <v>2</v>
      </c>
      <c r="CP24" s="6" t="s">
        <v>32</v>
      </c>
      <c r="CQ24" s="6">
        <v>0.56111111111111112</v>
      </c>
      <c r="CR24" s="6">
        <v>0.5625</v>
      </c>
      <c r="CS24" s="1" t="str">
        <f t="shared" si="36"/>
        <v>["別府", "13:28", "13:30"],</v>
      </c>
      <c r="CT24" s="32">
        <f t="shared" si="37"/>
        <v>2</v>
      </c>
      <c r="CZ24" s="6" t="s">
        <v>32</v>
      </c>
      <c r="DA24" s="11">
        <v>0.76111111111111107</v>
      </c>
      <c r="DB24" s="6">
        <v>0.78333333333333333</v>
      </c>
      <c r="DC24" s="1" t="str">
        <f t="shared" si="40"/>
        <v>["別府", "18:16", "18:48"],</v>
      </c>
      <c r="DD24" s="32">
        <f t="shared" si="41"/>
        <v>32</v>
      </c>
      <c r="DE24" s="6" t="s">
        <v>32</v>
      </c>
      <c r="DF24" s="11">
        <v>0.7680555555555556</v>
      </c>
      <c r="DG24" s="6">
        <v>0.78333333333333333</v>
      </c>
      <c r="DH24" s="1" t="str">
        <f t="shared" si="42"/>
        <v>["別府", "18:26", "18:48"],</v>
      </c>
      <c r="DI24" s="32">
        <f t="shared" si="43"/>
        <v>22</v>
      </c>
    </row>
    <row r="25" spans="5:113" x14ac:dyDescent="0.45">
      <c r="E25" s="32" t="str">
        <f t="shared" si="1"/>
        <v/>
      </c>
      <c r="J25" s="32" t="str">
        <f t="shared" si="45"/>
        <v/>
      </c>
      <c r="O25" s="32" t="str">
        <f t="shared" si="5"/>
        <v/>
      </c>
      <c r="T25" s="32" t="str">
        <f t="shared" si="7"/>
        <v/>
      </c>
      <c r="Y25" s="32" t="str">
        <f t="shared" si="46"/>
        <v/>
      </c>
      <c r="AD25" s="32" t="str">
        <f t="shared" si="11"/>
        <v/>
      </c>
      <c r="AI25" s="32" t="str">
        <f t="shared" si="13"/>
        <v/>
      </c>
      <c r="AN25" s="32" t="str">
        <f t="shared" si="15"/>
        <v/>
      </c>
      <c r="AT25" s="32" t="str">
        <f t="shared" si="17"/>
        <v/>
      </c>
      <c r="AY25" s="32" t="str">
        <f t="shared" si="19"/>
        <v/>
      </c>
      <c r="BD25" s="32" t="str">
        <f t="shared" si="21"/>
        <v/>
      </c>
      <c r="BI25" s="32" t="str">
        <f t="shared" si="23"/>
        <v/>
      </c>
      <c r="BN25" s="32" t="str">
        <f t="shared" si="25"/>
        <v/>
      </c>
      <c r="BT25" s="32" t="str">
        <f t="shared" si="27"/>
        <v/>
      </c>
      <c r="BY25" s="32" t="str">
        <f t="shared" si="29"/>
        <v/>
      </c>
      <c r="BZ25" s="5" t="s">
        <v>9</v>
      </c>
      <c r="CA25" s="5">
        <v>0.74444444444444446</v>
      </c>
      <c r="CB25" s="5"/>
      <c r="CC25" s="1" t="str">
        <f>"[""" &amp; BZ25 &amp; """, """ &amp; IF(CA25="","",TEXT(CA25,"h:mm")) &amp; """, """ &amp; IF(CB25="","",TEXT(CB25,"h:mm")) &amp; """]"</f>
        <v>["菱浦", "17:52", ""]</v>
      </c>
      <c r="CD25" s="32" t="str">
        <f t="shared" si="31"/>
        <v/>
      </c>
      <c r="CK25" s="3" t="s">
        <v>23</v>
      </c>
      <c r="CL25" s="4">
        <v>0.57430555555555551</v>
      </c>
      <c r="CM25" s="4">
        <v>0.57638888888888895</v>
      </c>
      <c r="CN25" s="1" t="str">
        <f t="shared" si="34"/>
        <v>["来居", "13:47", "13:50"],</v>
      </c>
      <c r="CO25" s="32">
        <f t="shared" si="35"/>
        <v>3</v>
      </c>
      <c r="CP25" s="3" t="s">
        <v>23</v>
      </c>
      <c r="CQ25" s="4">
        <v>0.57430555555555551</v>
      </c>
      <c r="CR25" s="4">
        <v>0.57638888888888895</v>
      </c>
      <c r="CS25" s="1" t="str">
        <f t="shared" si="36"/>
        <v>["来居", "13:47", "13:50"],</v>
      </c>
      <c r="CT25" s="32">
        <f t="shared" si="37"/>
        <v>3</v>
      </c>
      <c r="CZ25" s="5" t="s">
        <v>22</v>
      </c>
      <c r="DA25" s="5">
        <v>0.78888888888888886</v>
      </c>
      <c r="DB25" s="5">
        <v>0.79027777777777775</v>
      </c>
      <c r="DC25" s="1" t="str">
        <f t="shared" si="40"/>
        <v>["菱浦", "18:56", "18:58"],</v>
      </c>
      <c r="DD25" s="32">
        <f t="shared" si="41"/>
        <v>2</v>
      </c>
      <c r="DE25" s="5" t="s">
        <v>22</v>
      </c>
      <c r="DF25" s="5">
        <v>0.78888888888888886</v>
      </c>
      <c r="DG25" s="5">
        <v>0.79027777777777775</v>
      </c>
      <c r="DH25" s="1" t="str">
        <f t="shared" si="42"/>
        <v>["菱浦", "18:56", "18:58"],</v>
      </c>
      <c r="DI25" s="32">
        <f t="shared" si="43"/>
        <v>2</v>
      </c>
    </row>
    <row r="26" spans="5:113" x14ac:dyDescent="0.45">
      <c r="E26" s="32" t="str">
        <f t="shared" si="1"/>
        <v/>
      </c>
      <c r="J26" s="32" t="str">
        <f t="shared" si="45"/>
        <v/>
      </c>
      <c r="O26" s="32" t="str">
        <f t="shared" si="5"/>
        <v/>
      </c>
      <c r="T26" s="32" t="str">
        <f t="shared" si="7"/>
        <v/>
      </c>
      <c r="Y26" s="32" t="str">
        <f t="shared" si="46"/>
        <v/>
      </c>
      <c r="AD26" s="32" t="str">
        <f t="shared" si="11"/>
        <v/>
      </c>
      <c r="AI26" s="32" t="str">
        <f t="shared" si="13"/>
        <v/>
      </c>
      <c r="AN26" s="32" t="str">
        <f t="shared" si="15"/>
        <v/>
      </c>
      <c r="AT26" s="32" t="str">
        <f t="shared" si="17"/>
        <v/>
      </c>
      <c r="AY26" s="32" t="str">
        <f t="shared" si="19"/>
        <v/>
      </c>
      <c r="BD26" s="32" t="str">
        <f t="shared" si="21"/>
        <v/>
      </c>
      <c r="BI26" s="32" t="str">
        <f t="shared" si="23"/>
        <v/>
      </c>
      <c r="BN26" s="32" t="str">
        <f t="shared" si="25"/>
        <v/>
      </c>
      <c r="BT26" s="32" t="str">
        <f t="shared" si="27"/>
        <v/>
      </c>
      <c r="BY26" s="32" t="str">
        <f t="shared" si="29"/>
        <v/>
      </c>
      <c r="CC26" s="1" t="s">
        <v>8</v>
      </c>
      <c r="CD26" s="32" t="str">
        <f t="shared" si="31"/>
        <v/>
      </c>
      <c r="CK26" s="6" t="s">
        <v>32</v>
      </c>
      <c r="CL26" s="6">
        <v>0.58819444444444446</v>
      </c>
      <c r="CM26" s="6">
        <v>0.59027777777777779</v>
      </c>
      <c r="CN26" s="1" t="str">
        <f t="shared" si="34"/>
        <v>["別府", "14:07", "14:10"],</v>
      </c>
      <c r="CO26" s="32">
        <f t="shared" si="35"/>
        <v>3</v>
      </c>
      <c r="CP26" s="6" t="s">
        <v>32</v>
      </c>
      <c r="CQ26" s="6">
        <v>0.58819444444444446</v>
      </c>
      <c r="CR26" s="6">
        <v>0.59027777777777779</v>
      </c>
      <c r="CS26" s="1" t="str">
        <f t="shared" si="36"/>
        <v>["別府", "14:07", "14:10"],</v>
      </c>
      <c r="CT26" s="32">
        <f t="shared" si="37"/>
        <v>3</v>
      </c>
      <c r="CZ26" s="6" t="s">
        <v>32</v>
      </c>
      <c r="DA26" s="6">
        <v>0.79583333333333339</v>
      </c>
      <c r="DB26" s="6">
        <v>0.79722222222222217</v>
      </c>
      <c r="DC26" s="1" t="str">
        <f t="shared" si="40"/>
        <v>["別府", "19:06", "19:08"],</v>
      </c>
      <c r="DD26" s="32">
        <f t="shared" si="41"/>
        <v>2</v>
      </c>
      <c r="DE26" s="6" t="s">
        <v>32</v>
      </c>
      <c r="DF26" s="6">
        <v>0.79583333333333339</v>
      </c>
      <c r="DG26" s="6">
        <v>0.79722222222222217</v>
      </c>
      <c r="DH26" s="1" t="str">
        <f t="shared" si="42"/>
        <v>["別府", "19:06", "19:08"],</v>
      </c>
      <c r="DI26" s="32">
        <f t="shared" si="43"/>
        <v>2</v>
      </c>
    </row>
    <row r="27" spans="5:113" x14ac:dyDescent="0.45">
      <c r="CK27" s="5" t="s">
        <v>22</v>
      </c>
      <c r="CL27" s="5">
        <v>0.59513888888888888</v>
      </c>
      <c r="CM27" s="5">
        <v>0.59652777777777777</v>
      </c>
      <c r="CN27" s="1" t="str">
        <f t="shared" si="34"/>
        <v>["菱浦", "14:17", "14:19"],</v>
      </c>
      <c r="CO27" s="32">
        <f t="shared" si="35"/>
        <v>2</v>
      </c>
      <c r="CP27" s="5" t="s">
        <v>22</v>
      </c>
      <c r="CQ27" s="5">
        <v>0.59513888888888888</v>
      </c>
      <c r="CR27" s="5">
        <v>0.59652777777777777</v>
      </c>
      <c r="CS27" s="1" t="str">
        <f t="shared" si="36"/>
        <v>["菱浦", "14:17", "14:19"],</v>
      </c>
      <c r="CT27" s="32">
        <f t="shared" si="37"/>
        <v>2</v>
      </c>
      <c r="CZ27" s="5" t="s">
        <v>22</v>
      </c>
      <c r="DA27" s="7">
        <v>0.8027777777777777</v>
      </c>
      <c r="DB27" s="7">
        <v>0.82708333333333339</v>
      </c>
      <c r="DC27" s="1" t="str">
        <f t="shared" si="40"/>
        <v>["菱浦", "19:16", "19:51"],</v>
      </c>
      <c r="DD27" s="32">
        <f t="shared" si="41"/>
        <v>35</v>
      </c>
      <c r="DE27" s="5" t="s">
        <v>22</v>
      </c>
      <c r="DF27" s="7">
        <v>0.8027777777777777</v>
      </c>
      <c r="DG27" s="7">
        <v>0.82708333333333339</v>
      </c>
      <c r="DH27" s="1" t="str">
        <f t="shared" si="42"/>
        <v>["菱浦", "19:16", "19:51"],</v>
      </c>
      <c r="DI27" s="32">
        <f t="shared" si="43"/>
        <v>35</v>
      </c>
    </row>
    <row r="28" spans="5:113" x14ac:dyDescent="0.45">
      <c r="CK28" s="3" t="s">
        <v>23</v>
      </c>
      <c r="CL28" s="4">
        <v>0.60902777777777783</v>
      </c>
      <c r="CM28" s="4">
        <v>0.625</v>
      </c>
      <c r="CN28" s="1" t="str">
        <f t="shared" si="34"/>
        <v>["来居", "14:37", "15:00"],</v>
      </c>
      <c r="CO28" s="32">
        <f t="shared" si="35"/>
        <v>23</v>
      </c>
      <c r="CP28" s="3" t="s">
        <v>23</v>
      </c>
      <c r="CQ28" s="4">
        <v>0.60902777777777783</v>
      </c>
      <c r="CR28" s="4">
        <v>0.625</v>
      </c>
      <c r="CS28" s="1" t="str">
        <f t="shared" si="36"/>
        <v>["来居", "14:37", "15:00"],</v>
      </c>
      <c r="CT28" s="32">
        <f t="shared" si="37"/>
        <v>23</v>
      </c>
      <c r="CZ28" s="6" t="s">
        <v>32</v>
      </c>
      <c r="DA28" s="6">
        <v>0.83263888888888893</v>
      </c>
      <c r="DB28" s="6">
        <v>0.8340277777777777</v>
      </c>
      <c r="DC28" s="1" t="str">
        <f t="shared" si="40"/>
        <v>["別府", "19:59", "20:01"],</v>
      </c>
      <c r="DD28" s="32">
        <f t="shared" si="41"/>
        <v>2</v>
      </c>
      <c r="DE28" s="6" t="s">
        <v>32</v>
      </c>
      <c r="DF28" s="6">
        <v>0.83263888888888893</v>
      </c>
      <c r="DG28" s="6">
        <v>0.8340277777777777</v>
      </c>
      <c r="DH28" s="1" t="str">
        <f t="shared" si="42"/>
        <v>["別府", "19:59", "20:01"],</v>
      </c>
      <c r="DI28" s="32">
        <f t="shared" si="43"/>
        <v>2</v>
      </c>
    </row>
    <row r="29" spans="5:113" x14ac:dyDescent="0.45">
      <c r="CK29" s="6" t="s">
        <v>32</v>
      </c>
      <c r="CL29" s="6">
        <v>0.63680555555555551</v>
      </c>
      <c r="CM29" s="6">
        <v>0.64583333333333337</v>
      </c>
      <c r="CN29" s="1" t="str">
        <f t="shared" si="34"/>
        <v>["別府", "15:17", "15:30"],</v>
      </c>
      <c r="CO29" s="32">
        <f t="shared" si="35"/>
        <v>13</v>
      </c>
      <c r="CP29" s="6" t="s">
        <v>32</v>
      </c>
      <c r="CQ29" s="6">
        <v>0.63680555555555551</v>
      </c>
      <c r="CR29" s="6">
        <v>0.64583333333333337</v>
      </c>
      <c r="CS29" s="1" t="str">
        <f t="shared" si="36"/>
        <v>["別府", "15:17", "15:30"],</v>
      </c>
      <c r="CT29" s="32">
        <f t="shared" si="37"/>
        <v>13</v>
      </c>
      <c r="CZ29" s="5" t="s">
        <v>22</v>
      </c>
      <c r="DA29" s="5">
        <v>0.83958333333333324</v>
      </c>
      <c r="DB29" s="5">
        <v>0.87152777777777779</v>
      </c>
      <c r="DC29" s="1" t="str">
        <f t="shared" si="40"/>
        <v>["菱浦", "20:09", "20:55"],</v>
      </c>
      <c r="DD29" s="32">
        <f t="shared" si="41"/>
        <v>46</v>
      </c>
      <c r="DE29" s="5" t="s">
        <v>22</v>
      </c>
      <c r="DF29" s="5">
        <v>0.83958333333333324</v>
      </c>
      <c r="DG29" s="5">
        <v>0.87152777777777779</v>
      </c>
      <c r="DH29" s="1" t="str">
        <f t="shared" si="42"/>
        <v>["菱浦", "20:09", "20:55"],</v>
      </c>
      <c r="DI29" s="32">
        <f t="shared" si="43"/>
        <v>46</v>
      </c>
    </row>
    <row r="30" spans="5:113" x14ac:dyDescent="0.45">
      <c r="CK30" s="5" t="s">
        <v>22</v>
      </c>
      <c r="CL30" s="7">
        <v>0.65069444444444446</v>
      </c>
      <c r="CM30" s="7">
        <v>0.65277777777777779</v>
      </c>
      <c r="CN30" s="1" t="str">
        <f t="shared" si="34"/>
        <v>["菱浦", "15:37", "15:40"],</v>
      </c>
      <c r="CO30" s="32">
        <f t="shared" si="35"/>
        <v>3</v>
      </c>
      <c r="CP30" s="5" t="s">
        <v>22</v>
      </c>
      <c r="CQ30" s="7">
        <v>0.65069444444444446</v>
      </c>
      <c r="CR30" s="7">
        <v>0.65277777777777779</v>
      </c>
      <c r="CS30" s="1" t="str">
        <f t="shared" si="36"/>
        <v>["菱浦", "15:37", "15:40"],</v>
      </c>
      <c r="CT30" s="32">
        <f t="shared" si="37"/>
        <v>3</v>
      </c>
      <c r="CZ30" s="6" t="s">
        <v>32</v>
      </c>
      <c r="DA30" s="6">
        <v>0.87708333333333333</v>
      </c>
      <c r="DB30" s="6">
        <v>0.87847222222222221</v>
      </c>
      <c r="DC30" s="1" t="str">
        <f t="shared" si="40"/>
        <v>["別府", "21:03", "21:05"],</v>
      </c>
      <c r="DD30" s="32">
        <f t="shared" si="41"/>
        <v>2</v>
      </c>
      <c r="DE30" s="6" t="s">
        <v>32</v>
      </c>
      <c r="DF30" s="6">
        <v>0.87708333333333333</v>
      </c>
      <c r="DG30" s="6">
        <v>0.87847222222222221</v>
      </c>
      <c r="DH30" s="1" t="str">
        <f t="shared" si="42"/>
        <v>["別府", "21:03", "21:05"],</v>
      </c>
      <c r="DI30" s="32">
        <f t="shared" si="43"/>
        <v>2</v>
      </c>
    </row>
    <row r="31" spans="5:113" x14ac:dyDescent="0.45">
      <c r="CK31" s="6" t="s">
        <v>32</v>
      </c>
      <c r="CL31" s="6">
        <v>0.65763888888888888</v>
      </c>
      <c r="CM31" s="6">
        <v>0.67361111111111116</v>
      </c>
      <c r="CN31" s="1" t="str">
        <f t="shared" si="34"/>
        <v>["別府", "15:47", "16:10"],</v>
      </c>
      <c r="CO31" s="32">
        <f t="shared" si="35"/>
        <v>23</v>
      </c>
      <c r="CP31" s="6" t="s">
        <v>32</v>
      </c>
      <c r="CQ31" s="6">
        <v>0.65763888888888888</v>
      </c>
      <c r="CR31" s="6">
        <v>0.67361111111111116</v>
      </c>
      <c r="CS31" s="1" t="str">
        <f t="shared" si="36"/>
        <v>["別府", "15:47", "16:10"],</v>
      </c>
      <c r="CT31" s="32">
        <f t="shared" si="37"/>
        <v>23</v>
      </c>
      <c r="CZ31" s="5" t="s">
        <v>22</v>
      </c>
      <c r="DA31" s="5">
        <v>0.88402777777777775</v>
      </c>
      <c r="DB31" s="5">
        <v>0.9159722222222223</v>
      </c>
      <c r="DC31" s="1" t="str">
        <f t="shared" si="40"/>
        <v>["菱浦", "21:13", "21:59"],</v>
      </c>
      <c r="DD31" s="32">
        <f t="shared" si="41"/>
        <v>46</v>
      </c>
      <c r="DE31" s="5" t="s">
        <v>22</v>
      </c>
      <c r="DF31" s="5">
        <v>0.88402777777777775</v>
      </c>
      <c r="DG31" s="5">
        <v>0.9159722222222223</v>
      </c>
      <c r="DH31" s="1" t="str">
        <f t="shared" si="42"/>
        <v>["菱浦", "21:13", "21:59"],</v>
      </c>
      <c r="DI31" s="32">
        <f t="shared" si="43"/>
        <v>46</v>
      </c>
    </row>
    <row r="32" spans="5:113" x14ac:dyDescent="0.45">
      <c r="CK32" s="3" t="s">
        <v>23</v>
      </c>
      <c r="CL32" s="4">
        <v>0.68541666666666667</v>
      </c>
      <c r="CM32" s="4">
        <v>0.68680555555555556</v>
      </c>
      <c r="CN32" s="1" t="str">
        <f t="shared" si="34"/>
        <v>["来居", "16:27", "16:29"],</v>
      </c>
      <c r="CO32" s="32">
        <f t="shared" si="35"/>
        <v>2</v>
      </c>
      <c r="CP32" s="3" t="s">
        <v>23</v>
      </c>
      <c r="CQ32" s="4">
        <v>0.68541666666666667</v>
      </c>
      <c r="CR32" s="4">
        <v>0.68680555555555556</v>
      </c>
      <c r="CS32" s="1" t="str">
        <f t="shared" si="36"/>
        <v>["来居", "16:27", "16:29"],</v>
      </c>
      <c r="CT32" s="32">
        <f t="shared" si="37"/>
        <v>2</v>
      </c>
      <c r="CZ32" s="6" t="s">
        <v>32</v>
      </c>
      <c r="DA32" s="6">
        <v>0.92152777777777783</v>
      </c>
      <c r="DB32" s="4"/>
      <c r="DC32" s="1" t="str">
        <f>"[""" &amp; CZ32 &amp; """, """ &amp; IF(DA32="","",TEXT(DA32,"h:mm")) &amp; """, """ &amp; IF(DB32="","",TEXT(DB32,"h:mm")) &amp; """]"</f>
        <v>["別府", "22:07", ""]</v>
      </c>
      <c r="DD32" s="32" t="str">
        <f t="shared" si="41"/>
        <v/>
      </c>
      <c r="DE32" s="6" t="s">
        <v>32</v>
      </c>
      <c r="DF32" s="6">
        <v>0.92152777777777783</v>
      </c>
      <c r="DG32" s="4"/>
      <c r="DH32" s="1" t="str">
        <f>"[""" &amp; DE32 &amp; """, """ &amp; IF(DF32="","",TEXT(DF32,"h:mm")) &amp; """, """ &amp; IF(DG32="","",TEXT(DG32,"h:mm")) &amp; """]"</f>
        <v>["別府", "22:07", ""]</v>
      </c>
      <c r="DI32" s="32" t="str">
        <f t="shared" si="43"/>
        <v/>
      </c>
    </row>
    <row r="33" spans="89:113" x14ac:dyDescent="0.45">
      <c r="CK33" s="5" t="s">
        <v>22</v>
      </c>
      <c r="CL33" s="7">
        <v>0.69930555555555562</v>
      </c>
      <c r="CM33" s="7">
        <v>0.7006944444444444</v>
      </c>
      <c r="CN33" s="1" t="str">
        <f t="shared" si="34"/>
        <v>["菱浦", "16:47", "16:49"],</v>
      </c>
      <c r="CO33" s="32">
        <f t="shared" si="35"/>
        <v>2</v>
      </c>
      <c r="CP33" s="5" t="s">
        <v>22</v>
      </c>
      <c r="CQ33" s="7">
        <v>0.69930555555555562</v>
      </c>
      <c r="CR33" s="7">
        <v>0.7006944444444444</v>
      </c>
      <c r="CS33" s="1" t="str">
        <f t="shared" si="36"/>
        <v>["菱浦", "16:47", "16:49"],</v>
      </c>
      <c r="CT33" s="32">
        <f t="shared" si="37"/>
        <v>2</v>
      </c>
      <c r="CZ33" s="5"/>
      <c r="DA33" s="7"/>
      <c r="DB33" s="7"/>
      <c r="DC33" s="1" t="s">
        <v>8</v>
      </c>
      <c r="DD33" s="32" t="str">
        <f t="shared" si="41"/>
        <v/>
      </c>
      <c r="DE33" s="5"/>
      <c r="DF33" s="7"/>
      <c r="DG33" s="7"/>
      <c r="DH33" s="1" t="s">
        <v>8</v>
      </c>
      <c r="DI33" s="32" t="str">
        <f t="shared" si="43"/>
        <v/>
      </c>
    </row>
    <row r="34" spans="89:113" x14ac:dyDescent="0.45">
      <c r="CK34" s="6" t="s">
        <v>32</v>
      </c>
      <c r="CL34" s="6">
        <v>0.7055555555555556</v>
      </c>
      <c r="CM34" s="6">
        <v>0.72222222222222221</v>
      </c>
      <c r="CN34" s="1" t="str">
        <f t="shared" si="34"/>
        <v>["別府", "16:56", "17:20"],</v>
      </c>
      <c r="CO34" s="32">
        <f t="shared" si="35"/>
        <v>24</v>
      </c>
      <c r="CP34" s="6" t="s">
        <v>32</v>
      </c>
      <c r="CQ34" s="6">
        <v>0.7055555555555556</v>
      </c>
      <c r="CR34" s="6">
        <v>0.72222222222222221</v>
      </c>
      <c r="CS34" s="1" t="str">
        <f t="shared" si="36"/>
        <v>["別府", "16:56", "17:20"],</v>
      </c>
      <c r="CT34" s="32">
        <f t="shared" si="37"/>
        <v>24</v>
      </c>
      <c r="CZ34" s="5"/>
      <c r="DA34" s="7"/>
      <c r="DB34" s="7"/>
      <c r="DD34" s="32"/>
      <c r="DE34" s="5"/>
      <c r="DF34" s="7"/>
      <c r="DG34" s="7"/>
      <c r="DI34" s="32"/>
    </row>
    <row r="35" spans="89:113" x14ac:dyDescent="0.45">
      <c r="CK35" s="5" t="s">
        <v>22</v>
      </c>
      <c r="CL35" s="5">
        <v>0.7270833333333333</v>
      </c>
      <c r="CM35" s="8">
        <v>0.7284722222222223</v>
      </c>
      <c r="CN35" s="1" t="str">
        <f t="shared" si="34"/>
        <v>["菱浦", "17:27", "17:29"],</v>
      </c>
      <c r="CO35" s="32">
        <f t="shared" si="35"/>
        <v>2</v>
      </c>
      <c r="CP35" s="5" t="s">
        <v>22</v>
      </c>
      <c r="CQ35" s="5">
        <v>0.7270833333333333</v>
      </c>
      <c r="CR35" s="8">
        <v>0.73541666666666661</v>
      </c>
      <c r="CS35" s="1" t="str">
        <f t="shared" si="36"/>
        <v>["菱浦", "17:27", "17:39"],</v>
      </c>
      <c r="CT35" s="32">
        <f t="shared" si="37"/>
        <v>12</v>
      </c>
      <c r="CZ35" s="3"/>
      <c r="DA35" s="4"/>
      <c r="DB35" s="4"/>
      <c r="DD35" s="32"/>
      <c r="DE35" s="3"/>
      <c r="DF35" s="4"/>
      <c r="DG35" s="4"/>
      <c r="DI35" s="32"/>
    </row>
    <row r="36" spans="89:113" x14ac:dyDescent="0.45">
      <c r="CK36" s="3" t="s">
        <v>23</v>
      </c>
      <c r="CL36" s="9">
        <v>0.74097222222222225</v>
      </c>
      <c r="CM36" s="9">
        <v>0.74236111111111114</v>
      </c>
      <c r="CN36" s="1" t="str">
        <f t="shared" si="34"/>
        <v>["来居", "17:47", "17:49"],</v>
      </c>
      <c r="CO36" s="32">
        <f t="shared" si="35"/>
        <v>2</v>
      </c>
      <c r="CP36" s="3" t="s">
        <v>23</v>
      </c>
      <c r="CQ36" s="9">
        <v>0.74791666666666667</v>
      </c>
      <c r="CR36" s="9">
        <v>0.74930555555555556</v>
      </c>
      <c r="CS36" s="1" t="str">
        <f t="shared" si="36"/>
        <v>["来居", "17:57", "17:59"],</v>
      </c>
      <c r="CT36" s="32">
        <f t="shared" si="37"/>
        <v>2</v>
      </c>
      <c r="CZ36" s="5"/>
      <c r="DA36" s="7"/>
      <c r="DB36" s="7"/>
      <c r="DD36" s="32"/>
      <c r="DE36" s="5"/>
      <c r="DF36" s="7"/>
      <c r="DG36" s="7"/>
      <c r="DI36" s="32"/>
    </row>
    <row r="37" spans="89:113" x14ac:dyDescent="0.45">
      <c r="CK37" s="5" t="s">
        <v>22</v>
      </c>
      <c r="CL37" s="10">
        <v>0.75486111111111109</v>
      </c>
      <c r="CM37" s="10">
        <v>0.75624999999999998</v>
      </c>
      <c r="CN37" s="1" t="str">
        <f t="shared" si="34"/>
        <v>["菱浦", "18:07", "18:09"],</v>
      </c>
      <c r="CO37" s="32">
        <f t="shared" si="35"/>
        <v>2</v>
      </c>
      <c r="CP37" s="5" t="s">
        <v>22</v>
      </c>
      <c r="CQ37" s="10">
        <v>0.76180555555555562</v>
      </c>
      <c r="CR37" s="10">
        <v>0.7631944444444444</v>
      </c>
      <c r="CS37" s="1" t="str">
        <f t="shared" si="36"/>
        <v>["菱浦", "18:17", "18:19"],</v>
      </c>
      <c r="CT37" s="32">
        <f t="shared" si="37"/>
        <v>2</v>
      </c>
      <c r="CZ37" s="5"/>
      <c r="DA37" s="7"/>
      <c r="DB37" s="7"/>
      <c r="DD37" s="32"/>
      <c r="DE37" s="5"/>
      <c r="DF37" s="7"/>
      <c r="DG37" s="7"/>
      <c r="DI37" s="32"/>
    </row>
    <row r="38" spans="89:113" x14ac:dyDescent="0.45">
      <c r="CK38" s="6" t="s">
        <v>32</v>
      </c>
      <c r="CL38" s="11">
        <v>0.76111111111111107</v>
      </c>
      <c r="CM38" s="6">
        <v>0.78333333333333333</v>
      </c>
      <c r="CN38" s="1" t="str">
        <f t="shared" si="34"/>
        <v>["別府", "18:16", "18:48"],</v>
      </c>
      <c r="CO38" s="32">
        <f t="shared" si="35"/>
        <v>32</v>
      </c>
      <c r="CP38" s="6" t="s">
        <v>32</v>
      </c>
      <c r="CQ38" s="11">
        <v>0.7680555555555556</v>
      </c>
      <c r="CR38" s="6">
        <v>0.78333333333333333</v>
      </c>
      <c r="CS38" s="1" t="str">
        <f t="shared" si="36"/>
        <v>["別府", "18:26", "18:48"],</v>
      </c>
      <c r="CT38" s="32">
        <f t="shared" si="37"/>
        <v>22</v>
      </c>
      <c r="CZ38" s="6"/>
      <c r="DA38" s="6"/>
      <c r="DB38" s="6"/>
      <c r="DD38" s="32"/>
      <c r="DE38" s="6"/>
      <c r="DF38" s="6"/>
      <c r="DG38" s="6"/>
      <c r="DI38" s="32"/>
    </row>
    <row r="39" spans="89:113" x14ac:dyDescent="0.45">
      <c r="CK39" s="5" t="s">
        <v>22</v>
      </c>
      <c r="CL39" s="5">
        <v>0.78888888888888886</v>
      </c>
      <c r="CM39" s="5">
        <v>0.79027777777777775</v>
      </c>
      <c r="CN39" s="1" t="str">
        <f t="shared" si="34"/>
        <v>["菱浦", "18:56", "18:58"],</v>
      </c>
      <c r="CO39" s="32">
        <f t="shared" si="35"/>
        <v>2</v>
      </c>
      <c r="CP39" s="5" t="s">
        <v>22</v>
      </c>
      <c r="CQ39" s="5">
        <v>0.78888888888888886</v>
      </c>
      <c r="CR39" s="5">
        <v>0.79027777777777775</v>
      </c>
      <c r="CS39" s="1" t="str">
        <f t="shared" si="36"/>
        <v>["菱浦", "18:56", "18:58"],</v>
      </c>
      <c r="CT39" s="32">
        <f t="shared" si="37"/>
        <v>2</v>
      </c>
      <c r="CZ39" s="6"/>
      <c r="DA39" s="6"/>
      <c r="DB39" s="6"/>
      <c r="DD39" s="32"/>
      <c r="DE39" s="6"/>
      <c r="DF39" s="6"/>
      <c r="DG39" s="6"/>
      <c r="DI39" s="32"/>
    </row>
    <row r="40" spans="89:113" x14ac:dyDescent="0.45">
      <c r="CK40" s="6" t="s">
        <v>32</v>
      </c>
      <c r="CL40" s="6">
        <v>0.79583333333333339</v>
      </c>
      <c r="CM40" s="6">
        <v>0.79722222222222217</v>
      </c>
      <c r="CN40" s="1" t="str">
        <f t="shared" si="34"/>
        <v>["別府", "19:06", "19:08"],</v>
      </c>
      <c r="CO40" s="32">
        <f t="shared" si="35"/>
        <v>2</v>
      </c>
      <c r="CP40" s="6" t="s">
        <v>32</v>
      </c>
      <c r="CQ40" s="6">
        <v>0.79583333333333339</v>
      </c>
      <c r="CR40" s="6">
        <v>0.79722222222222217</v>
      </c>
      <c r="CS40" s="1" t="str">
        <f t="shared" si="36"/>
        <v>["別府", "19:06", "19:08"],</v>
      </c>
      <c r="CT40" s="32">
        <f t="shared" si="37"/>
        <v>2</v>
      </c>
      <c r="CZ40" s="6"/>
      <c r="DA40" s="6"/>
      <c r="DB40" s="6"/>
      <c r="DD40" s="32"/>
      <c r="DE40" s="6"/>
      <c r="DF40" s="6"/>
      <c r="DG40" s="6"/>
      <c r="DI40" s="32"/>
    </row>
    <row r="41" spans="89:113" x14ac:dyDescent="0.45">
      <c r="CK41" s="3" t="s">
        <v>23</v>
      </c>
      <c r="CL41" s="4">
        <v>0.81041666666666667</v>
      </c>
      <c r="CM41" s="4">
        <v>0.81180555555555556</v>
      </c>
      <c r="CN41" s="1" t="str">
        <f t="shared" si="34"/>
        <v>["来居", "19:27", "19:29"],</v>
      </c>
      <c r="CO41" s="32">
        <f t="shared" si="35"/>
        <v>2</v>
      </c>
      <c r="CP41" s="3" t="s">
        <v>23</v>
      </c>
      <c r="CQ41" s="4">
        <v>0.81041666666666667</v>
      </c>
      <c r="CR41" s="4">
        <v>0.81180555555555556</v>
      </c>
      <c r="CS41" s="1" t="str">
        <f t="shared" si="36"/>
        <v>["来居", "19:27", "19:29"],</v>
      </c>
      <c r="CT41" s="32">
        <f t="shared" si="37"/>
        <v>2</v>
      </c>
      <c r="CZ41" s="6"/>
      <c r="DA41" s="6"/>
      <c r="DB41" s="6"/>
      <c r="DD41" s="32"/>
      <c r="DE41" s="6"/>
      <c r="DF41" s="6"/>
      <c r="DG41" s="6"/>
      <c r="DI41" s="32"/>
    </row>
    <row r="42" spans="89:113" x14ac:dyDescent="0.45">
      <c r="CK42" s="5" t="s">
        <v>22</v>
      </c>
      <c r="CL42" s="7">
        <v>0.8256944444444444</v>
      </c>
      <c r="CM42" s="7">
        <v>0.82708333333333339</v>
      </c>
      <c r="CN42" s="1" t="str">
        <f t="shared" si="34"/>
        <v>["菱浦", "19:49", "19:51"],</v>
      </c>
      <c r="CO42" s="32">
        <f t="shared" si="35"/>
        <v>2</v>
      </c>
      <c r="CP42" s="5" t="s">
        <v>22</v>
      </c>
      <c r="CQ42" s="7">
        <v>0.8256944444444444</v>
      </c>
      <c r="CR42" s="7">
        <v>0.82708333333333339</v>
      </c>
      <c r="CS42" s="1" t="str">
        <f t="shared" si="36"/>
        <v>["菱浦", "19:49", "19:51"],</v>
      </c>
      <c r="CT42" s="32">
        <f t="shared" si="37"/>
        <v>2</v>
      </c>
      <c r="CZ42" s="6"/>
      <c r="DA42" s="6"/>
      <c r="DB42" s="6"/>
      <c r="DD42" s="32"/>
      <c r="DE42" s="6"/>
      <c r="DF42" s="6"/>
      <c r="DG42" s="6"/>
      <c r="DI42" s="32"/>
    </row>
    <row r="43" spans="89:113" x14ac:dyDescent="0.45">
      <c r="CK43" s="6" t="s">
        <v>32</v>
      </c>
      <c r="CL43" s="6">
        <v>0.83263888888888893</v>
      </c>
      <c r="CM43" s="6">
        <v>0.8340277777777777</v>
      </c>
      <c r="CN43" s="1" t="str">
        <f t="shared" si="34"/>
        <v>["別府", "19:59", "20:01"],</v>
      </c>
      <c r="CO43" s="32">
        <f t="shared" si="35"/>
        <v>2</v>
      </c>
      <c r="CP43" s="6" t="s">
        <v>32</v>
      </c>
      <c r="CQ43" s="6">
        <v>0.83263888888888893</v>
      </c>
      <c r="CR43" s="6">
        <v>0.8340277777777777</v>
      </c>
      <c r="CS43" s="1" t="str">
        <f t="shared" si="36"/>
        <v>["別府", "19:59", "20:01"],</v>
      </c>
      <c r="CT43" s="32">
        <f t="shared" si="37"/>
        <v>2</v>
      </c>
      <c r="CZ43" s="6"/>
      <c r="DA43" s="6"/>
      <c r="DB43" s="6"/>
      <c r="DD43" s="32"/>
      <c r="DE43" s="6"/>
      <c r="DF43" s="6"/>
      <c r="DG43" s="6"/>
      <c r="DI43" s="32"/>
    </row>
    <row r="44" spans="89:113" x14ac:dyDescent="0.45">
      <c r="CK44" s="5" t="s">
        <v>22</v>
      </c>
      <c r="CL44" s="5">
        <v>0.83958333333333324</v>
      </c>
      <c r="CM44" s="5">
        <v>0.84097222222222223</v>
      </c>
      <c r="CN44" s="1" t="str">
        <f t="shared" si="34"/>
        <v>["菱浦", "20:09", "20:11"],</v>
      </c>
      <c r="CO44" s="32">
        <f t="shared" si="35"/>
        <v>2</v>
      </c>
      <c r="CP44" s="5" t="s">
        <v>22</v>
      </c>
      <c r="CQ44" s="5">
        <v>0.83958333333333324</v>
      </c>
      <c r="CR44" s="5">
        <v>0.84097222222222223</v>
      </c>
      <c r="CS44" s="1" t="str">
        <f t="shared" si="36"/>
        <v>["菱浦", "20:09", "20:11"],</v>
      </c>
      <c r="CT44" s="32">
        <f t="shared" si="37"/>
        <v>2</v>
      </c>
      <c r="CZ44" s="6"/>
      <c r="DA44" s="6"/>
      <c r="DB44" s="6"/>
      <c r="DD44" s="32"/>
      <c r="DE44" s="6"/>
      <c r="DF44" s="6"/>
      <c r="DG44" s="6"/>
      <c r="DI44" s="32"/>
    </row>
    <row r="45" spans="89:113" x14ac:dyDescent="0.45">
      <c r="CK45" s="3" t="s">
        <v>23</v>
      </c>
      <c r="CL45" s="4">
        <v>0.85486111111111107</v>
      </c>
      <c r="CM45" s="4">
        <v>0.85625000000000007</v>
      </c>
      <c r="CN45" s="1" t="str">
        <f t="shared" si="34"/>
        <v>["来居", "20:31", "20:33"],</v>
      </c>
      <c r="CO45" s="32">
        <f t="shared" si="35"/>
        <v>2</v>
      </c>
      <c r="CP45" s="3" t="s">
        <v>23</v>
      </c>
      <c r="CQ45" s="4">
        <v>0.85486111111111107</v>
      </c>
      <c r="CR45" s="4">
        <v>0.85625000000000007</v>
      </c>
      <c r="CS45" s="1" t="str">
        <f t="shared" si="36"/>
        <v>["来居", "20:31", "20:33"],</v>
      </c>
      <c r="CT45" s="32">
        <f t="shared" si="37"/>
        <v>2</v>
      </c>
      <c r="CZ45" s="3"/>
      <c r="DA45" s="4"/>
      <c r="DB45" s="4"/>
      <c r="DD45" s="32"/>
      <c r="DE45" s="3"/>
      <c r="DF45" s="4"/>
      <c r="DG45" s="4"/>
      <c r="DI45" s="32"/>
    </row>
    <row r="46" spans="89:113" x14ac:dyDescent="0.45">
      <c r="CK46" s="5" t="s">
        <v>22</v>
      </c>
      <c r="CL46" s="7">
        <v>0.87013888888888891</v>
      </c>
      <c r="CM46" s="7">
        <v>0.87152777777777779</v>
      </c>
      <c r="CN46" s="1" t="str">
        <f t="shared" si="34"/>
        <v>["菱浦", "20:53", "20:55"],</v>
      </c>
      <c r="CO46" s="32">
        <f t="shared" si="35"/>
        <v>2</v>
      </c>
      <c r="CP46" s="5" t="s">
        <v>22</v>
      </c>
      <c r="CQ46" s="7">
        <v>0.87013888888888891</v>
      </c>
      <c r="CR46" s="7">
        <v>0.87152777777777779</v>
      </c>
      <c r="CS46" s="1" t="str">
        <f t="shared" si="36"/>
        <v>["菱浦", "20:53", "20:55"],</v>
      </c>
      <c r="CT46" s="32">
        <f t="shared" si="37"/>
        <v>2</v>
      </c>
      <c r="CZ46" s="5"/>
      <c r="DA46" s="7"/>
      <c r="DB46" s="7"/>
      <c r="DD46" s="32"/>
      <c r="DE46" s="5"/>
      <c r="DF46" s="7"/>
      <c r="DG46" s="7"/>
      <c r="DI46" s="32"/>
    </row>
    <row r="47" spans="89:113" x14ac:dyDescent="0.45">
      <c r="CK47" s="6" t="s">
        <v>32</v>
      </c>
      <c r="CL47" s="6">
        <v>0.87708333333333333</v>
      </c>
      <c r="CM47" s="6">
        <v>0.87847222222222221</v>
      </c>
      <c r="CN47" s="1" t="str">
        <f t="shared" si="34"/>
        <v>["別府", "21:03", "21:05"],</v>
      </c>
      <c r="CO47" s="32">
        <f t="shared" si="35"/>
        <v>2</v>
      </c>
      <c r="CP47" s="6" t="s">
        <v>32</v>
      </c>
      <c r="CQ47" s="6">
        <v>0.87708333333333333</v>
      </c>
      <c r="CR47" s="6">
        <v>0.87847222222222221</v>
      </c>
      <c r="CS47" s="1" t="str">
        <f t="shared" si="36"/>
        <v>["別府", "21:03", "21:05"],</v>
      </c>
      <c r="CT47" s="32">
        <f t="shared" si="37"/>
        <v>2</v>
      </c>
      <c r="CZ47" s="5"/>
      <c r="DA47" s="7"/>
      <c r="DB47" s="7"/>
      <c r="DD47" s="32"/>
      <c r="DE47" s="5"/>
      <c r="DF47" s="7"/>
      <c r="DG47" s="7"/>
      <c r="DI47" s="32"/>
    </row>
    <row r="48" spans="89:113" x14ac:dyDescent="0.45">
      <c r="CK48" s="5" t="s">
        <v>22</v>
      </c>
      <c r="CL48" s="5">
        <v>0.88402777777777775</v>
      </c>
      <c r="CM48" s="5">
        <v>0.88541666666666663</v>
      </c>
      <c r="CN48" s="1" t="str">
        <f t="shared" si="34"/>
        <v>["菱浦", "21:13", "21:15"],</v>
      </c>
      <c r="CO48" s="32">
        <f t="shared" si="35"/>
        <v>2</v>
      </c>
      <c r="CP48" s="5" t="s">
        <v>22</v>
      </c>
      <c r="CQ48" s="5">
        <v>0.88402777777777775</v>
      </c>
      <c r="CR48" s="5">
        <v>0.88541666666666663</v>
      </c>
      <c r="CS48" s="1" t="str">
        <f t="shared" si="36"/>
        <v>["菱浦", "21:13", "21:15"],</v>
      </c>
      <c r="CT48" s="32">
        <f t="shared" si="37"/>
        <v>2</v>
      </c>
      <c r="CZ48" s="3"/>
      <c r="DA48" s="4"/>
      <c r="DB48" s="4"/>
      <c r="DD48" s="32"/>
      <c r="DE48" s="3"/>
      <c r="DF48" s="4"/>
      <c r="DG48" s="4"/>
      <c r="DI48" s="32"/>
    </row>
    <row r="49" spans="89:113" x14ac:dyDescent="0.45">
      <c r="CK49" s="3" t="s">
        <v>23</v>
      </c>
      <c r="CL49" s="4">
        <v>0.89930555555555547</v>
      </c>
      <c r="CM49" s="4">
        <v>0.90069444444444446</v>
      </c>
      <c r="CN49" s="1" t="str">
        <f t="shared" si="34"/>
        <v>["来居", "21:35", "21:37"],</v>
      </c>
      <c r="CO49" s="32">
        <f t="shared" si="35"/>
        <v>2</v>
      </c>
      <c r="CP49" s="3" t="s">
        <v>23</v>
      </c>
      <c r="CQ49" s="4">
        <v>0.89930555555555547</v>
      </c>
      <c r="CR49" s="4">
        <v>0.90069444444444446</v>
      </c>
      <c r="CS49" s="1" t="str">
        <f t="shared" si="36"/>
        <v>["来居", "21:35", "21:37"],</v>
      </c>
      <c r="CT49" s="32">
        <f t="shared" si="37"/>
        <v>2</v>
      </c>
      <c r="CZ49" s="3"/>
      <c r="DA49" s="4"/>
      <c r="DB49" s="4"/>
      <c r="DD49" s="32"/>
      <c r="DE49" s="3"/>
      <c r="DF49" s="4"/>
      <c r="DG49" s="4"/>
      <c r="DI49" s="32"/>
    </row>
    <row r="50" spans="89:113" x14ac:dyDescent="0.45">
      <c r="CK50" s="5" t="s">
        <v>22</v>
      </c>
      <c r="CL50" s="7">
        <v>0.9145833333333333</v>
      </c>
      <c r="CM50" s="7">
        <v>0.9159722222222223</v>
      </c>
      <c r="CN50" s="1" t="str">
        <f t="shared" si="34"/>
        <v>["菱浦", "21:57", "21:59"],</v>
      </c>
      <c r="CO50" s="32">
        <f t="shared" si="35"/>
        <v>2</v>
      </c>
      <c r="CP50" s="5" t="s">
        <v>22</v>
      </c>
      <c r="CQ50" s="7">
        <v>0.9145833333333333</v>
      </c>
      <c r="CR50" s="7">
        <v>0.9159722222222223</v>
      </c>
      <c r="CS50" s="1" t="str">
        <f t="shared" si="36"/>
        <v>["菱浦", "21:57", "21:59"],</v>
      </c>
      <c r="CT50" s="32">
        <f t="shared" si="37"/>
        <v>2</v>
      </c>
      <c r="CZ50" s="5"/>
      <c r="DA50" s="7"/>
      <c r="DB50" s="7"/>
      <c r="DD50" s="32"/>
      <c r="DE50" s="5"/>
      <c r="DF50" s="7"/>
      <c r="DG50" s="7"/>
      <c r="DI50" s="32"/>
    </row>
    <row r="51" spans="89:113" x14ac:dyDescent="0.45">
      <c r="CK51" s="6" t="s">
        <v>32</v>
      </c>
      <c r="CL51" s="6">
        <v>0.92152777777777783</v>
      </c>
      <c r="CN51" s="1" t="str">
        <f>"[""" &amp; CK51 &amp; """, """ &amp; IF(CL51="","",TEXT(CL51,"h:mm")) &amp; """, """ &amp; IF(CM51="","",TEXT(CM51,"h:mm")) &amp; """]"</f>
        <v>["別府", "22:07", ""]</v>
      </c>
      <c r="CO51" s="32" t="str">
        <f t="shared" si="35"/>
        <v/>
      </c>
      <c r="CP51" s="6" t="s">
        <v>32</v>
      </c>
      <c r="CQ51" s="6">
        <v>0.92152777777777783</v>
      </c>
      <c r="CS51" s="1" t="str">
        <f>"[""" &amp; CP51 &amp; """, """ &amp; IF(CQ51="","",TEXT(CQ51,"h:mm")) &amp; """, """ &amp; IF(CR51="","",TEXT(CR51,"h:mm")) &amp; """]"</f>
        <v>["別府", "22:07", ""]</v>
      </c>
      <c r="CT51" s="32" t="str">
        <f t="shared" si="37"/>
        <v/>
      </c>
      <c r="CZ51" s="5"/>
      <c r="DA51" s="7"/>
      <c r="DB51" s="7"/>
      <c r="DD51" s="32"/>
      <c r="DE51" s="5"/>
      <c r="DF51" s="7"/>
      <c r="DG51" s="7"/>
      <c r="DI51" s="32"/>
    </row>
    <row r="52" spans="89:113" x14ac:dyDescent="0.45">
      <c r="CN52" s="1" t="s">
        <v>8</v>
      </c>
      <c r="CO52" s="32" t="str">
        <f t="shared" si="35"/>
        <v/>
      </c>
      <c r="CS52" s="1" t="s">
        <v>8</v>
      </c>
      <c r="CT52" s="32" t="str">
        <f t="shared" si="37"/>
        <v/>
      </c>
      <c r="CZ52" s="3"/>
      <c r="DA52" s="4"/>
      <c r="DB52" s="4"/>
      <c r="DD52" s="32"/>
      <c r="DE52" s="3"/>
      <c r="DF52" s="4"/>
      <c r="DG52" s="4"/>
      <c r="DI52" s="32"/>
    </row>
  </sheetData>
  <mergeCells count="66">
    <mergeCell ref="DE3:DF3"/>
    <mergeCell ref="DG3:DH3"/>
    <mergeCell ref="CP3:CQ3"/>
    <mergeCell ref="CR3:CS3"/>
    <mergeCell ref="CU3:CV3"/>
    <mergeCell ref="CW3:CX3"/>
    <mergeCell ref="CZ3:DA3"/>
    <mergeCell ref="DB3:DC3"/>
    <mergeCell ref="CM3:CN3"/>
    <mergeCell ref="BJ3:BK3"/>
    <mergeCell ref="BL3:BM3"/>
    <mergeCell ref="BP3:BQ3"/>
    <mergeCell ref="BR3:BS3"/>
    <mergeCell ref="BU3:BV3"/>
    <mergeCell ref="BW3:BX3"/>
    <mergeCell ref="BZ3:CA3"/>
    <mergeCell ref="CB3:CC3"/>
    <mergeCell ref="CF3:CG3"/>
    <mergeCell ref="CH3:CI3"/>
    <mergeCell ref="CK3:CL3"/>
    <mergeCell ref="W3:X3"/>
    <mergeCell ref="Z3:AA3"/>
    <mergeCell ref="BG3:BH3"/>
    <mergeCell ref="AE3:AF3"/>
    <mergeCell ref="AG3:AH3"/>
    <mergeCell ref="AJ3:AK3"/>
    <mergeCell ref="AL3:AM3"/>
    <mergeCell ref="AP3:AQ3"/>
    <mergeCell ref="AR3:AS3"/>
    <mergeCell ref="AU3:AV3"/>
    <mergeCell ref="AW3:AX3"/>
    <mergeCell ref="AZ3:BA3"/>
    <mergeCell ref="BB3:BC3"/>
    <mergeCell ref="BE3:BF3"/>
    <mergeCell ref="CQ2:CS2"/>
    <mergeCell ref="CV2:CX2"/>
    <mergeCell ref="DA2:DC2"/>
    <mergeCell ref="DF2:DH2"/>
    <mergeCell ref="CG2:CI2"/>
    <mergeCell ref="CL2:CN2"/>
    <mergeCell ref="A3:B3"/>
    <mergeCell ref="C3:D3"/>
    <mergeCell ref="F3:G3"/>
    <mergeCell ref="H3:I3"/>
    <mergeCell ref="K3:L3"/>
    <mergeCell ref="M3:N3"/>
    <mergeCell ref="BK2:BM2"/>
    <mergeCell ref="BQ2:BS2"/>
    <mergeCell ref="BV2:BX2"/>
    <mergeCell ref="CA2:CC2"/>
    <mergeCell ref="AF2:AH2"/>
    <mergeCell ref="AK2:AM2"/>
    <mergeCell ref="AQ2:AS2"/>
    <mergeCell ref="AV2:AX2"/>
    <mergeCell ref="BA2:BC2"/>
    <mergeCell ref="BF2:BH2"/>
    <mergeCell ref="AA2:AC2"/>
    <mergeCell ref="AB3:AC3"/>
    <mergeCell ref="P3:Q3"/>
    <mergeCell ref="R3:S3"/>
    <mergeCell ref="U3:V3"/>
    <mergeCell ref="B2:D2"/>
    <mergeCell ref="G2:I2"/>
    <mergeCell ref="L2:N2"/>
    <mergeCell ref="Q2:S2"/>
    <mergeCell ref="V2:X2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6" operator="containsText" id="{5AD34381-AA4E-4D80-A554-B53D8A285B8D}">
            <xm:f>NOT(ISERROR(SEARCH($A$1-1,A3)))</xm:f>
            <xm:f>$A$1-1</xm:f>
            <x14:dxf>
              <font>
                <color rgb="FFC00000"/>
              </font>
            </x14:dxf>
          </x14:cfRule>
          <x14:cfRule type="containsText" priority="85" operator="containsText" id="{21E08E61-F10E-46EE-8C25-0AA2AA7F949F}">
            <xm:f>NOT(ISERROR(SEARCH($A$1-2,A3)))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A3 E3:F3 J3:K3 O3:P3 T3:U3 Y3:Z3 AD3:AE3 AI3:AJ3 AN3:AP3 AT3:AU3 AY3:AZ3 BD3:BE3 BI3:BJ3 BN3:BP3 BT3:BU3 BY3:BZ3 CD3:CF3 CJ3:CK3 CO3:CP3 CT3:CU3 CY3:CZ3 DD3:DE3 DI3:DJ3</xm:sqref>
        </x14:conditionalFormatting>
        <x14:conditionalFormatting xmlns:xm="http://schemas.microsoft.com/office/excel/2006/main">
          <x14:cfRule type="containsText" priority="1" operator="containsText" id="{4EC40EB5-180A-42EE-BC62-A09C28423782}">
            <xm:f>NOT(ISERROR(SEARCH($A$1-2,A1)))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0C7C9F57-473B-4002-9DDF-835CD92B2ADE}">
            <xm:f>NOT(ISERROR(SEARCH($A$1-1,A1)))</xm:f>
            <xm:f>$A$1-1</xm:f>
            <x14:dxf>
              <font>
                <color rgb="FFC00000"/>
              </font>
            </x14:dxf>
          </x14:cfRule>
          <xm:sqref>A1:DJ2</xm:sqref>
        </x14:conditionalFormatting>
        <x14:conditionalFormatting xmlns:xm="http://schemas.microsoft.com/office/excel/2006/main">
          <x14:cfRule type="containsText" priority="84" operator="containsText" id="{68CD898B-B787-4119-86EF-C18BA6BBC6AA}">
            <xm:f>NOT(ISERROR(SEARCH($A$1-1,A4)))</xm:f>
            <xm:f>$A$1-1</xm:f>
            <x14:dxf>
              <font>
                <color rgb="FFC00000"/>
              </font>
            </x14:dxf>
          </x14:cfRule>
          <x14:cfRule type="containsText" priority="83" operator="containsText" id="{9C03B751-C690-4AF3-9349-14E2BAE1201C}">
            <xm:f>NOT(ISERROR(SEARCH($A$1-2,A4)))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A4:DJ52</xm:sqref>
        </x14:conditionalFormatting>
        <x14:conditionalFormatting xmlns:xm="http://schemas.microsoft.com/office/excel/2006/main">
          <x14:cfRule type="containsText" priority="82" operator="containsText" id="{08E242F7-A707-4E96-BC20-6B176C5CCF77}">
            <xm:f>NOT(ISERROR(SEARCH($A$1-1,C3)))</xm:f>
            <xm:f>$A$1-1</xm:f>
            <x14:dxf>
              <font>
                <color rgb="FFC00000"/>
              </font>
            </x14:dxf>
          </x14:cfRule>
          <x14:cfRule type="containsText" priority="81" operator="containsText" id="{7BBACE05-CD31-476F-B1CD-B66D565BCACE}">
            <xm:f>NOT(ISERROR(SEARCH($A$1-2,C3)))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80" operator="containsText" id="{E316ADE5-4C32-4948-B3E7-31F51333E69F}">
            <xm:f>NOT(ISERROR(SEARCH($A$1-1,H3)))</xm:f>
            <xm:f>$A$1-1</xm:f>
            <x14:dxf>
              <font>
                <color rgb="FFC00000"/>
              </font>
            </x14:dxf>
          </x14:cfRule>
          <x14:cfRule type="containsText" priority="79" operator="containsText" id="{F6C83ECB-6EAF-44D8-9711-A53F642F32C7}">
            <xm:f>NOT(ISERROR(SEARCH($A$1-2,H3)))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78" operator="containsText" id="{71B9B685-FDC0-411A-9D06-0E245053E224}">
            <xm:f>NOT(ISERROR(SEARCH($A$1-1,M3)))</xm:f>
            <xm:f>$A$1-1</xm:f>
            <x14:dxf>
              <font>
                <color rgb="FFC00000"/>
              </font>
            </x14:dxf>
          </x14:cfRule>
          <x14:cfRule type="containsText" priority="77" operator="containsText" id="{55356A45-5E5E-421E-85B4-BA1B1401AA83}">
            <xm:f>NOT(ISERROR(SEARCH($A$1-2,M3)))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76" operator="containsText" id="{DAB20158-6798-46F0-80CB-356E7981016E}">
            <xm:f>NOT(ISERROR(SEARCH($A$1-1,R3)))</xm:f>
            <xm:f>$A$1-1</xm:f>
            <x14:dxf>
              <font>
                <color rgb="FFC00000"/>
              </font>
            </x14:dxf>
          </x14:cfRule>
          <x14:cfRule type="containsText" priority="75" operator="containsText" id="{16D3087E-B9C5-441C-AB53-403D8E8999AB}">
            <xm:f>NOT(ISERROR(SEARCH($A$1-2,R3)))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73" operator="containsText" id="{A143F358-6948-49F9-9DCE-9120027AF071}">
            <xm:f>NOT(ISERROR(SEARCH($A$1-2,W3)))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DA29739D-7444-48AA-B181-49BA6633737B}">
            <xm:f>NOT(ISERROR(SEARCH($A$1-1,W3)))</xm:f>
            <xm:f>$A$1-1</xm:f>
            <x14:dxf>
              <font>
                <color rgb="FFC00000"/>
              </font>
            </x14:dxf>
          </x14:cfRule>
          <xm:sqref>W3</xm:sqref>
        </x14:conditionalFormatting>
        <x14:conditionalFormatting xmlns:xm="http://schemas.microsoft.com/office/excel/2006/main">
          <x14:cfRule type="containsText" priority="72" operator="containsText" id="{4DA45604-1C29-4B5E-AF14-B268B99CB2B7}">
            <xm:f>NOT(ISERROR(SEARCH($A$1-1,AB3)))</xm:f>
            <xm:f>$A$1-1</xm:f>
            <x14:dxf>
              <font>
                <color rgb="FFC00000"/>
              </font>
            </x14:dxf>
          </x14:cfRule>
          <x14:cfRule type="containsText" priority="71" operator="containsText" id="{5B9EE278-0886-49E8-A177-ED128881588B}">
            <xm:f>NOT(ISERROR(SEARCH($A$1-2,AB3)))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containsText" priority="70" operator="containsText" id="{6FB921A8-6A2F-4453-861F-C72DC5D9E3C7}">
            <xm:f>NOT(ISERROR(SEARCH($A$1-1,AG3)))</xm:f>
            <xm:f>$A$1-1</xm:f>
            <x14:dxf>
              <font>
                <color rgb="FFC00000"/>
              </font>
            </x14:dxf>
          </x14:cfRule>
          <x14:cfRule type="containsText" priority="69" operator="containsText" id="{9B7414EE-B3C1-4FF1-883F-26A7A26592FA}">
            <xm:f>NOT(ISERROR(SEARCH($A$1-2,AG3)))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AG3</xm:sqref>
        </x14:conditionalFormatting>
        <x14:conditionalFormatting xmlns:xm="http://schemas.microsoft.com/office/excel/2006/main">
          <x14:cfRule type="containsText" priority="67" operator="containsText" id="{5B19BC17-F872-4B4E-A9FD-B6616CC42582}">
            <xm:f>NOT(ISERROR(SEARCH($A$1-2,AL3)))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A9F7CBA-88EE-4D7C-BA33-BFB1F9C92EBE}">
            <xm:f>NOT(ISERROR(SEARCH($A$1-1,AL3)))</xm:f>
            <xm:f>$A$1-1</xm:f>
            <x14:dxf>
              <font>
                <color rgb="FFC00000"/>
              </font>
            </x14:dxf>
          </x14:cfRule>
          <xm:sqref>AL3</xm:sqref>
        </x14:conditionalFormatting>
        <x14:conditionalFormatting xmlns:xm="http://schemas.microsoft.com/office/excel/2006/main">
          <x14:cfRule type="containsText" priority="64" operator="containsText" id="{4CFD3235-BEC9-4992-9964-DDA8323F1815}">
            <xm:f>NOT(ISERROR(SEARCH($A$1-1,AR3)))</xm:f>
            <xm:f>$A$1-1</xm:f>
            <x14:dxf>
              <font>
                <color rgb="FFC00000"/>
              </font>
            </x14:dxf>
          </x14:cfRule>
          <x14:cfRule type="containsText" priority="63" operator="containsText" id="{E8CA472E-D485-4B3B-95EA-6ED86588D109}">
            <xm:f>NOT(ISERROR(SEARCH($A$1-2,AR3)))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AR3</xm:sqref>
        </x14:conditionalFormatting>
        <x14:conditionalFormatting xmlns:xm="http://schemas.microsoft.com/office/excel/2006/main">
          <x14:cfRule type="containsText" priority="62" operator="containsText" id="{588F89FF-DE6E-4C7B-86CE-493F1BE67562}">
            <xm:f>NOT(ISERROR(SEARCH($A$1-1,AW3)))</xm:f>
            <xm:f>$A$1-1</xm:f>
            <x14:dxf>
              <font>
                <color rgb="FFC00000"/>
              </font>
            </x14:dxf>
          </x14:cfRule>
          <x14:cfRule type="containsText" priority="61" operator="containsText" id="{4F07A090-E83D-42AA-8F3C-7C1320FEE565}">
            <xm:f>NOT(ISERROR(SEARCH($A$1-2,AW3)))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AW3</xm:sqref>
        </x14:conditionalFormatting>
        <x14:conditionalFormatting xmlns:xm="http://schemas.microsoft.com/office/excel/2006/main">
          <x14:cfRule type="containsText" priority="59" operator="containsText" id="{5D8546A8-9EA1-4F93-9880-5147BC35D504}">
            <xm:f>NOT(ISERROR(SEARCH($A$1-2,BB3)))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5E6373E0-1AD0-4CD3-840C-9319FC11E6B9}">
            <xm:f>NOT(ISERROR(SEARCH($A$1-1,BB3)))</xm:f>
            <xm:f>$A$1-1</xm:f>
            <x14:dxf>
              <font>
                <color rgb="FFC00000"/>
              </font>
            </x14:dxf>
          </x14:cfRule>
          <xm:sqref>BB3</xm:sqref>
        </x14:conditionalFormatting>
        <x14:conditionalFormatting xmlns:xm="http://schemas.microsoft.com/office/excel/2006/main">
          <x14:cfRule type="containsText" priority="58" operator="containsText" id="{2FEB94B2-79BA-4A5D-9DF3-93521D641A3A}">
            <xm:f>NOT(ISERROR(SEARCH($A$1-1,BG3)))</xm:f>
            <xm:f>$A$1-1</xm:f>
            <x14:dxf>
              <font>
                <color rgb="FFC00000"/>
              </font>
            </x14:dxf>
          </x14:cfRule>
          <x14:cfRule type="containsText" priority="57" operator="containsText" id="{3E8D46A8-ADA3-4693-800F-E125B673AFBA}">
            <xm:f>NOT(ISERROR(SEARCH($A$1-2,BG3)))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BG3</xm:sqref>
        </x14:conditionalFormatting>
        <x14:conditionalFormatting xmlns:xm="http://schemas.microsoft.com/office/excel/2006/main">
          <x14:cfRule type="containsText" priority="56" operator="containsText" id="{FF4657B3-B847-4174-8357-A361F3A80EEF}">
            <xm:f>NOT(ISERROR(SEARCH($A$1-1,BL3)))</xm:f>
            <xm:f>$A$1-1</xm:f>
            <x14:dxf>
              <font>
                <color rgb="FFC00000"/>
              </font>
            </x14:dxf>
          </x14:cfRule>
          <x14:cfRule type="containsText" priority="55" operator="containsText" id="{4ECFF8A0-6369-41AB-B64F-202B37BC3F13}">
            <xm:f>NOT(ISERROR(SEARCH($A$1-2,BL3)))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BL3</xm:sqref>
        </x14:conditionalFormatting>
        <x14:conditionalFormatting xmlns:xm="http://schemas.microsoft.com/office/excel/2006/main">
          <x14:cfRule type="containsText" priority="53" operator="containsText" id="{CC9A1541-DA98-46A1-A8EA-5B54444C2172}">
            <xm:f>NOT(ISERROR(SEARCH($A$1-2,BR3)))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2E87B238-EF11-4E98-A27D-D99607999514}">
            <xm:f>NOT(ISERROR(SEARCH($A$1-1,BR3)))</xm:f>
            <xm:f>$A$1-1</xm:f>
            <x14:dxf>
              <font>
                <color rgb="FFC00000"/>
              </font>
            </x14:dxf>
          </x14:cfRule>
          <xm:sqref>BR3</xm:sqref>
        </x14:conditionalFormatting>
        <x14:conditionalFormatting xmlns:xm="http://schemas.microsoft.com/office/excel/2006/main">
          <x14:cfRule type="containsText" priority="52" operator="containsText" id="{B4D353F5-D4D2-4D02-AB08-9CEDA775E456}">
            <xm:f>NOT(ISERROR(SEARCH($A$1-1,BW3)))</xm:f>
            <xm:f>$A$1-1</xm:f>
            <x14:dxf>
              <font>
                <color rgb="FFC00000"/>
              </font>
            </x14:dxf>
          </x14:cfRule>
          <x14:cfRule type="containsText" priority="51" operator="containsText" id="{40257CA9-DFDC-4760-A29B-E012DB879C94}">
            <xm:f>NOT(ISERROR(SEARCH($A$1-2,BW3)))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BW3</xm:sqref>
        </x14:conditionalFormatting>
        <x14:conditionalFormatting xmlns:xm="http://schemas.microsoft.com/office/excel/2006/main">
          <x14:cfRule type="containsText" priority="50" operator="containsText" id="{30EC6335-9189-40EA-A90C-7021A3D993BD}">
            <xm:f>NOT(ISERROR(SEARCH($A$1-1,CB3)))</xm:f>
            <xm:f>$A$1-1</xm:f>
            <x14:dxf>
              <font>
                <color rgb="FFC00000"/>
              </font>
            </x14:dxf>
          </x14:cfRule>
          <x14:cfRule type="containsText" priority="49" operator="containsText" id="{CEF65B75-B47D-4C6D-ABB0-34812CDBA354}">
            <xm:f>NOT(ISERROR(SEARCH($A$1-2,CB3)))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CB3</xm:sqref>
        </x14:conditionalFormatting>
        <x14:conditionalFormatting xmlns:xm="http://schemas.microsoft.com/office/excel/2006/main">
          <x14:cfRule type="containsText" priority="48" operator="containsText" id="{039ACD07-3B24-4FEC-B10A-681DA10E971C}">
            <xm:f>NOT(ISERROR(SEARCH($A$1-1,CH3)))</xm:f>
            <xm:f>$A$1-1</xm:f>
            <x14:dxf>
              <font>
                <color rgb="FFC00000"/>
              </font>
            </x14:dxf>
          </x14:cfRule>
          <x14:cfRule type="containsText" priority="47" operator="containsText" id="{1AC3FD68-FD1A-44C7-9F8E-431B30BE0185}">
            <xm:f>NOT(ISERROR(SEARCH($A$1-2,CH3)))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CH3</xm:sqref>
        </x14:conditionalFormatting>
        <x14:conditionalFormatting xmlns:xm="http://schemas.microsoft.com/office/excel/2006/main">
          <x14:cfRule type="containsText" priority="46" operator="containsText" id="{DEC4EF49-57B3-4EA9-B438-71BD7BD2CBFE}">
            <xm:f>NOT(ISERROR(SEARCH($A$1-1,CM3)))</xm:f>
            <xm:f>$A$1-1</xm:f>
            <x14:dxf>
              <font>
                <color rgb="FFC00000"/>
              </font>
            </x14:dxf>
          </x14:cfRule>
          <x14:cfRule type="containsText" priority="45" operator="containsText" id="{C7147D69-959C-480E-A2B5-83BE48039FCF}">
            <xm:f>NOT(ISERROR(SEARCH($A$1-2,CM3)))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CM3</xm:sqref>
        </x14:conditionalFormatting>
        <x14:conditionalFormatting xmlns:xm="http://schemas.microsoft.com/office/excel/2006/main">
          <x14:cfRule type="containsText" priority="44" operator="containsText" id="{39A432CA-9E66-4E6E-8CAF-9F590DE19CE5}">
            <xm:f>NOT(ISERROR(SEARCH($A$1-1,CR3)))</xm:f>
            <xm:f>$A$1-1</xm:f>
            <x14:dxf>
              <font>
                <color rgb="FFC00000"/>
              </font>
            </x14:dxf>
          </x14:cfRule>
          <x14:cfRule type="containsText" priority="43" operator="containsText" id="{0C584823-D0C3-4730-9F33-613E3FE57939}">
            <xm:f>NOT(ISERROR(SEARCH($A$1-2,CR3)))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CR3</xm:sqref>
        </x14:conditionalFormatting>
        <x14:conditionalFormatting xmlns:xm="http://schemas.microsoft.com/office/excel/2006/main">
          <x14:cfRule type="containsText" priority="41" operator="containsText" id="{5050E267-9F23-4879-8EAD-C9A9CBC840A9}">
            <xm:f>NOT(ISERROR(SEARCH($A$1-2,CW3)))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CF799DD8-96DE-49F8-AE02-464992E7003F}">
            <xm:f>NOT(ISERROR(SEARCH($A$1-1,CW3)))</xm:f>
            <xm:f>$A$1-1</xm:f>
            <x14:dxf>
              <font>
                <color rgb="FFC00000"/>
              </font>
            </x14:dxf>
          </x14:cfRule>
          <xm:sqref>CW3</xm:sqref>
        </x14:conditionalFormatting>
        <x14:conditionalFormatting xmlns:xm="http://schemas.microsoft.com/office/excel/2006/main">
          <x14:cfRule type="containsText" priority="40" operator="containsText" id="{35FFACC1-E2C8-4C55-A66F-393E40B9548B}">
            <xm:f>NOT(ISERROR(SEARCH($A$1-1,DB3)))</xm:f>
            <xm:f>$A$1-1</xm:f>
            <x14:dxf>
              <font>
                <color rgb="FFC00000"/>
              </font>
            </x14:dxf>
          </x14:cfRule>
          <x14:cfRule type="containsText" priority="39" operator="containsText" id="{6F945EAD-B4BE-410D-B9D2-559AD7A9C772}">
            <xm:f>NOT(ISERROR(SEARCH($A$1-2,DB3)))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DB3</xm:sqref>
        </x14:conditionalFormatting>
        <x14:conditionalFormatting xmlns:xm="http://schemas.microsoft.com/office/excel/2006/main">
          <x14:cfRule type="containsText" priority="38" operator="containsText" id="{A29F5C24-8789-4372-85D6-46E26E7C817C}">
            <xm:f>NOT(ISERROR(SEARCH($A$1-1,DG3)))</xm:f>
            <xm:f>$A$1-1</xm:f>
            <x14:dxf>
              <font>
                <color rgb="FFC00000"/>
              </font>
            </x14:dxf>
          </x14:cfRule>
          <x14:cfRule type="containsText" priority="37" operator="containsText" id="{FCC24B74-AC48-4C1C-9BE9-423FDEAA1DDF}">
            <xm:f>NOT(ISERROR(SEARCH($A$1-2,DG3)))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DG3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8C34-D7AD-426F-8205-A2739B56F403}">
  <sheetPr>
    <tabColor theme="7" tint="0.39997558519241921"/>
  </sheetPr>
  <dimension ref="A1:DI52"/>
  <sheetViews>
    <sheetView zoomScale="70" zoomScaleNormal="70" workbookViewId="0">
      <selection activeCell="A2" sqref="A2"/>
    </sheetView>
  </sheetViews>
  <sheetFormatPr defaultColWidth="5.59765625" defaultRowHeight="18" x14ac:dyDescent="0.4"/>
  <cols>
    <col min="1" max="1" width="8.8984375" style="1" bestFit="1" customWidth="1"/>
    <col min="2" max="3" width="9" style="1" customWidth="1"/>
    <col min="4" max="4" width="24.09765625" style="1" bestFit="1" customWidth="1"/>
    <col min="5" max="5" width="4.5" style="33" bestFit="1" customWidth="1"/>
    <col min="6" max="6" width="5.5" style="1" bestFit="1" customWidth="1"/>
    <col min="7" max="8" width="9" style="1" bestFit="1" customWidth="1"/>
    <col min="9" max="9" width="24.09765625" style="1" bestFit="1" customWidth="1"/>
    <col min="10" max="10" width="4.5" style="33" bestFit="1" customWidth="1"/>
    <col min="11" max="11" width="5.5" style="1" bestFit="1" customWidth="1"/>
    <col min="12" max="13" width="9" style="1" bestFit="1" customWidth="1"/>
    <col min="14" max="14" width="24.09765625" style="1" bestFit="1" customWidth="1"/>
    <col min="15" max="15" width="4.5" style="33" bestFit="1" customWidth="1"/>
    <col min="16" max="16" width="5.5" style="1" bestFit="1" customWidth="1"/>
    <col min="17" max="18" width="9" style="1" bestFit="1" customWidth="1"/>
    <col min="19" max="19" width="24.09765625" style="1" bestFit="1" customWidth="1"/>
    <col min="20" max="20" width="4.5" style="33" bestFit="1" customWidth="1"/>
    <col min="21" max="21" width="5.5" style="1" bestFit="1" customWidth="1"/>
    <col min="22" max="23" width="9" style="1" bestFit="1" customWidth="1"/>
    <col min="24" max="24" width="24.09765625" style="1" bestFit="1" customWidth="1"/>
    <col min="25" max="25" width="4.5" style="33" bestFit="1" customWidth="1"/>
    <col min="26" max="26" width="5.5" style="1" customWidth="1"/>
    <col min="27" max="28" width="9" style="1" customWidth="1"/>
    <col min="29" max="29" width="24.09765625" style="1" bestFit="1" customWidth="1"/>
    <col min="30" max="30" width="4.5" style="33" bestFit="1" customWidth="1"/>
    <col min="31" max="31" width="5.5" style="1" bestFit="1" customWidth="1"/>
    <col min="32" max="33" width="9" style="1" bestFit="1" customWidth="1"/>
    <col min="34" max="34" width="24.09765625" style="1" bestFit="1" customWidth="1"/>
    <col min="35" max="35" width="4.5" style="33" bestFit="1" customWidth="1"/>
    <col min="36" max="36" width="5.5" style="1" bestFit="1" customWidth="1"/>
    <col min="37" max="38" width="9" style="1" bestFit="1" customWidth="1"/>
    <col min="39" max="39" width="24.09765625" style="1" bestFit="1" customWidth="1"/>
    <col min="40" max="40" width="4.5" style="33" bestFit="1" customWidth="1"/>
    <col min="41" max="41" width="3.59765625" style="20" customWidth="1"/>
    <col min="42" max="42" width="5.5" style="1" bestFit="1" customWidth="1"/>
    <col min="43" max="44" width="9" style="1" bestFit="1" customWidth="1"/>
    <col min="45" max="45" width="24.19921875" style="1" bestFit="1" customWidth="1"/>
    <col min="46" max="46" width="4.5" style="33" bestFit="1" customWidth="1"/>
    <col min="47" max="47" width="5.5" style="1" bestFit="1" customWidth="1"/>
    <col min="48" max="49" width="9" style="1" bestFit="1" customWidth="1"/>
    <col min="50" max="50" width="24.09765625" style="1" bestFit="1" customWidth="1"/>
    <col min="51" max="51" width="4.5" style="33" bestFit="1" customWidth="1"/>
    <col min="52" max="52" width="5.5" style="1" bestFit="1" customWidth="1"/>
    <col min="53" max="54" width="9" style="1" bestFit="1" customWidth="1"/>
    <col min="55" max="55" width="24.09765625" style="1" bestFit="1" customWidth="1"/>
    <col min="56" max="56" width="4.5" style="33" bestFit="1" customWidth="1"/>
    <col min="57" max="57" width="5.5" style="1" bestFit="1" customWidth="1"/>
    <col min="58" max="59" width="9" style="1" customWidth="1"/>
    <col min="60" max="60" width="24.09765625" style="1" bestFit="1" customWidth="1"/>
    <col min="61" max="61" width="4.5" style="33" bestFit="1" customWidth="1"/>
    <col min="62" max="62" width="5.5" style="1" customWidth="1"/>
    <col min="63" max="64" width="9" style="1" customWidth="1"/>
    <col min="65" max="65" width="24.09765625" style="1" bestFit="1" customWidth="1"/>
    <col min="66" max="66" width="4.5" style="33" bestFit="1" customWidth="1"/>
    <col min="67" max="67" width="3.59765625" style="19" customWidth="1"/>
    <col min="68" max="68" width="5.5" style="1" bestFit="1" customWidth="1"/>
    <col min="69" max="70" width="9" style="1" bestFit="1" customWidth="1"/>
    <col min="71" max="71" width="24.09765625" style="1" bestFit="1" customWidth="1"/>
    <col min="72" max="72" width="4.5" style="33" bestFit="1" customWidth="1"/>
    <col min="73" max="73" width="5.5" style="1" bestFit="1" customWidth="1"/>
    <col min="74" max="75" width="9" style="1" bestFit="1" customWidth="1"/>
    <col min="76" max="76" width="24.09765625" style="1" bestFit="1" customWidth="1"/>
    <col min="77" max="77" width="4.5" style="33" bestFit="1" customWidth="1"/>
    <col min="78" max="78" width="5.5" style="1" bestFit="1" customWidth="1"/>
    <col min="79" max="80" width="9" style="1" bestFit="1" customWidth="1"/>
    <col min="81" max="81" width="24.09765625" style="1" customWidth="1"/>
    <col min="82" max="82" width="4.5" style="33" bestFit="1" customWidth="1"/>
    <col min="83" max="83" width="3.59765625" style="17" customWidth="1"/>
    <col min="84" max="84" width="5.5" style="1" bestFit="1" customWidth="1"/>
    <col min="85" max="86" width="9" style="1" bestFit="1" customWidth="1"/>
    <col min="87" max="87" width="24.09765625" style="1" bestFit="1" customWidth="1"/>
    <col min="88" max="88" width="4.5" style="33" bestFit="1" customWidth="1"/>
    <col min="89" max="89" width="5.5" style="1" bestFit="1" customWidth="1"/>
    <col min="90" max="91" width="9" style="1" bestFit="1" customWidth="1"/>
    <col min="92" max="92" width="24.19921875" style="1" bestFit="1" customWidth="1"/>
    <col min="93" max="93" width="3.59765625" style="33" bestFit="1" customWidth="1"/>
    <col min="94" max="94" width="5.5" style="1" bestFit="1" customWidth="1"/>
    <col min="95" max="96" width="9" style="1" customWidth="1"/>
    <col min="97" max="97" width="24.09765625" style="1" bestFit="1" customWidth="1"/>
    <col min="98" max="98" width="3.59765625" style="31" bestFit="1" customWidth="1"/>
    <col min="99" max="99" width="5.5" style="1" bestFit="1" customWidth="1"/>
    <col min="100" max="101" width="9" style="1" bestFit="1" customWidth="1"/>
    <col min="102" max="102" width="24.09765625" style="1" bestFit="1" customWidth="1"/>
    <col min="103" max="103" width="4.5" style="33" bestFit="1" customWidth="1"/>
    <col min="104" max="104" width="5.5" style="1" bestFit="1" customWidth="1"/>
    <col min="105" max="106" width="9" style="1" bestFit="1" customWidth="1"/>
    <col min="107" max="107" width="24.19921875" style="1" bestFit="1" customWidth="1"/>
    <col min="108" max="108" width="3.59765625" style="33" bestFit="1" customWidth="1"/>
    <col min="109" max="109" width="5.5" style="1" bestFit="1" customWidth="1"/>
    <col min="110" max="111" width="9" style="1" bestFit="1" customWidth="1"/>
    <col min="112" max="112" width="24.19921875" style="1" bestFit="1" customWidth="1"/>
    <col min="113" max="113" width="3.59765625" style="33" bestFit="1" customWidth="1"/>
    <col min="114" max="16384" width="5.59765625" style="1"/>
  </cols>
  <sheetData>
    <row r="1" spans="1:113" ht="28.8" x14ac:dyDescent="0.4">
      <c r="A1" s="34">
        <v>2024</v>
      </c>
    </row>
    <row r="2" spans="1:113" s="2" customFormat="1" ht="45.75" customHeight="1" x14ac:dyDescent="0.45">
      <c r="A2" s="28" t="str">
        <f>$A$1&amp;"厳冬、初冬入渠"</f>
        <v>2024厳冬、初冬入渠</v>
      </c>
      <c r="B2" s="37" t="s">
        <v>43</v>
      </c>
      <c r="C2" s="38"/>
      <c r="D2" s="38"/>
      <c r="E2" s="30" t="str">
        <f>IF(B2=G2, "=", "")</f>
        <v>=</v>
      </c>
      <c r="F2" s="29" t="str">
        <f>$A$1&amp;"厳冬、初冬入渠"</f>
        <v>2024厳冬、初冬入渠</v>
      </c>
      <c r="G2" s="37" t="s">
        <v>43</v>
      </c>
      <c r="H2" s="38"/>
      <c r="I2" s="38"/>
      <c r="J2" s="30" t="str">
        <f>IF(G2=L2, "=", "")</f>
        <v/>
      </c>
      <c r="K2" s="28" t="str">
        <f>$A$1&amp;"通常"</f>
        <v>2024通常</v>
      </c>
      <c r="L2" s="37" t="s">
        <v>42</v>
      </c>
      <c r="M2" s="38"/>
      <c r="N2" s="38"/>
      <c r="O2" s="30" t="str">
        <f>IF(L2=Q2, "=", "")</f>
        <v>=</v>
      </c>
      <c r="P2" s="29" t="str">
        <f>$A$1&amp;"通常"</f>
        <v>2024通常</v>
      </c>
      <c r="Q2" s="38" t="s">
        <v>42</v>
      </c>
      <c r="R2" s="38"/>
      <c r="S2" s="38"/>
      <c r="T2" s="30" t="str">
        <f>IF(Q2=V2, "=", "")</f>
        <v>=</v>
      </c>
      <c r="U2" s="29" t="str">
        <f>$A$1&amp;"通常"</f>
        <v>2024通常</v>
      </c>
      <c r="V2" s="38" t="s">
        <v>42</v>
      </c>
      <c r="W2" s="38"/>
      <c r="X2" s="38"/>
      <c r="Y2" s="30" t="str">
        <f>IF(V2=AA2, "=", "")</f>
        <v/>
      </c>
      <c r="Z2" s="2" t="str">
        <f>$A$1&amp;"盆"</f>
        <v>2024盆</v>
      </c>
      <c r="AA2" s="36" t="s">
        <v>25</v>
      </c>
      <c r="AB2" s="36"/>
      <c r="AC2" s="36"/>
      <c r="AD2" s="30" t="str">
        <f>IF(AA2=AF2, "=", "")</f>
        <v>=</v>
      </c>
      <c r="AE2" s="2" t="str">
        <f>$A$1&amp;"盆"</f>
        <v>2024盆</v>
      </c>
      <c r="AF2" s="36" t="s">
        <v>25</v>
      </c>
      <c r="AG2" s="36"/>
      <c r="AH2" s="36"/>
      <c r="AI2" s="30" t="str">
        <f>IF(AF2=AK2, "=", "")</f>
        <v>=</v>
      </c>
      <c r="AJ2" s="2" t="str">
        <f>$A$1&amp;"盆"</f>
        <v>2024盆</v>
      </c>
      <c r="AK2" s="36" t="s">
        <v>25</v>
      </c>
      <c r="AL2" s="36"/>
      <c r="AM2" s="36"/>
      <c r="AN2" s="30"/>
      <c r="AO2" s="26"/>
      <c r="AP2" s="2" t="str">
        <f>$A$1&amp;"年度末"</f>
        <v>2024年度末</v>
      </c>
      <c r="AQ2" s="36" t="s">
        <v>26</v>
      </c>
      <c r="AR2" s="36"/>
      <c r="AS2" s="36"/>
      <c r="AT2" s="30" t="str">
        <f>IF(AQ2=AV2, "=", "")</f>
        <v/>
      </c>
      <c r="AU2" s="2" t="str">
        <f>$A$1&amp;"年度初め"</f>
        <v>2024年度初め</v>
      </c>
      <c r="AV2" s="36" t="s">
        <v>27</v>
      </c>
      <c r="AW2" s="36"/>
      <c r="AX2" s="36"/>
      <c r="AY2" s="30" t="str">
        <f>IF(AV2=BA2, "=", "")</f>
        <v/>
      </c>
      <c r="AZ2" s="2" t="str">
        <f>$A$1&amp;"春夏"</f>
        <v>2024春夏</v>
      </c>
      <c r="BA2" s="36" t="s">
        <v>28</v>
      </c>
      <c r="BB2" s="36"/>
      <c r="BC2" s="36"/>
      <c r="BD2" s="30" t="str">
        <f>IF(BA2=BF2, "=", "")</f>
        <v/>
      </c>
      <c r="BE2" s="2" t="str">
        <f>$A$1&amp;"秋"</f>
        <v>2024秋</v>
      </c>
      <c r="BF2" s="36" t="s">
        <v>19</v>
      </c>
      <c r="BG2" s="36"/>
      <c r="BH2" s="36"/>
      <c r="BI2" s="30" t="str">
        <f>IF(BF2=BK2, "=", "")</f>
        <v/>
      </c>
      <c r="BJ2" s="2" t="str">
        <f>$A$1&amp;"初冬"</f>
        <v>2024初冬</v>
      </c>
      <c r="BK2" s="36" t="s">
        <v>29</v>
      </c>
      <c r="BL2" s="36"/>
      <c r="BM2" s="36"/>
      <c r="BN2" s="30"/>
      <c r="BO2" s="24"/>
      <c r="BP2" s="2" t="str">
        <f>$A$1&amp;"年末年始"</f>
        <v>2024年末年始</v>
      </c>
      <c r="BQ2" s="36" t="s">
        <v>30</v>
      </c>
      <c r="BR2" s="36"/>
      <c r="BS2" s="36"/>
      <c r="BT2" s="30" t="str">
        <f>IF(BQ2=BV2, "=", "")</f>
        <v/>
      </c>
      <c r="BU2" s="2" t="str">
        <f>$A$1&amp;"元日"</f>
        <v>2024元日</v>
      </c>
      <c r="BV2" s="36" t="s">
        <v>20</v>
      </c>
      <c r="BW2" s="36"/>
      <c r="BX2" s="36"/>
      <c r="BY2" s="30" t="str">
        <f>IF(BV2=CA2, "=", "")</f>
        <v/>
      </c>
      <c r="BZ2" s="2" t="str">
        <f>$A$1&amp;"通常"</f>
        <v>2024通常</v>
      </c>
      <c r="CA2" s="36" t="s">
        <v>21</v>
      </c>
      <c r="CB2" s="36"/>
      <c r="CC2" s="36"/>
      <c r="CD2" s="30"/>
      <c r="CE2" s="25"/>
      <c r="CF2" s="2" t="str">
        <f>$A$1&amp;"年末年始"</f>
        <v>2024年末年始</v>
      </c>
      <c r="CG2" s="36" t="s">
        <v>31</v>
      </c>
      <c r="CH2" s="36"/>
      <c r="CI2" s="36"/>
      <c r="CJ2" s="30" t="str">
        <f>IF(CG2=CL2, "=", "")</f>
        <v/>
      </c>
      <c r="CK2" s="2" t="str">
        <f>$A$1&amp;"通常"</f>
        <v>2024通常</v>
      </c>
      <c r="CL2" s="36" t="s">
        <v>34</v>
      </c>
      <c r="CM2" s="36"/>
      <c r="CN2" s="36"/>
      <c r="CO2" s="30" t="str">
        <f>IF(CL2=CQ2, "=", "")</f>
        <v/>
      </c>
      <c r="CP2" s="2" t="str">
        <f>$A$1&amp;"一部変更"</f>
        <v>2024一部変更</v>
      </c>
      <c r="CQ2" s="36" t="s">
        <v>33</v>
      </c>
      <c r="CR2" s="36"/>
      <c r="CS2" s="36"/>
      <c r="CT2" s="30" t="str">
        <f>IF(CQ2=CV2, "=", "")</f>
        <v/>
      </c>
      <c r="CU2" s="2" t="str">
        <f>$A$1&amp;"年末年始"</f>
        <v>2024年末年始</v>
      </c>
      <c r="CV2" s="36" t="s">
        <v>31</v>
      </c>
      <c r="CW2" s="36"/>
      <c r="CX2" s="36"/>
      <c r="CY2" s="30" t="str">
        <f>IF(CV2=DA2, "=", "")</f>
        <v/>
      </c>
      <c r="CZ2" s="2" t="str">
        <f>$A$1&amp;"通常"</f>
        <v>2024通常</v>
      </c>
      <c r="DA2" s="36" t="s">
        <v>35</v>
      </c>
      <c r="DB2" s="36"/>
      <c r="DC2" s="36"/>
      <c r="DD2" s="30" t="str">
        <f>IF(DA2=DF2, "=", "")</f>
        <v/>
      </c>
      <c r="DE2" s="2" t="str">
        <f>$A$1&amp;"一部変更"</f>
        <v>2024一部変更</v>
      </c>
      <c r="DF2" s="36" t="s">
        <v>26</v>
      </c>
      <c r="DG2" s="36"/>
      <c r="DH2" s="36"/>
      <c r="DI2" s="30" t="str">
        <f>IF(DF2=DK2, "=", "")</f>
        <v/>
      </c>
    </row>
    <row r="3" spans="1:113" s="2" customFormat="1" ht="18.75" customHeight="1" x14ac:dyDescent="0.45">
      <c r="A3" s="35"/>
      <c r="B3" s="35"/>
      <c r="C3" s="35" t="str">
        <f>IF(A3="", "", ", ""rinji"":"""&amp;A3&amp;"""")</f>
        <v/>
      </c>
      <c r="D3" s="35"/>
      <c r="E3" s="30"/>
      <c r="F3" s="35"/>
      <c r="G3" s="35"/>
      <c r="H3" s="35" t="str">
        <f>IF(F3="", "", ", ""rinji"":"""&amp;F3&amp;"""")</f>
        <v/>
      </c>
      <c r="I3" s="35"/>
      <c r="J3" s="30"/>
      <c r="K3" s="35"/>
      <c r="L3" s="35"/>
      <c r="M3" s="35" t="str">
        <f>IF(K3="", "", ", ""rinji"":"""&amp;K3&amp;"""")</f>
        <v/>
      </c>
      <c r="N3" s="35"/>
      <c r="O3" s="30"/>
      <c r="P3" s="35"/>
      <c r="Q3" s="35"/>
      <c r="R3" s="35" t="str">
        <f>IF(P3="", "", ", ""rinji"":"""&amp;P3&amp;"""")</f>
        <v/>
      </c>
      <c r="S3" s="35"/>
      <c r="T3" s="30"/>
      <c r="U3" s="35"/>
      <c r="V3" s="35"/>
      <c r="W3" s="35" t="str">
        <f>IF(U3="", "", ", ""rinji"":"""&amp;U3&amp;"""")</f>
        <v/>
      </c>
      <c r="X3" s="35"/>
      <c r="Y3" s="30"/>
      <c r="Z3" s="35"/>
      <c r="AA3" s="35"/>
      <c r="AB3" s="35" t="str">
        <f>IF(Z3="", "", ", ""rinji"":"""&amp;Z3&amp;"""")</f>
        <v/>
      </c>
      <c r="AC3" s="35"/>
      <c r="AD3" s="30"/>
      <c r="AE3" s="35"/>
      <c r="AF3" s="35"/>
      <c r="AG3" s="35" t="str">
        <f>IF(AE3="", "", ", ""rinji"":"""&amp;AE3&amp;"""")</f>
        <v/>
      </c>
      <c r="AH3" s="35"/>
      <c r="AI3" s="30"/>
      <c r="AJ3" s="35"/>
      <c r="AK3" s="35"/>
      <c r="AL3" s="35" t="str">
        <f>IF(AJ3="", "", ", ""rinji"":"""&amp;AJ3&amp;"""")</f>
        <v/>
      </c>
      <c r="AM3" s="35"/>
      <c r="AN3" s="30"/>
      <c r="AO3" s="26"/>
      <c r="AP3" s="35"/>
      <c r="AQ3" s="35"/>
      <c r="AR3" s="35" t="str">
        <f>IF(AP3="", "", ", ""rinji"":"""&amp;AP3&amp;"""")</f>
        <v/>
      </c>
      <c r="AS3" s="35"/>
      <c r="AT3" s="30"/>
      <c r="AU3" s="35"/>
      <c r="AV3" s="35"/>
      <c r="AW3" s="35" t="str">
        <f>IF(AU3="", "", ", ""rinji"":"""&amp;AU3&amp;"""")</f>
        <v/>
      </c>
      <c r="AX3" s="35"/>
      <c r="AY3" s="30"/>
      <c r="AZ3" s="35"/>
      <c r="BA3" s="35"/>
      <c r="BB3" s="35" t="str">
        <f>IF(AZ3="", "", ", ""rinji"":"""&amp;AZ3&amp;"""")</f>
        <v/>
      </c>
      <c r="BC3" s="35"/>
      <c r="BD3" s="30"/>
      <c r="BE3" s="35"/>
      <c r="BF3" s="35"/>
      <c r="BG3" s="35" t="str">
        <f>IF(BE3="", "", ", ""rinji"":"""&amp;BE3&amp;"""")</f>
        <v/>
      </c>
      <c r="BH3" s="35"/>
      <c r="BI3" s="30"/>
      <c r="BJ3" s="35"/>
      <c r="BK3" s="35"/>
      <c r="BL3" s="35" t="str">
        <f>IF(BJ3="", "", ", ""rinji"":"""&amp;BJ3&amp;"""")</f>
        <v/>
      </c>
      <c r="BM3" s="35"/>
      <c r="BN3" s="30"/>
      <c r="BO3" s="24"/>
      <c r="BP3" s="35"/>
      <c r="BQ3" s="35"/>
      <c r="BR3" s="35" t="str">
        <f>IF(BP3="", "", ", ""rinji"":"""&amp;BP3&amp;"""")</f>
        <v/>
      </c>
      <c r="BS3" s="35"/>
      <c r="BT3" s="30"/>
      <c r="BU3" s="35"/>
      <c r="BV3" s="35"/>
      <c r="BW3" s="35" t="str">
        <f>IF(BU3="", "", ", ""rinji"":"""&amp;BU3&amp;"""")</f>
        <v/>
      </c>
      <c r="BX3" s="35"/>
      <c r="BY3" s="30"/>
      <c r="BZ3" s="35"/>
      <c r="CA3" s="35"/>
      <c r="CB3" s="35" t="str">
        <f>IF(BZ3="", "", ", ""rinji"":"""&amp;BZ3&amp;"""")</f>
        <v/>
      </c>
      <c r="CC3" s="35"/>
      <c r="CD3" s="30"/>
      <c r="CE3" s="25"/>
      <c r="CF3" s="35"/>
      <c r="CG3" s="35"/>
      <c r="CH3" s="35" t="str">
        <f>IF(CF3="", "", ", ""rinji"":"""&amp;CF3&amp;"""")</f>
        <v/>
      </c>
      <c r="CI3" s="35"/>
      <c r="CJ3" s="30"/>
      <c r="CK3" s="35"/>
      <c r="CL3" s="35"/>
      <c r="CM3" s="35" t="str">
        <f>IF(CK3="", "", ", ""rinji"":"""&amp;CK3&amp;"""")</f>
        <v/>
      </c>
      <c r="CN3" s="35"/>
      <c r="CO3" s="30"/>
      <c r="CP3" s="35"/>
      <c r="CQ3" s="35"/>
      <c r="CR3" s="35" t="str">
        <f>IF(CP3="", "", ", ""rinji"":"""&amp;CP3&amp;"""")</f>
        <v/>
      </c>
      <c r="CS3" s="35"/>
      <c r="CT3" s="30"/>
      <c r="CU3" s="35" t="s">
        <v>36</v>
      </c>
      <c r="CV3" s="35"/>
      <c r="CW3" s="35" t="str">
        <f>IF(CU3="", "", ", ""rinji"":"""&amp;CU3&amp;"""")</f>
        <v>, "rinji":"来居欠航時"</v>
      </c>
      <c r="CX3" s="35"/>
      <c r="CY3" s="30"/>
      <c r="CZ3" s="35" t="s">
        <v>36</v>
      </c>
      <c r="DA3" s="35"/>
      <c r="DB3" s="35" t="str">
        <f>IF(CZ3="", "", ", ""rinji"":"""&amp;CZ3&amp;"""")</f>
        <v>, "rinji":"来居欠航時"</v>
      </c>
      <c r="DC3" s="35"/>
      <c r="DD3" s="30"/>
      <c r="DE3" s="35" t="s">
        <v>36</v>
      </c>
      <c r="DF3" s="35"/>
      <c r="DG3" s="35" t="str">
        <f>IF(DE3="", "", ", ""rinji"":"""&amp;DE3&amp;"""")</f>
        <v>, "rinji":"来居欠航時"</v>
      </c>
      <c r="DH3" s="35"/>
      <c r="DI3" s="30"/>
    </row>
    <row r="4" spans="1:113" ht="96.75" customHeight="1" x14ac:dyDescent="0.4">
      <c r="A4" s="2" t="s">
        <v>15</v>
      </c>
      <c r="B4" s="1" t="s">
        <v>7</v>
      </c>
      <c r="C4" s="1" t="s">
        <v>6</v>
      </c>
      <c r="D4" s="27" t="str">
        <f>"{""ship"":""" &amp; A4 &amp; """, " &amp; B2 &amp; C3 &amp; ", ""info"":""" &amp; A2 &amp; """, ""data"":["</f>
        <v>{"ship":"フェリーおき", "spans":["2024/1/1-2024/3/10", "2024/11/30-2024/12/20"], "days":[], "info":"2024厳冬、初冬入渠", "data":[</v>
      </c>
      <c r="F4" s="2" t="s">
        <v>16</v>
      </c>
      <c r="G4" s="1" t="s">
        <v>7</v>
      </c>
      <c r="H4" s="1" t="s">
        <v>6</v>
      </c>
      <c r="I4" s="27" t="str">
        <f>"{""ship"":""" &amp; F4 &amp; """, " &amp; G2 &amp; H3 &amp; ", ""info"":""" &amp; F2 &amp; """, ""data"":["</f>
        <v>{"ship":"フェリーしらしま", "spans":["2024/1/1-2024/3/10", "2024/11/30-2024/12/20"], "days":[], "info":"2024厳冬、初冬入渠", "data":[</v>
      </c>
      <c r="K4" s="2" t="s">
        <v>15</v>
      </c>
      <c r="L4" s="1" t="s">
        <v>7</v>
      </c>
      <c r="M4" s="1" t="s">
        <v>6</v>
      </c>
      <c r="N4" s="2" t="str">
        <f>"{""ship"":""" &amp; K4 &amp; """, " &amp; L2 &amp; M3 &amp; ", ""info"":""" &amp; K2 &amp; """, ""data"":["</f>
        <v>{"ship":"フェリーおき", "spans":["2024/3/11-2024/8/9", "2024/8/18-2024/11/29", "2024/12/21-2024/12/31"], "days":[], "info":"2024通常", "data":[</v>
      </c>
      <c r="P4" s="2" t="s">
        <v>17</v>
      </c>
      <c r="Q4" s="1" t="s">
        <v>7</v>
      </c>
      <c r="R4" s="1" t="s">
        <v>6</v>
      </c>
      <c r="S4" s="2" t="str">
        <f>"{""ship"":""" &amp; P4 &amp; """, " &amp; Q2 &amp; R3 &amp; ", ""info"":""" &amp; P2 &amp; """, ""data"":["</f>
        <v>{"ship":"フェリーくにが", "spans":["2024/3/11-2024/8/9", "2024/8/18-2024/11/29", "2024/12/21-2024/12/31"], "days":[], "info":"2024通常", "data":[</v>
      </c>
      <c r="U4" s="2" t="s">
        <v>16</v>
      </c>
      <c r="V4" s="1" t="s">
        <v>7</v>
      </c>
      <c r="W4" s="1" t="s">
        <v>6</v>
      </c>
      <c r="X4" s="2" t="str">
        <f>"{""ship"":""" &amp; U4 &amp; """, " &amp; V2 &amp; W3 &amp; ", ""info"":""" &amp; U2 &amp; """, ""data"":["</f>
        <v>{"ship":"フェリーしらしま", "spans":["2024/3/11-2024/8/9", "2024/8/18-2024/11/29", "2024/12/21-2024/12/31"], "days":[], "info":"2024通常", "data":[</v>
      </c>
      <c r="Z4" s="2" t="s">
        <v>15</v>
      </c>
      <c r="AA4" s="1" t="s">
        <v>7</v>
      </c>
      <c r="AB4" s="1" t="s">
        <v>6</v>
      </c>
      <c r="AC4" s="2" t="str">
        <f>"{""ship"":""" &amp; Z4 &amp; """, " &amp; AA2 &amp; AB3 &amp; ", ""info"":""" &amp; Z2 &amp; """, ""data"":["</f>
        <v>{"ship":"フェリーおき", "spans":["2024/8/10-2024/8/17"], "days":[], "info":"2024盆", "data":[</v>
      </c>
      <c r="AE4" s="2" t="s">
        <v>17</v>
      </c>
      <c r="AF4" s="1" t="s">
        <v>7</v>
      </c>
      <c r="AG4" s="1" t="s">
        <v>6</v>
      </c>
      <c r="AH4" s="2" t="str">
        <f>"{""ship"":""" &amp; AE4 &amp; """, " &amp; AF2 &amp; AG3 &amp; ", ""info"":""" &amp; AE2 &amp; """, ""data"":["</f>
        <v>{"ship":"フェリーくにが", "spans":["2024/8/10-2024/8/17"], "days":[], "info":"2024盆", "data":[</v>
      </c>
      <c r="AJ4" s="2" t="s">
        <v>16</v>
      </c>
      <c r="AK4" s="1" t="s">
        <v>7</v>
      </c>
      <c r="AL4" s="1" t="s">
        <v>6</v>
      </c>
      <c r="AM4" s="2" t="str">
        <f>"{""ship"":""" &amp; AJ4 &amp; """, " &amp; AK2 &amp; AL3 &amp; ", ""info"":""" &amp; AJ2 &amp; """, ""data"":["</f>
        <v>{"ship":"フェリーしらしま", "spans":["2024/8/10-2024/8/17"], "days":[], "info":"2024盆", "data":[</v>
      </c>
      <c r="AP4" s="2" t="s">
        <v>18</v>
      </c>
      <c r="AQ4" s="1" t="s">
        <v>7</v>
      </c>
      <c r="AR4" s="1" t="s">
        <v>6</v>
      </c>
      <c r="AS4" s="2" t="str">
        <f>"{""ship"":""" &amp; AP4 &amp; """, " &amp; AQ2 &amp; AR3 &amp; ", ""info"":""" &amp; AP2 &amp; """, ""data"":["</f>
        <v>{"ship":"レインボージェット", "spans":["2024/3/1-2024/3/31"], "days":[], "info":"2024年度末", "data":[</v>
      </c>
      <c r="AU4" s="2" t="s">
        <v>18</v>
      </c>
      <c r="AV4" s="1" t="s">
        <v>7</v>
      </c>
      <c r="AW4" s="1" t="s">
        <v>6</v>
      </c>
      <c r="AX4" s="2" t="str">
        <f>"{""ship"":""" &amp; AU4 &amp; """, " &amp; AV2 &amp; AW3 &amp; ", ""info"":""" &amp; AU2 &amp; """, ""data"":["</f>
        <v>{"ship":"レインボージェット", "spans":["2024/4/1-2024/4/26"], "days":[], "info":"2024年度初め", "data":[</v>
      </c>
      <c r="AZ4" s="2" t="s">
        <v>18</v>
      </c>
      <c r="BA4" s="1" t="s">
        <v>7</v>
      </c>
      <c r="BB4" s="1" t="s">
        <v>6</v>
      </c>
      <c r="BC4" s="2" t="str">
        <f>"{""ship"":""" &amp; AZ4 &amp; """, " &amp; BA2 &amp; BB3 &amp; ", ""info"":""" &amp; AZ2 &amp; """, ""data"":["</f>
        <v>{"ship":"レインボージェット", "spans":["2024/4/27-2024/5/26", "2024/6/1-2024/8/31"], "days":[], "info":"2024春夏", "data":[</v>
      </c>
      <c r="BE4" s="2" t="s">
        <v>18</v>
      </c>
      <c r="BF4" s="1" t="s">
        <v>7</v>
      </c>
      <c r="BG4" s="1" t="s">
        <v>6</v>
      </c>
      <c r="BH4" s="2" t="str">
        <f>"{""ship"":""" &amp; BE4 &amp; """, " &amp; BF2 &amp; BG3 &amp; ", ""info"":""" &amp; BE2 &amp; """, ""data"":["</f>
        <v>{"ship":"レインボージェット", "spans":["2024/9/1-2024/10/31"], "days":[], "info":"2024秋", "data":[</v>
      </c>
      <c r="BJ4" s="2" t="s">
        <v>18</v>
      </c>
      <c r="BK4" s="1" t="s">
        <v>7</v>
      </c>
      <c r="BL4" s="1" t="s">
        <v>6</v>
      </c>
      <c r="BM4" s="2" t="str">
        <f>"{""ship"":""" &amp; BJ4 &amp; """, " &amp; BK2 &amp; BL3 &amp; ", ""info"":""" &amp; BJ2 &amp; """, ""data"":["</f>
        <v>{"ship":"レインボージェット", "spans":["2024/11/1-2024/11/30"], "days":[], "info":"2024初冬", "data":[</v>
      </c>
      <c r="BP4" s="2" t="s">
        <v>14</v>
      </c>
      <c r="BQ4" s="1" t="s">
        <v>7</v>
      </c>
      <c r="BR4" s="1" t="s">
        <v>6</v>
      </c>
      <c r="BS4" s="2" t="str">
        <f>"{""ship"":""" &amp; BP4 &amp; """, " &amp; BQ2 &amp; BR3 &amp; ", ""info"":""" &amp; BP2 &amp; """, ""data"":["</f>
        <v>{"ship":"フェリーどうぜん", "spans":[], "days":["2023/12/31", "2024/1/2", "2024/1/3"], "info":"2024年末年始", "data":[</v>
      </c>
      <c r="BU4" s="2" t="s">
        <v>14</v>
      </c>
      <c r="BV4" s="1" t="s">
        <v>7</v>
      </c>
      <c r="BW4" s="1" t="s">
        <v>6</v>
      </c>
      <c r="BX4" s="2" t="str">
        <f>"{""ship"":""" &amp; BU4 &amp; """, " &amp; BV2 &amp; BW3 &amp; ", ""info"":""" &amp; BU2 &amp; """, ""data"":["</f>
        <v>{"ship":"フェリーどうぜん", "spans":[], "days":["2024/1/1"], "info":"2024元日", "data":[</v>
      </c>
      <c r="BZ4" s="2" t="s">
        <v>14</v>
      </c>
      <c r="CA4" s="1" t="s">
        <v>7</v>
      </c>
      <c r="CB4" s="1" t="s">
        <v>6</v>
      </c>
      <c r="CC4" s="2" t="str">
        <f>"{""ship"":""" &amp; BZ4 &amp; """, " &amp; CA2 &amp; CB3 &amp; ", ""info"":""" &amp; BZ2 &amp; """, ""data"":["</f>
        <v>{"ship":"フェリーどうぜん", "spans":["2024/1/4-2024/12/30"], "days":[], "info":"2024通常", "data":[</v>
      </c>
      <c r="CF4" s="2" t="s">
        <v>4</v>
      </c>
      <c r="CG4" s="1" t="s">
        <v>7</v>
      </c>
      <c r="CH4" s="1" t="s">
        <v>6</v>
      </c>
      <c r="CI4" s="2" t="str">
        <f>"{""ship"":""" &amp; CF4 &amp; """, " &amp; CG2 &amp; CH3 &amp; ", ""info"":""" &amp; CF2 &amp; """, ""data"":["</f>
        <v>{"ship":"いそかぜ", "spans":["2023/12/31-2024/1/3"], "days":[], "info":"2024年末年始", "data":[</v>
      </c>
      <c r="CK4" s="2" t="s">
        <v>4</v>
      </c>
      <c r="CL4" s="1" t="s">
        <v>7</v>
      </c>
      <c r="CM4" s="1" t="s">
        <v>6</v>
      </c>
      <c r="CN4" s="2" t="str">
        <f>"{""ship"":""" &amp; CK4 &amp; """, " &amp; CL2 &amp; CM3 &amp; ", ""info"":""" &amp; CK2 &amp; """, ""data"":["</f>
        <v>{"ship":"いそかぜ", "spans":["2024/1/4-2024/2/29", "2024/4/1-2024/8/31", "2024/11/1-2024/12/30"], "days":[], "info":"2024通常", "data":[</v>
      </c>
      <c r="CP4" s="2" t="s">
        <v>4</v>
      </c>
      <c r="CQ4" s="1" t="s">
        <v>7</v>
      </c>
      <c r="CR4" s="1" t="s">
        <v>6</v>
      </c>
      <c r="CS4" s="2" t="str">
        <f>"{""ship"":""" &amp; CP4 &amp; """, " &amp; CQ2 &amp; CR3 &amp; ", ""info"":""" &amp; CP2 &amp; """, ""data"":["</f>
        <v>{"ship":"いそかぜ", "spans":["2024/3/1-2024/3/31", "2024/9/1-2024/10/31"], "days":[], "info":"2024一部変更", "data":[</v>
      </c>
      <c r="CU4" s="2" t="s">
        <v>4</v>
      </c>
      <c r="CV4" s="1" t="s">
        <v>7</v>
      </c>
      <c r="CW4" s="1" t="s">
        <v>6</v>
      </c>
      <c r="CX4" s="2" t="str">
        <f>"{""ship"":""" &amp; CU4 &amp; """, " &amp; CV2 &amp; CW3 &amp; ", ""info"":""" &amp; CU2 &amp; """, ""data"":["</f>
        <v>{"ship":"いそかぜ", "spans":["2023/12/31-2024/1/3"], "days":[], "rinji":"来居欠航時", "info":"2024年末年始", "data":[</v>
      </c>
      <c r="CZ4" s="2" t="s">
        <v>4</v>
      </c>
      <c r="DA4" s="1" t="s">
        <v>7</v>
      </c>
      <c r="DB4" s="1" t="s">
        <v>6</v>
      </c>
      <c r="DC4" s="2" t="str">
        <f>"{""ship"":""" &amp; CZ4 &amp; """, " &amp; DA2 &amp; DB3 &amp; ", ""info"":""" &amp; CZ2 &amp; """, ""data"":["</f>
        <v>{"ship":"いそかぜ", "spans":["2024/1/4-2024/2/29", "2024/4/1-2024/12/30"], "days":[], "rinji":"来居欠航時", "info":"2024通常", "data":[</v>
      </c>
      <c r="DE4" s="2" t="s">
        <v>4</v>
      </c>
      <c r="DF4" s="1" t="s">
        <v>7</v>
      </c>
      <c r="DG4" s="1" t="s">
        <v>6</v>
      </c>
      <c r="DH4" s="2" t="str">
        <f>"{""ship"":""" &amp; DE4 &amp; """, " &amp; DF2 &amp; DG3 &amp; ", ""info"":""" &amp; DE2 &amp; """, ""data"":["</f>
        <v>{"ship":"いそかぜ", "spans":["2024/3/1-2024/3/31"], "days":[], "rinji":"来居欠航時", "info":"2024一部変更", "data":[</v>
      </c>
    </row>
    <row r="5" spans="1:113" x14ac:dyDescent="0.45">
      <c r="A5" s="13" t="s">
        <v>2</v>
      </c>
      <c r="B5" s="14"/>
      <c r="C5" s="22">
        <v>0.375</v>
      </c>
      <c r="D5" s="1" t="str">
        <f>"[""" &amp; A5 &amp; """, """ &amp; IF(B5="","",TEXT(B5,"h:mm")) &amp; """, """ &amp; IF(C5="","",TEXT(C5,"h:mm")) &amp; """],"</f>
        <v>["七類", "", "9:00"],</v>
      </c>
      <c r="E5" s="32" t="str">
        <f>IF(AND(LEN(B5)&lt;&gt;0,LEN(C5)&lt;&gt;0),((HOUR(C5)*60)+MINUTE(C5))-((HOUR(B5)*60)+MINUTE(B5)),"")</f>
        <v/>
      </c>
      <c r="F5" s="13" t="s">
        <v>3</v>
      </c>
      <c r="G5" s="14"/>
      <c r="H5" s="22">
        <v>0.35416666666666669</v>
      </c>
      <c r="I5" s="1" t="str">
        <f>"[""" &amp; F5 &amp; """, """ &amp; IF(G5="","",TEXT(G5,"h:mm")) &amp; """, """ &amp; IF(H5="","",TEXT(H5,"h:mm")) &amp; """],"</f>
        <v>["西郷", "", "8:30"],</v>
      </c>
      <c r="J5" s="32" t="str">
        <f>IF(AND(LEN(G5)&lt;&gt;0,LEN(H5)&lt;&gt;0),((HOUR(H5)*60)+MINUTE(H5))-((HOUR(G5)*60)+MINUTE(G5)),"")</f>
        <v/>
      </c>
      <c r="K5" s="13" t="s">
        <v>2</v>
      </c>
      <c r="L5" s="14"/>
      <c r="M5" s="22">
        <v>0.375</v>
      </c>
      <c r="N5" s="1" t="str">
        <f>"[""" &amp; K5 &amp; """, """ &amp; IF(L5="","",TEXT(L5,"h:mm")) &amp; """, """ &amp; IF(M5="","",TEXT(M5,"h:mm")) &amp; """],"</f>
        <v>["七類", "", "9:00"],</v>
      </c>
      <c r="O5" s="32" t="str">
        <f>IF(AND(LEN(L5)&lt;&gt;0,LEN(M5)&lt;&gt;0),((HOUR(M5)*60)+MINUTE(M5))-((HOUR(L5)*60)+MINUTE(L5)),"")</f>
        <v/>
      </c>
      <c r="P5" s="13" t="s">
        <v>2</v>
      </c>
      <c r="Q5" s="14"/>
      <c r="R5" s="22">
        <v>0.39583333333333331</v>
      </c>
      <c r="S5" s="1" t="str">
        <f>"[""" &amp; P5 &amp; """, """ &amp; IF(Q5="","",TEXT(Q5,"h:mm")) &amp; """, """ &amp; IF(R5="","",TEXT(R5,"h:mm")) &amp; """],"</f>
        <v>["七類", "", "9:30"],</v>
      </c>
      <c r="T5" s="32" t="str">
        <f>IF(AND(LEN(Q5)&lt;&gt;0,LEN(R5)&lt;&gt;0),((HOUR(R5)*60)+MINUTE(R5))-((HOUR(Q5)*60)+MINUTE(Q5)),"")</f>
        <v/>
      </c>
      <c r="U5" s="13" t="s">
        <v>3</v>
      </c>
      <c r="V5" s="14"/>
      <c r="W5" s="22">
        <v>0.35416666666666669</v>
      </c>
      <c r="X5" s="1" t="str">
        <f>"[""" &amp; U5 &amp; """, """ &amp; IF(V5="","",TEXT(V5,"h:mm")) &amp; """, """ &amp; IF(W5="","",TEXT(W5,"h:mm")) &amp; """],"</f>
        <v>["西郷", "", "8:30"],</v>
      </c>
      <c r="Y5" s="32" t="str">
        <f>IF(AND(LEN(V5)&lt;&gt;0,LEN(W5)&lt;&gt;0),((HOUR(W5)*60)+MINUTE(W5))-((HOUR(V5)*60)+MINUTE(V5)),"")</f>
        <v/>
      </c>
      <c r="Z5" s="13" t="s">
        <v>2</v>
      </c>
      <c r="AA5" s="14"/>
      <c r="AB5" s="22">
        <v>0.375</v>
      </c>
      <c r="AC5" s="1" t="str">
        <f>"[""" &amp; Z5 &amp; """, """ &amp; IF(AA5="","",TEXT(AA5,"h:mm")) &amp; """, """ &amp; IF(AB5="","",TEXT(AB5,"h:mm")) &amp; """],"</f>
        <v>["七類", "", "9:00"],</v>
      </c>
      <c r="AD5" s="32" t="str">
        <f>IF(AND(LEN(AA5)&lt;&gt;0,LEN(AB5)&lt;&gt;0),((HOUR(AB5)*60)+MINUTE(AB5))-((HOUR(AA5)*60)+MINUTE(AA5)),"")</f>
        <v/>
      </c>
      <c r="AE5" s="13" t="s">
        <v>2</v>
      </c>
      <c r="AF5" s="14"/>
      <c r="AG5" s="22">
        <v>0.39583333333333331</v>
      </c>
      <c r="AH5" s="1" t="str">
        <f>"[""" &amp; AE5 &amp; """, """ &amp; IF(AF5="","",TEXT(AF5,"h:mm")) &amp; """, """ &amp; IF(AG5="","",TEXT(AG5,"h:mm")) &amp; """],"</f>
        <v>["七類", "", "9:30"],</v>
      </c>
      <c r="AI5" s="32" t="str">
        <f>IF(AND(LEN(AF5)&lt;&gt;0,LEN(AG5)&lt;&gt;0),((HOUR(AG5)*60)+MINUTE(AG5))-((HOUR(AF5)*60)+MINUTE(AF5)),"")</f>
        <v/>
      </c>
      <c r="AJ5" s="13" t="s">
        <v>3</v>
      </c>
      <c r="AK5" s="14"/>
      <c r="AL5" s="22">
        <v>0.35416666666666669</v>
      </c>
      <c r="AM5" s="1" t="str">
        <f>"[""" &amp; AJ5 &amp; """, """ &amp; IF(AK5="","",TEXT(AK5,"h:mm")) &amp; """, """ &amp; IF(AL5="","",TEXT(AL5,"h:mm")) &amp; """],"</f>
        <v>["西郷", "", "8:30"],</v>
      </c>
      <c r="AN5" s="32" t="str">
        <f>IF(AND(LEN(AK5)&lt;&gt;0,LEN(AL5)&lt;&gt;0),((HOUR(AL5)*60)+MINUTE(AL5))-((HOUR(AK5)*60)+MINUTE(AK5)),"")</f>
        <v/>
      </c>
      <c r="AP5" s="13" t="s">
        <v>0</v>
      </c>
      <c r="AQ5" s="14"/>
      <c r="AR5" s="14">
        <v>0.33333333333333331</v>
      </c>
      <c r="AS5" s="1" t="str">
        <f>"[""" &amp; AP5 &amp; """, """ &amp; IF(AQ5="","",TEXT(AQ5,"h:mm")) &amp; """, """ &amp; IF(AR5="","",TEXT(AR5,"h:mm")) &amp; """],"</f>
        <v>["別府", "", "8:00"],</v>
      </c>
      <c r="AT5" s="32" t="str">
        <f>IF(AND(LEN(AQ5)&lt;&gt;0,LEN(AR5)&lt;&gt;0),((HOUR(AR5)*60)+MINUTE(AR5))-((HOUR(AQ5)*60)+MINUTE(AQ5)),"")</f>
        <v/>
      </c>
      <c r="AU5" s="13" t="s">
        <v>0</v>
      </c>
      <c r="AV5" s="14"/>
      <c r="AW5" s="14">
        <v>0.33333333333333331</v>
      </c>
      <c r="AX5" s="1" t="str">
        <f>"[""" &amp; AU5 &amp; """, """ &amp; IF(AV5="","",TEXT(AV5,"h:mm")) &amp; """, """ &amp; IF(AW5="","",TEXT(AW5,"h:mm")) &amp; """],"</f>
        <v>["別府", "", "8:00"],</v>
      </c>
      <c r="AY5" s="32" t="str">
        <f>IF(AND(LEN(AV5)&lt;&gt;0,LEN(AW5)&lt;&gt;0),((HOUR(AW5)*60)+MINUTE(AW5))-((HOUR(AV5)*60)+MINUTE(AV5)),"")</f>
        <v/>
      </c>
      <c r="AZ5" s="13" t="s">
        <v>0</v>
      </c>
      <c r="BA5" s="14"/>
      <c r="BB5" s="14">
        <v>0.31944444444444448</v>
      </c>
      <c r="BC5" s="1" t="str">
        <f>"[""" &amp; AZ5 &amp; """, """ &amp; IF(BA5="","",TEXT(BA5,"h:mm")) &amp; """, """ &amp; IF(BB5="","",TEXT(BB5,"h:mm")) &amp; """],"</f>
        <v>["別府", "", "7:40"],</v>
      </c>
      <c r="BD5" s="32" t="str">
        <f>IF(AND(LEN(BA5)&lt;&gt;0,LEN(BB5)&lt;&gt;0),((HOUR(BB5)*60)+MINUTE(BB5))-((HOUR(BA5)*60)+MINUTE(BA5)),"")</f>
        <v/>
      </c>
      <c r="BE5" s="13" t="s">
        <v>0</v>
      </c>
      <c r="BF5" s="14"/>
      <c r="BG5" s="14">
        <v>0.31944444444444448</v>
      </c>
      <c r="BH5" s="1" t="str">
        <f>"[""" &amp; BE5 &amp; """, """ &amp; IF(BF5="","",TEXT(BF5,"h:mm")) &amp; """, """ &amp; IF(BG5="","",TEXT(BG5,"h:mm")) &amp; """],"</f>
        <v>["別府", "", "7:40"],</v>
      </c>
      <c r="BI5" s="32" t="str">
        <f>IF(AND(LEN(BF5)&lt;&gt;0,LEN(BG5)&lt;&gt;0),((HOUR(BG5)*60)+MINUTE(BG5))-((HOUR(BF5)*60)+MINUTE(BF5)),"")</f>
        <v/>
      </c>
      <c r="BJ5" s="13" t="s">
        <v>0</v>
      </c>
      <c r="BK5" s="14"/>
      <c r="BL5" s="14">
        <v>0.33333333333333331</v>
      </c>
      <c r="BM5" s="1" t="str">
        <f>"[""" &amp; BJ5 &amp; """, """ &amp; IF(BK5="","",TEXT(BK5,"h:mm")) &amp; """, """ &amp; IF(BL5="","",TEXT(BL5,"h:mm")) &amp; """],"</f>
        <v>["別府", "", "8:00"],</v>
      </c>
      <c r="BN5" s="32" t="str">
        <f>IF(AND(LEN(BK5)&lt;&gt;0,LEN(BL5)&lt;&gt;0),((HOUR(BL5)*60)+MINUTE(BL5))-((HOUR(BK5)*60)+MINUTE(BK5)),"")</f>
        <v/>
      </c>
      <c r="BP5" s="5" t="s">
        <v>9</v>
      </c>
      <c r="BR5" s="7">
        <v>0.38541666666666669</v>
      </c>
      <c r="BS5" s="1" t="str">
        <f>"[""" &amp; BP5 &amp; """, """ &amp; IF(BQ5="","",TEXT(BQ5,"h:mm")) &amp; """, """ &amp; IF(BR5="","",TEXT(BR5,"h:mm")) &amp; """],"</f>
        <v>["菱浦", "", "9:15"],</v>
      </c>
      <c r="BT5" s="32" t="str">
        <f>IF(AND(LEN(BQ5)&lt;&gt;0,LEN(BR5)&lt;&gt;0),((HOUR(BR5)*60)+MINUTE(BR5))-((HOUR(BQ5)*60)+MINUTE(BQ5)),"")</f>
        <v/>
      </c>
      <c r="BU5" s="5" t="s">
        <v>9</v>
      </c>
      <c r="BW5" s="7">
        <v>0.64583333333333337</v>
      </c>
      <c r="BX5" s="1" t="str">
        <f>"[""" &amp; BU5 &amp; """, """ &amp; IF(BV5="","",TEXT(BV5,"h:mm")) &amp; """, """ &amp; IF(BW5="","",TEXT(BW5,"h:mm")) &amp; """],"</f>
        <v>["菱浦", "", "15:30"],</v>
      </c>
      <c r="BY5" s="32" t="str">
        <f>IF(AND(LEN(BV5)&lt;&gt;0,LEN(BW5)&lt;&gt;0),((HOUR(BW5)*60)+MINUTE(BW5))-((HOUR(BV5)*60)+MINUTE(BV5)),"")</f>
        <v/>
      </c>
      <c r="BZ5" s="5" t="s">
        <v>9</v>
      </c>
      <c r="CA5" s="5"/>
      <c r="CB5" s="5">
        <v>0.3125</v>
      </c>
      <c r="CC5" s="1" t="str">
        <f>"[""" &amp; BZ5 &amp; """, """ &amp; IF(CA5="","",TEXT(CA5,"h:mm")) &amp; """, """ &amp; IF(CB5="","",TEXT(CB5,"h:mm")) &amp; """],"</f>
        <v>["菱浦", "", "7:30"],</v>
      </c>
      <c r="CD5" s="32" t="str">
        <f>IF(AND(LEN(CA5)&lt;&gt;0,LEN(CB5)&lt;&gt;0),((HOUR(CB5)*60)+MINUTE(CB5))-((HOUR(CA5)*60)+MINUTE(CA5)),"")</f>
        <v/>
      </c>
      <c r="CF5" s="6" t="s">
        <v>0</v>
      </c>
      <c r="CH5" s="6">
        <v>0.33333333333333331</v>
      </c>
      <c r="CI5" s="1" t="str">
        <f>"[""" &amp; CF5 &amp; """, """ &amp; IF(CG5="","",TEXT(CG5,"h:mm")) &amp; """, """ &amp; IF(CH5="","",TEXT(CH5,"h:mm")) &amp; """],"</f>
        <v>["別府", "", "8:00"],</v>
      </c>
      <c r="CJ5" s="32" t="str">
        <f>IF(AND(LEN(CG5)&lt;&gt;0,LEN(CH5)&lt;&gt;0),((HOUR(CH5)*60)+MINUTE(CH5))-((HOUR(CG5)*60)+MINUTE(CG5)),"")</f>
        <v/>
      </c>
      <c r="CK5" s="3" t="s">
        <v>23</v>
      </c>
      <c r="CM5" s="4">
        <v>0.3034722222222222</v>
      </c>
      <c r="CN5" s="1" t="str">
        <f>"[""" &amp; CK5 &amp; """, """ &amp; IF(CL5="","",TEXT(CL5,"h:mm")) &amp; """, """ &amp; IF(CM5="","",TEXT(CM5,"h:mm")) &amp; """],"</f>
        <v>["来居", "", "7:17"],</v>
      </c>
      <c r="CO5" s="32" t="str">
        <f>IF(AND(LEN(CL5)&lt;&gt;0,LEN(CM5)&lt;&gt;0),((HOUR(CM5)*60)+MINUTE(CM5))-((HOUR(CL5)*60)+MINUTE(CL5)),"")</f>
        <v/>
      </c>
      <c r="CP5" s="3" t="s">
        <v>23</v>
      </c>
      <c r="CR5" s="4">
        <v>0.3034722222222222</v>
      </c>
      <c r="CS5" s="1" t="str">
        <f>"[""" &amp; CP5 &amp; """, """ &amp; IF(CQ5="","",TEXT(CQ5,"h:mm")) &amp; """, """ &amp; IF(CR5="","",TEXT(CR5,"h:mm")) &amp; """],"</f>
        <v>["来居", "", "7:17"],</v>
      </c>
      <c r="CT5" s="32" t="str">
        <f>IF(AND(LEN(CQ5)&lt;&gt;0,LEN(CR5)&lt;&gt;0),((HOUR(CR5)*60)+MINUTE(CR5))-((HOUR(CQ5)*60)+MINUTE(CQ5)),"")</f>
        <v/>
      </c>
      <c r="CU5" s="6" t="s">
        <v>0</v>
      </c>
      <c r="CW5" s="6">
        <v>0.33333333333333331</v>
      </c>
      <c r="CX5" s="1" t="str">
        <f>"[""" &amp; CU5 &amp; """, """ &amp; IF(CV5="","",TEXT(CV5,"h:mm")) &amp; """, """ &amp; IF(CW5="","",TEXT(CW5,"h:mm")) &amp; """],"</f>
        <v>["別府", "", "8:00"],</v>
      </c>
      <c r="CY5" s="32" t="str">
        <f>IF(AND(LEN(CV5)&lt;&gt;0,LEN(CW5)&lt;&gt;0),((HOUR(CW5)*60)+MINUTE(CW5))-((HOUR(CV5)*60)+MINUTE(CV5)),"")</f>
        <v/>
      </c>
      <c r="CZ5" s="5" t="s">
        <v>22</v>
      </c>
      <c r="DA5" s="5"/>
      <c r="DB5" s="5">
        <v>0.31736111111111115</v>
      </c>
      <c r="DC5" s="1" t="str">
        <f>"[""" &amp; CZ5 &amp; """, """ &amp; IF(DA5="","",TEXT(DA5,"h:mm")) &amp; """, """ &amp; IF(DB5="","",TEXT(DB5,"h:mm")) &amp; """],"</f>
        <v>["菱浦", "", "7:37"],</v>
      </c>
      <c r="DD5" s="32" t="str">
        <f>IF(AND(LEN(DA5)&lt;&gt;0,LEN(DB5)&lt;&gt;0),((HOUR(DB5)*60)+MINUTE(DB5))-((HOUR(DA5)*60)+MINUTE(DA5)),"")</f>
        <v/>
      </c>
      <c r="DE5" s="5" t="s">
        <v>22</v>
      </c>
      <c r="DF5" s="5"/>
      <c r="DG5" s="5">
        <v>0.31736111111111115</v>
      </c>
      <c r="DH5" s="1" t="str">
        <f>"[""" &amp; DE5 &amp; """, """ &amp; IF(DF5="","",TEXT(DF5,"h:mm")) &amp; """, """ &amp; IF(DG5="","",TEXT(DG5,"h:mm")) &amp; """],"</f>
        <v>["菱浦", "", "7:37"],</v>
      </c>
      <c r="DI5" s="32" t="str">
        <f>IF(AND(LEN(DF5)&lt;&gt;0,LEN(DG5)&lt;&gt;0),((HOUR(DG5)*60)+MINUTE(DG5))-((HOUR(DF5)*60)+MINUTE(DF5)),"")</f>
        <v/>
      </c>
    </row>
    <row r="6" spans="1:113" x14ac:dyDescent="0.45">
      <c r="A6" s="13" t="s">
        <v>3</v>
      </c>
      <c r="B6" s="22">
        <v>0.47569444444444442</v>
      </c>
      <c r="C6" s="22">
        <v>0.5</v>
      </c>
      <c r="D6" s="1" t="str">
        <f t="shared" ref="D6:D9" si="0">"[""" &amp; A6 &amp; """, """ &amp; IF(B6="","",TEXT(B6,"h:mm")) &amp; """, """ &amp; IF(C6="","",TEXT(C6,"h:mm")) &amp; """],"</f>
        <v>["西郷", "11:25", "12:00"],</v>
      </c>
      <c r="E6" s="32">
        <f t="shared" ref="E6:E26" si="1">IF(AND(LEN(B6)&lt;&gt;0,LEN(C6)&lt;&gt;0),((HOUR(C6)*60)+MINUTE(C6))-((HOUR(B6)*60)+MINUTE(B6)),"")</f>
        <v>35</v>
      </c>
      <c r="F6" s="13" t="s">
        <v>9</v>
      </c>
      <c r="G6" s="22">
        <v>0.40277777777777773</v>
      </c>
      <c r="H6" s="14">
        <v>0.40972222222222227</v>
      </c>
      <c r="I6" s="1" t="str">
        <f t="shared" ref="I6:I11" si="2">"[""" &amp; F6 &amp; """, """ &amp; IF(G6="","",TEXT(G6,"h:mm")) &amp; """, """ &amp; IF(H6="","",TEXT(H6,"h:mm")) &amp; """],"</f>
        <v>["菱浦", "9:40", "9:50"],</v>
      </c>
      <c r="J6" s="32">
        <f t="shared" ref="J6:J13" si="3">IF(AND(LEN(G6)&lt;&gt;0,LEN(H6)&lt;&gt;0),((HOUR(H6)*60)+MINUTE(H6))-((HOUR(G6)*60)+MINUTE(G6)),"")</f>
        <v>10</v>
      </c>
      <c r="K6" s="13" t="s">
        <v>3</v>
      </c>
      <c r="L6" s="22">
        <v>0.47569444444444442</v>
      </c>
      <c r="M6" s="22">
        <v>0.50347222222222221</v>
      </c>
      <c r="N6" s="1" t="str">
        <f t="shared" ref="N6:N8" si="4">"[""" &amp; K6 &amp; """, """ &amp; IF(L6="","",TEXT(L6,"h:mm")) &amp; """, """ &amp; IF(M6="","",TEXT(M6,"h:mm")) &amp; """],"</f>
        <v>["西郷", "11:25", "12:05"],</v>
      </c>
      <c r="O6" s="32">
        <f t="shared" ref="O6:O26" si="5">IF(AND(LEN(L6)&lt;&gt;0,LEN(M6)&lt;&gt;0),((HOUR(M6)*60)+MINUTE(M6))-((HOUR(L6)*60)+MINUTE(L6)),"")</f>
        <v>40</v>
      </c>
      <c r="P6" s="13" t="s">
        <v>12</v>
      </c>
      <c r="Q6" s="22">
        <v>0.47916666666666669</v>
      </c>
      <c r="R6" s="14">
        <v>0.4826388888888889</v>
      </c>
      <c r="S6" s="1" t="str">
        <f t="shared" ref="S6:S9" si="6">"[""" &amp; P6 &amp; """, """ &amp; IF(Q6="","",TEXT(Q6,"h:mm")) &amp; """, """ &amp; IF(R6="","",TEXT(R6,"h:mm")) &amp; """],"</f>
        <v>["来居", "11:30", "11:35"],</v>
      </c>
      <c r="T6" s="32">
        <f t="shared" ref="T6:T26" si="7">IF(AND(LEN(Q6)&lt;&gt;0,LEN(R6)&lt;&gt;0),((HOUR(R6)*60)+MINUTE(R6))-((HOUR(Q6)*60)+MINUTE(Q6)),"")</f>
        <v>5</v>
      </c>
      <c r="U6" s="13" t="s">
        <v>5</v>
      </c>
      <c r="V6" s="22">
        <v>0.40277777777777773</v>
      </c>
      <c r="W6" s="14">
        <v>0.40972222222222227</v>
      </c>
      <c r="X6" s="1" t="str">
        <f t="shared" ref="X6:X10" si="8">"[""" &amp; U6 &amp; """, """ &amp; IF(V6="","",TEXT(V6,"h:mm")) &amp; """, """ &amp; IF(W6="","",TEXT(W6,"h:mm")) &amp; """],"</f>
        <v>["菱浦", "9:40", "9:50"],</v>
      </c>
      <c r="Y6" s="32">
        <f t="shared" ref="Y6:Y12" si="9">IF(AND(LEN(V6)&lt;&gt;0,LEN(W6)&lt;&gt;0),((HOUR(W6)*60)+MINUTE(W6))-((HOUR(V6)*60)+MINUTE(V6)),"")</f>
        <v>10</v>
      </c>
      <c r="Z6" s="13" t="s">
        <v>3</v>
      </c>
      <c r="AA6" s="22">
        <v>0.47569444444444442</v>
      </c>
      <c r="AB6" s="22">
        <v>0.49652777777777773</v>
      </c>
      <c r="AC6" s="1" t="str">
        <f t="shared" ref="AC6:AC8" si="10">"[""" &amp; Z6 &amp; """, """ &amp; IF(AA6="","",TEXT(AA6,"h:mm")) &amp; """, """ &amp; IF(AB6="","",TEXT(AB6,"h:mm")) &amp; """],"</f>
        <v>["西郷", "11:25", "11:55"],</v>
      </c>
      <c r="AD6" s="32">
        <f t="shared" ref="AD6:AD26" si="11">IF(AND(LEN(AA6)&lt;&gt;0,LEN(AB6)&lt;&gt;0),((HOUR(AB6)*60)+MINUTE(AB6))-((HOUR(AA6)*60)+MINUTE(AA6)),"")</f>
        <v>30</v>
      </c>
      <c r="AE6" s="13" t="s">
        <v>12</v>
      </c>
      <c r="AF6" s="22">
        <v>0.47916666666666669</v>
      </c>
      <c r="AG6" s="14">
        <v>0.4826388888888889</v>
      </c>
      <c r="AH6" s="1" t="str">
        <f t="shared" ref="AH6:AH9" si="12">"[""" &amp; AE6 &amp; """, """ &amp; IF(AF6="","",TEXT(AF6,"h:mm")) &amp; """, """ &amp; IF(AG6="","",TEXT(AG6,"h:mm")) &amp; """],"</f>
        <v>["来居", "11:30", "11:35"],</v>
      </c>
      <c r="AI6" s="32">
        <f t="shared" ref="AI6:AI26" si="13">IF(AND(LEN(AF6)&lt;&gt;0,LEN(AG6)&lt;&gt;0),((HOUR(AG6)*60)+MINUTE(AG6))-((HOUR(AF6)*60)+MINUTE(AF6)),"")</f>
        <v>5</v>
      </c>
      <c r="AJ6" s="13" t="s">
        <v>5</v>
      </c>
      <c r="AK6" s="22">
        <v>0.40277777777777773</v>
      </c>
      <c r="AL6" s="14">
        <v>0.40972222222222227</v>
      </c>
      <c r="AM6" s="1" t="str">
        <f t="shared" ref="AM6:AM10" si="14">"[""" &amp; AJ6 &amp; """, """ &amp; IF(AK6="","",TEXT(AK6,"h:mm")) &amp; """, """ &amp; IF(AL6="","",TEXT(AL6,"h:mm")) &amp; """],"</f>
        <v>["菱浦", "9:40", "9:50"],</v>
      </c>
      <c r="AN6" s="32">
        <f t="shared" ref="AN6:AN26" si="15">IF(AND(LEN(AK6)&lt;&gt;0,LEN(AL6)&lt;&gt;0),((HOUR(AL6)*60)+MINUTE(AL6))-((HOUR(AK6)*60)+MINUTE(AK6)),"")</f>
        <v>10</v>
      </c>
      <c r="AP6" s="13" t="s">
        <v>5</v>
      </c>
      <c r="AQ6" s="14">
        <v>0.34027777777777773</v>
      </c>
      <c r="AR6" s="22">
        <v>0.3430555555555555</v>
      </c>
      <c r="AS6" s="1" t="str">
        <f t="shared" ref="AS6:AS10" si="16">"[""" &amp; AP6 &amp; """, """ &amp; IF(AQ6="","",TEXT(AQ6,"h:mm")) &amp; """, """ &amp; IF(AR6="","",TEXT(AR6,"h:mm")) &amp; """],"</f>
        <v>["菱浦", "8:10", "8:14"],</v>
      </c>
      <c r="AT6" s="32">
        <f t="shared" ref="AT6:AT26" si="17">IF(AND(LEN(AQ6)&lt;&gt;0,LEN(AR6)&lt;&gt;0),((HOUR(AR6)*60)+MINUTE(AR6))-((HOUR(AQ6)*60)+MINUTE(AQ6)),"")</f>
        <v>4</v>
      </c>
      <c r="AU6" s="13" t="s">
        <v>5</v>
      </c>
      <c r="AV6" s="14">
        <v>0.34027777777777773</v>
      </c>
      <c r="AW6" s="22">
        <v>0.3430555555555555</v>
      </c>
      <c r="AX6" s="1" t="str">
        <f t="shared" ref="AX6:AX10" si="18">"[""" &amp; AU6 &amp; """, """ &amp; IF(AV6="","",TEXT(AV6,"h:mm")) &amp; """, """ &amp; IF(AW6="","",TEXT(AW6,"h:mm")) &amp; """],"</f>
        <v>["菱浦", "8:10", "8:14"],</v>
      </c>
      <c r="AY6" s="32">
        <f t="shared" ref="AY6:AY26" si="19">IF(AND(LEN(AV6)&lt;&gt;0,LEN(AW6)&lt;&gt;0),((HOUR(AW6)*60)+MINUTE(AW6))-((HOUR(AV6)*60)+MINUTE(AV6)),"")</f>
        <v>4</v>
      </c>
      <c r="AZ6" s="13" t="s">
        <v>5</v>
      </c>
      <c r="BA6" s="14">
        <v>0.3263888888888889</v>
      </c>
      <c r="BB6" s="22">
        <v>0.32916666666666666</v>
      </c>
      <c r="BC6" s="1" t="str">
        <f t="shared" ref="BC6:BC13" si="20">"[""" &amp; AZ6 &amp; """, """ &amp; IF(BA6="","",TEXT(BA6,"h:mm")) &amp; """, """ &amp; IF(BB6="","",TEXT(BB6,"h:mm")) &amp; """],"</f>
        <v>["菱浦", "7:50", "7:54"],</v>
      </c>
      <c r="BD6" s="32">
        <f t="shared" ref="BD6:BD26" si="21">IF(AND(LEN(BA6)&lt;&gt;0,LEN(BB6)&lt;&gt;0),((HOUR(BB6)*60)+MINUTE(BB6))-((HOUR(BA6)*60)+MINUTE(BA6)),"")</f>
        <v>4</v>
      </c>
      <c r="BE6" s="13" t="s">
        <v>5</v>
      </c>
      <c r="BF6" s="14">
        <v>0.3263888888888889</v>
      </c>
      <c r="BG6" s="22">
        <v>0.32916666666666666</v>
      </c>
      <c r="BH6" s="1" t="str">
        <f t="shared" ref="BH6:BH10" si="22">"[""" &amp; BE6 &amp; """, """ &amp; IF(BF6="","",TEXT(BF6,"h:mm")) &amp; """, """ &amp; IF(BG6="","",TEXT(BG6,"h:mm")) &amp; """],"</f>
        <v>["菱浦", "7:50", "7:54"],</v>
      </c>
      <c r="BI6" s="32">
        <f t="shared" ref="BI6:BI26" si="23">IF(AND(LEN(BF6)&lt;&gt;0,LEN(BG6)&lt;&gt;0),((HOUR(BG6)*60)+MINUTE(BG6))-((HOUR(BF6)*60)+MINUTE(BF6)),"")</f>
        <v>4</v>
      </c>
      <c r="BJ6" s="13" t="s">
        <v>5</v>
      </c>
      <c r="BK6" s="14">
        <v>0.34027777777777773</v>
      </c>
      <c r="BL6" s="22">
        <v>0.3430555555555555</v>
      </c>
      <c r="BM6" s="1" t="str">
        <f t="shared" ref="BM6:BM10" si="24">"[""" &amp; BJ6 &amp; """, """ &amp; IF(BK6="","",TEXT(BK6,"h:mm")) &amp; """, """ &amp; IF(BL6="","",TEXT(BL6,"h:mm")) &amp; """],"</f>
        <v>["菱浦", "8:10", "8:14"],</v>
      </c>
      <c r="BN6" s="32">
        <f t="shared" ref="BN6:BN12" si="25">IF(AND(LEN(BK6)&lt;&gt;0,LEN(BL6)&lt;&gt;0),((HOUR(BL6)*60)+MINUTE(BL6))-((HOUR(BK6)*60)+MINUTE(BK6)),"")</f>
        <v>4</v>
      </c>
      <c r="BP6" s="6" t="s">
        <v>0</v>
      </c>
      <c r="BQ6" s="6">
        <v>0.39583333333333331</v>
      </c>
      <c r="BR6" s="6">
        <v>0.39930555555555558</v>
      </c>
      <c r="BS6" s="1" t="str">
        <f t="shared" ref="BS6:BS12" si="26">"[""" &amp; BP6 &amp; """, """ &amp; IF(BQ6="","",TEXT(BQ6,"h:mm")) &amp; """, """ &amp; IF(BR6="","",TEXT(BR6,"h:mm")) &amp; """],"</f>
        <v>["別府", "9:30", "9:35"],</v>
      </c>
      <c r="BT6" s="32">
        <f t="shared" ref="BT6:BT26" si="27">IF(AND(LEN(BQ6)&lt;&gt;0,LEN(BR6)&lt;&gt;0),((HOUR(BR6)*60)+MINUTE(BR6))-((HOUR(BQ6)*60)+MINUTE(BQ6)),"")</f>
        <v>5</v>
      </c>
      <c r="BU6" s="6" t="s">
        <v>0</v>
      </c>
      <c r="BV6" s="6">
        <v>0.65625</v>
      </c>
      <c r="BW6" s="6">
        <v>0.65972222222222221</v>
      </c>
      <c r="BX6" s="1" t="str">
        <f t="shared" ref="BX6:BX8" si="28">"[""" &amp; BU6 &amp; """, """ &amp; IF(BV6="","",TEXT(BV6,"h:mm")) &amp; """, """ &amp; IF(BW6="","",TEXT(BW6,"h:mm")) &amp; """],"</f>
        <v>["別府", "15:45", "15:50"],</v>
      </c>
      <c r="BY6" s="32">
        <f t="shared" ref="BY6:BY26" si="29">IF(AND(LEN(BV6)&lt;&gt;0,LEN(BW6)&lt;&gt;0),((HOUR(BW6)*60)+MINUTE(BW6))-((HOUR(BV6)*60)+MINUTE(BV6)),"")</f>
        <v>5</v>
      </c>
      <c r="BZ6" s="6" t="s">
        <v>0</v>
      </c>
      <c r="CA6" s="6">
        <v>0.32291666666666669</v>
      </c>
      <c r="CB6" s="6">
        <v>0.3263888888888889</v>
      </c>
      <c r="CC6" s="1" t="str">
        <f t="shared" ref="CC6:CC24" si="30">"[""" &amp; BZ6 &amp; """, """ &amp; IF(CA6="","",TEXT(CA6,"h:mm")) &amp; """, """ &amp; IF(CB6="","",TEXT(CB6,"h:mm")) &amp; """],"</f>
        <v>["別府", "7:45", "7:50"],</v>
      </c>
      <c r="CD6" s="32">
        <f t="shared" ref="CD6:CD26" si="31">IF(AND(LEN(CA6)&lt;&gt;0,LEN(CB6)&lt;&gt;0),((HOUR(CB6)*60)+MINUTE(CB6))-((HOUR(CA6)*60)+MINUTE(CA6)),"")</f>
        <v>5</v>
      </c>
      <c r="CF6" s="5" t="s">
        <v>9</v>
      </c>
      <c r="CG6" s="5">
        <v>0.33888888888888885</v>
      </c>
      <c r="CH6" s="5">
        <v>0.34027777777777773</v>
      </c>
      <c r="CI6" s="1" t="str">
        <f t="shared" ref="CI6:CI21" si="32">"[""" &amp; CF6 &amp; """, """ &amp; IF(CG6="","",TEXT(CG6,"h:mm")) &amp; """, """ &amp; IF(CH6="","",TEXT(CH6,"h:mm")) &amp; """],"</f>
        <v>["菱浦", "8:08", "8:10"],</v>
      </c>
      <c r="CJ6" s="32">
        <f t="shared" ref="CJ6:CJ23" si="33">IF(AND(LEN(CG6)&lt;&gt;0,LEN(CH6)&lt;&gt;0),((HOUR(CH6)*60)+MINUTE(CH6))-((HOUR(CG6)*60)+MINUTE(CG6)),"")</f>
        <v>2</v>
      </c>
      <c r="CK6" s="5" t="s">
        <v>22</v>
      </c>
      <c r="CL6" s="5">
        <v>0.31597222222222221</v>
      </c>
      <c r="CM6" s="5">
        <v>0.31736111111111115</v>
      </c>
      <c r="CN6" s="1" t="str">
        <f t="shared" ref="CN6:CN50" si="34">"[""" &amp; CK6 &amp; """, """ &amp; IF(CL6="","",TEXT(CL6,"h:mm")) &amp; """, """ &amp; IF(CM6="","",TEXT(CM6,"h:mm")) &amp; """],"</f>
        <v>["菱浦", "7:35", "7:37"],</v>
      </c>
      <c r="CO6" s="32">
        <f t="shared" ref="CO6:CO52" si="35">IF(AND(LEN(CL6)&lt;&gt;0,LEN(CM6)&lt;&gt;0),((HOUR(CM6)*60)+MINUTE(CM6))-((HOUR(CL6)*60)+MINUTE(CL6)),"")</f>
        <v>2</v>
      </c>
      <c r="CP6" s="5" t="s">
        <v>22</v>
      </c>
      <c r="CQ6" s="5">
        <v>0.31597222222222221</v>
      </c>
      <c r="CR6" s="5">
        <v>0.31736111111111115</v>
      </c>
      <c r="CS6" s="1" t="str">
        <f t="shared" ref="CS6:CS50" si="36">"[""" &amp; CP6 &amp; """, """ &amp; IF(CQ6="","",TEXT(CQ6,"h:mm")) &amp; """, """ &amp; IF(CR6="","",TEXT(CR6,"h:mm")) &amp; """],"</f>
        <v>["菱浦", "7:35", "7:37"],</v>
      </c>
      <c r="CT6" s="32">
        <f t="shared" ref="CT6:CT52" si="37">IF(AND(LEN(CQ6)&lt;&gt;0,LEN(CR6)&lt;&gt;0),((HOUR(CR6)*60)+MINUTE(CR6))-((HOUR(CQ6)*60)+MINUTE(CQ6)),"")</f>
        <v>2</v>
      </c>
      <c r="CU6" s="5" t="s">
        <v>9</v>
      </c>
      <c r="CV6" s="5">
        <v>0.33888888888888885</v>
      </c>
      <c r="CW6" s="5">
        <v>0.34027777777777773</v>
      </c>
      <c r="CX6" s="1" t="str">
        <f t="shared" ref="CX6:CX14" si="38">"[""" &amp; CU6 &amp; """, """ &amp; IF(CV6="","",TEXT(CV6,"h:mm")) &amp; """, """ &amp; IF(CW6="","",TEXT(CW6,"h:mm")) &amp; """],"</f>
        <v>["菱浦", "8:08", "8:10"],</v>
      </c>
      <c r="CY6" s="32">
        <f t="shared" ref="CY6:CY16" si="39">IF(AND(LEN(CV6)&lt;&gt;0,LEN(CW6)&lt;&gt;0),((HOUR(CW6)*60)+MINUTE(CW6))-((HOUR(CV6)*60)+MINUTE(CV6)),"")</f>
        <v>2</v>
      </c>
      <c r="CZ6" s="6" t="s">
        <v>32</v>
      </c>
      <c r="DA6" s="6">
        <v>0.32222222222222224</v>
      </c>
      <c r="DB6" s="6">
        <v>0.35069444444444442</v>
      </c>
      <c r="DC6" s="1" t="str">
        <f t="shared" ref="DC6:DC31" si="40">"[""" &amp; CZ6 &amp; """, """ &amp; IF(DA6="","",TEXT(DA6,"h:mm")) &amp; """, """ &amp; IF(DB6="","",TEXT(DB6,"h:mm")) &amp; """],"</f>
        <v>["別府", "7:44", "8:25"],</v>
      </c>
      <c r="DD6" s="32">
        <f t="shared" ref="DD6:DD32" si="41">IF(AND(LEN(DA6)&lt;&gt;0,LEN(DB6)&lt;&gt;0),((HOUR(DB6)*60)+MINUTE(DB6))-((HOUR(DA6)*60)+MINUTE(DA6)),"")</f>
        <v>41</v>
      </c>
      <c r="DE6" s="6" t="s">
        <v>32</v>
      </c>
      <c r="DF6" s="6">
        <v>0.32222222222222224</v>
      </c>
      <c r="DG6" s="6">
        <v>0.35069444444444442</v>
      </c>
      <c r="DH6" s="1" t="str">
        <f t="shared" ref="DH6:DH31" si="42">"[""" &amp; DE6 &amp; """, """ &amp; IF(DF6="","",TEXT(DF6,"h:mm")) &amp; """, """ &amp; IF(DG6="","",TEXT(DG6,"h:mm")) &amp; """],"</f>
        <v>["別府", "7:44", "8:25"],</v>
      </c>
      <c r="DI6" s="32">
        <f t="shared" ref="DI6:DI32" si="43">IF(AND(LEN(DF6)&lt;&gt;0,LEN(DG6)&lt;&gt;0),((HOUR(DG6)*60)+MINUTE(DG6))-((HOUR(DF6)*60)+MINUTE(DF6)),"")</f>
        <v>41</v>
      </c>
    </row>
    <row r="7" spans="1:113" x14ac:dyDescent="0.45">
      <c r="A7" s="13" t="s">
        <v>9</v>
      </c>
      <c r="B7" s="22">
        <v>0.54861111111111105</v>
      </c>
      <c r="C7" s="14">
        <v>0.55555555555555558</v>
      </c>
      <c r="D7" s="1" t="str">
        <f t="shared" si="0"/>
        <v>["菱浦", "13:10", "13:20"],</v>
      </c>
      <c r="E7" s="32">
        <f t="shared" si="1"/>
        <v>10</v>
      </c>
      <c r="F7" s="13" t="s">
        <v>0</v>
      </c>
      <c r="G7" s="14">
        <v>0.4201388888888889</v>
      </c>
      <c r="H7" s="14">
        <v>0.43055555555555558</v>
      </c>
      <c r="I7" s="1" t="str">
        <f t="shared" si="2"/>
        <v>["別府", "10:05", "10:20"],</v>
      </c>
      <c r="J7" s="32">
        <f t="shared" si="3"/>
        <v>15</v>
      </c>
      <c r="K7" s="13" t="s">
        <v>5</v>
      </c>
      <c r="L7" s="22">
        <v>0.55208333333333337</v>
      </c>
      <c r="M7" s="14">
        <v>0.63541666666666663</v>
      </c>
      <c r="N7" s="1" t="str">
        <f t="shared" si="4"/>
        <v>["菱浦", "13:15", "15:15"],</v>
      </c>
      <c r="O7" s="32">
        <f t="shared" si="5"/>
        <v>120</v>
      </c>
      <c r="P7" s="13" t="s">
        <v>0</v>
      </c>
      <c r="Q7" s="14">
        <v>0.50347222222222221</v>
      </c>
      <c r="R7" s="14">
        <v>0.51388888888888895</v>
      </c>
      <c r="S7" s="1" t="str">
        <f t="shared" si="6"/>
        <v>["別府", "12:05", "12:20"],</v>
      </c>
      <c r="T7" s="32">
        <f t="shared" si="7"/>
        <v>15</v>
      </c>
      <c r="U7" s="13" t="s">
        <v>0</v>
      </c>
      <c r="V7" s="14">
        <v>0.4201388888888889</v>
      </c>
      <c r="W7" s="14">
        <v>0.43055555555555558</v>
      </c>
      <c r="X7" s="1" t="str">
        <f t="shared" si="8"/>
        <v>["別府", "10:05", "10:20"],</v>
      </c>
      <c r="Y7" s="32">
        <f t="shared" si="9"/>
        <v>15</v>
      </c>
      <c r="Z7" s="13" t="s">
        <v>2</v>
      </c>
      <c r="AA7" s="22">
        <v>0.59722222222222221</v>
      </c>
      <c r="AB7" s="22">
        <v>0.61458333333333337</v>
      </c>
      <c r="AC7" s="1" t="str">
        <f t="shared" si="10"/>
        <v>["七類", "14:20", "14:45"],</v>
      </c>
      <c r="AD7" s="32">
        <f t="shared" si="11"/>
        <v>25</v>
      </c>
      <c r="AE7" s="13" t="s">
        <v>0</v>
      </c>
      <c r="AF7" s="14">
        <v>0.50347222222222221</v>
      </c>
      <c r="AG7" s="14">
        <v>0.51388888888888895</v>
      </c>
      <c r="AH7" s="1" t="str">
        <f t="shared" si="12"/>
        <v>["別府", "12:05", "12:20"],</v>
      </c>
      <c r="AI7" s="32">
        <f t="shared" si="13"/>
        <v>15</v>
      </c>
      <c r="AJ7" s="13" t="s">
        <v>0</v>
      </c>
      <c r="AK7" s="14">
        <v>0.4201388888888889</v>
      </c>
      <c r="AL7" s="14">
        <v>0.43055555555555558</v>
      </c>
      <c r="AM7" s="1" t="str">
        <f t="shared" si="14"/>
        <v>["別府", "10:05", "10:20"],</v>
      </c>
      <c r="AN7" s="32">
        <f t="shared" si="15"/>
        <v>15</v>
      </c>
      <c r="AP7" s="13" t="s">
        <v>3</v>
      </c>
      <c r="AQ7" s="22">
        <v>0.36458333333333331</v>
      </c>
      <c r="AR7" s="22">
        <v>0.37083333333333335</v>
      </c>
      <c r="AS7" s="1" t="str">
        <f t="shared" si="16"/>
        <v>["西郷", "8:45", "8:54"],</v>
      </c>
      <c r="AT7" s="32">
        <f t="shared" si="17"/>
        <v>9</v>
      </c>
      <c r="AU7" s="13" t="s">
        <v>3</v>
      </c>
      <c r="AV7" s="22">
        <v>0.36458333333333331</v>
      </c>
      <c r="AW7" s="22">
        <v>0.37083333333333335</v>
      </c>
      <c r="AX7" s="1" t="str">
        <f t="shared" si="18"/>
        <v>["西郷", "8:45", "8:54"],</v>
      </c>
      <c r="AY7" s="32">
        <f t="shared" si="19"/>
        <v>9</v>
      </c>
      <c r="AZ7" s="13" t="s">
        <v>3</v>
      </c>
      <c r="BA7" s="22">
        <v>0.35069444444444442</v>
      </c>
      <c r="BB7" s="22">
        <v>0.3576388888888889</v>
      </c>
      <c r="BC7" s="1" t="str">
        <f t="shared" si="20"/>
        <v>["西郷", "8:25", "8:35"],</v>
      </c>
      <c r="BD7" s="32">
        <f t="shared" si="21"/>
        <v>10</v>
      </c>
      <c r="BE7" s="13" t="s">
        <v>3</v>
      </c>
      <c r="BF7" s="22">
        <v>0.35069444444444442</v>
      </c>
      <c r="BG7" s="22">
        <v>0.3576388888888889</v>
      </c>
      <c r="BH7" s="1" t="str">
        <f t="shared" si="22"/>
        <v>["西郷", "8:25", "8:35"],</v>
      </c>
      <c r="BI7" s="32">
        <f t="shared" si="23"/>
        <v>10</v>
      </c>
      <c r="BJ7" s="13" t="s">
        <v>3</v>
      </c>
      <c r="BK7" s="22">
        <v>0.36458333333333331</v>
      </c>
      <c r="BL7" s="22">
        <v>0.37083333333333335</v>
      </c>
      <c r="BM7" s="1" t="str">
        <f t="shared" si="24"/>
        <v>["西郷", "8:45", "8:54"],</v>
      </c>
      <c r="BN7" s="32">
        <f t="shared" si="25"/>
        <v>9</v>
      </c>
      <c r="BP7" s="5" t="s">
        <v>9</v>
      </c>
      <c r="BQ7" s="5">
        <v>0.40763888888888888</v>
      </c>
      <c r="BR7" s="7">
        <v>0.45833333333333331</v>
      </c>
      <c r="BS7" s="1" t="str">
        <f t="shared" si="26"/>
        <v>["菱浦", "9:47", "11:00"],</v>
      </c>
      <c r="BT7" s="32">
        <f t="shared" si="27"/>
        <v>73</v>
      </c>
      <c r="BU7" s="5" t="s">
        <v>9</v>
      </c>
      <c r="BV7" s="5">
        <v>0.66805555555555562</v>
      </c>
      <c r="BW7" s="7">
        <v>0.72222222222222221</v>
      </c>
      <c r="BX7" s="1" t="str">
        <f t="shared" si="28"/>
        <v>["菱浦", "16:02", "17:20"],</v>
      </c>
      <c r="BY7" s="32">
        <f t="shared" si="29"/>
        <v>78</v>
      </c>
      <c r="BZ7" s="5" t="s">
        <v>9</v>
      </c>
      <c r="CA7" s="5">
        <v>0.3347222222222222</v>
      </c>
      <c r="CB7" s="5">
        <v>0.34722222222222227</v>
      </c>
      <c r="CC7" s="1" t="str">
        <f t="shared" si="30"/>
        <v>["菱浦", "8:02", "8:20"],</v>
      </c>
      <c r="CD7" s="32">
        <f t="shared" si="31"/>
        <v>18</v>
      </c>
      <c r="CF7" s="6" t="s">
        <v>0</v>
      </c>
      <c r="CG7" s="6">
        <v>0.34583333333333338</v>
      </c>
      <c r="CH7" s="6">
        <v>0.34722222222222227</v>
      </c>
      <c r="CI7" s="1" t="str">
        <f t="shared" si="32"/>
        <v>["別府", "8:18", "8:20"],</v>
      </c>
      <c r="CJ7" s="32">
        <f t="shared" si="33"/>
        <v>2</v>
      </c>
      <c r="CK7" s="6" t="s">
        <v>32</v>
      </c>
      <c r="CL7" s="6">
        <v>0.32222222222222224</v>
      </c>
      <c r="CM7" s="6">
        <v>0.32361111111111113</v>
      </c>
      <c r="CN7" s="1" t="str">
        <f t="shared" si="34"/>
        <v>["別府", "7:44", "7:46"],</v>
      </c>
      <c r="CO7" s="32">
        <f t="shared" si="35"/>
        <v>2</v>
      </c>
      <c r="CP7" s="6" t="s">
        <v>32</v>
      </c>
      <c r="CQ7" s="6">
        <v>0.32222222222222224</v>
      </c>
      <c r="CR7" s="6">
        <v>0.32361111111111113</v>
      </c>
      <c r="CS7" s="1" t="str">
        <f t="shared" si="36"/>
        <v>["別府", "7:44", "7:46"],</v>
      </c>
      <c r="CT7" s="32">
        <f t="shared" si="37"/>
        <v>2</v>
      </c>
      <c r="CU7" s="6" t="s">
        <v>0</v>
      </c>
      <c r="CV7" s="6">
        <v>0.34583333333333338</v>
      </c>
      <c r="CW7" s="6">
        <v>0.34722222222222227</v>
      </c>
      <c r="CX7" s="1" t="str">
        <f t="shared" si="38"/>
        <v>["別府", "8:18", "8:20"],</v>
      </c>
      <c r="CY7" s="32">
        <f t="shared" si="39"/>
        <v>2</v>
      </c>
      <c r="CZ7" s="5" t="s">
        <v>22</v>
      </c>
      <c r="DA7" s="5">
        <v>0.35555555555555557</v>
      </c>
      <c r="DB7" s="5">
        <v>0.35694444444444445</v>
      </c>
      <c r="DC7" s="1" t="str">
        <f t="shared" si="40"/>
        <v>["菱浦", "8:32", "8:34"],</v>
      </c>
      <c r="DD7" s="32">
        <f t="shared" si="41"/>
        <v>2</v>
      </c>
      <c r="DE7" s="5" t="s">
        <v>22</v>
      </c>
      <c r="DF7" s="5">
        <v>0.35555555555555557</v>
      </c>
      <c r="DG7" s="5">
        <v>0.35694444444444445</v>
      </c>
      <c r="DH7" s="1" t="str">
        <f t="shared" si="42"/>
        <v>["菱浦", "8:32", "8:34"],</v>
      </c>
      <c r="DI7" s="32">
        <f t="shared" si="43"/>
        <v>2</v>
      </c>
    </row>
    <row r="8" spans="1:113" x14ac:dyDescent="0.45">
      <c r="A8" s="13" t="s">
        <v>0</v>
      </c>
      <c r="B8" s="14">
        <v>0.56597222222222221</v>
      </c>
      <c r="C8" s="22">
        <v>0.57638888888888895</v>
      </c>
      <c r="D8" s="1" t="str">
        <f t="shared" si="0"/>
        <v>["別府", "13:35", "13:50"],</v>
      </c>
      <c r="E8" s="32">
        <f t="shared" si="1"/>
        <v>15</v>
      </c>
      <c r="F8" s="13" t="s">
        <v>11</v>
      </c>
      <c r="G8" s="14">
        <v>0.4513888888888889</v>
      </c>
      <c r="H8" s="22">
        <v>0.4548611111111111</v>
      </c>
      <c r="I8" s="1" t="str">
        <f t="shared" si="2"/>
        <v>["来居", "10:50", "10:55"],</v>
      </c>
      <c r="J8" s="32">
        <f t="shared" si="3"/>
        <v>5</v>
      </c>
      <c r="K8" s="13" t="s">
        <v>0</v>
      </c>
      <c r="L8" s="14">
        <v>0.64583333333333337</v>
      </c>
      <c r="M8" s="22">
        <v>0.65625</v>
      </c>
      <c r="N8" s="1" t="str">
        <f t="shared" si="4"/>
        <v>["別府", "15:30", "15:45"],</v>
      </c>
      <c r="O8" s="32">
        <f t="shared" si="5"/>
        <v>15</v>
      </c>
      <c r="P8" s="13" t="s">
        <v>5</v>
      </c>
      <c r="Q8" s="14">
        <v>0.52777777777777779</v>
      </c>
      <c r="R8" s="22">
        <v>0.53472222222222221</v>
      </c>
      <c r="S8" s="1" t="str">
        <f t="shared" si="6"/>
        <v>["菱浦", "12:40", "12:50"],</v>
      </c>
      <c r="T8" s="32">
        <f t="shared" si="7"/>
        <v>10</v>
      </c>
      <c r="U8" s="13" t="s">
        <v>12</v>
      </c>
      <c r="V8" s="14">
        <v>0.4513888888888889</v>
      </c>
      <c r="W8" s="22">
        <v>0.4548611111111111</v>
      </c>
      <c r="X8" s="1" t="str">
        <f t="shared" si="8"/>
        <v>["来居", "10:50", "10:55"],</v>
      </c>
      <c r="Y8" s="32">
        <f t="shared" si="9"/>
        <v>5</v>
      </c>
      <c r="Z8" s="13" t="s">
        <v>3</v>
      </c>
      <c r="AA8" s="22">
        <v>0.71527777777777779</v>
      </c>
      <c r="AB8" s="22">
        <v>0.73263888888888884</v>
      </c>
      <c r="AC8" s="1" t="str">
        <f t="shared" si="10"/>
        <v>["西郷", "17:10", "17:35"],</v>
      </c>
      <c r="AD8" s="32">
        <f t="shared" si="11"/>
        <v>25</v>
      </c>
      <c r="AE8" s="13" t="s">
        <v>5</v>
      </c>
      <c r="AF8" s="14">
        <v>0.52777777777777779</v>
      </c>
      <c r="AG8" s="22">
        <v>0.53472222222222221</v>
      </c>
      <c r="AH8" s="1" t="str">
        <f t="shared" si="12"/>
        <v>["菱浦", "12:40", "12:50"],</v>
      </c>
      <c r="AI8" s="32">
        <f t="shared" si="13"/>
        <v>10</v>
      </c>
      <c r="AJ8" s="13" t="s">
        <v>12</v>
      </c>
      <c r="AK8" s="14">
        <v>0.4513888888888889</v>
      </c>
      <c r="AL8" s="22">
        <v>0.4548611111111111</v>
      </c>
      <c r="AM8" s="1" t="str">
        <f t="shared" si="14"/>
        <v>["来居", "10:50", "10:55"],</v>
      </c>
      <c r="AN8" s="32">
        <f t="shared" si="15"/>
        <v>5</v>
      </c>
      <c r="AP8" s="13" t="s">
        <v>1</v>
      </c>
      <c r="AQ8" s="22">
        <v>0.4284722222222222</v>
      </c>
      <c r="AR8" s="22">
        <v>0.67361111111111116</v>
      </c>
      <c r="AS8" s="1" t="str">
        <f t="shared" si="16"/>
        <v>["境港", "10:17", "16:10"],</v>
      </c>
      <c r="AT8" s="32">
        <f t="shared" si="17"/>
        <v>353</v>
      </c>
      <c r="AU8" s="13" t="s">
        <v>2</v>
      </c>
      <c r="AV8" s="22">
        <v>0.41875000000000001</v>
      </c>
      <c r="AW8" s="22">
        <v>0.70138888888888884</v>
      </c>
      <c r="AX8" s="1" t="str">
        <f t="shared" si="18"/>
        <v>["七類", "10:03", "16:50"],</v>
      </c>
      <c r="AY8" s="32">
        <f t="shared" si="19"/>
        <v>407</v>
      </c>
      <c r="AZ8" s="13" t="s">
        <v>1</v>
      </c>
      <c r="BA8" s="22">
        <v>0.4152777777777778</v>
      </c>
      <c r="BB8" s="22">
        <v>0.5</v>
      </c>
      <c r="BC8" s="1" t="str">
        <f t="shared" si="20"/>
        <v>["境港", "9:58", "12:00"],</v>
      </c>
      <c r="BD8" s="32">
        <f t="shared" si="21"/>
        <v>122</v>
      </c>
      <c r="BE8" s="13" t="s">
        <v>2</v>
      </c>
      <c r="BF8" s="22">
        <v>0.4055555555555555</v>
      </c>
      <c r="BG8" s="22">
        <v>0.65625</v>
      </c>
      <c r="BH8" s="1" t="str">
        <f t="shared" si="22"/>
        <v>["七類", "9:44", "15:45"],</v>
      </c>
      <c r="BI8" s="32">
        <f t="shared" si="23"/>
        <v>361</v>
      </c>
      <c r="BJ8" s="13" t="s">
        <v>1</v>
      </c>
      <c r="BK8" s="22">
        <v>0.4284722222222222</v>
      </c>
      <c r="BL8" s="22">
        <v>0.63194444444444442</v>
      </c>
      <c r="BM8" s="1" t="str">
        <f t="shared" si="24"/>
        <v>["境港", "10:17", "15:10"],</v>
      </c>
      <c r="BN8" s="32">
        <f t="shared" si="25"/>
        <v>293</v>
      </c>
      <c r="BP8" s="6" t="s">
        <v>0</v>
      </c>
      <c r="BQ8" s="6">
        <v>0.46875</v>
      </c>
      <c r="BR8" s="6">
        <v>0.47916666666666669</v>
      </c>
      <c r="BS8" s="1" t="str">
        <f t="shared" si="26"/>
        <v>["別府", "11:15", "11:30"],</v>
      </c>
      <c r="BT8" s="32">
        <f t="shared" si="27"/>
        <v>15</v>
      </c>
      <c r="BU8" s="6" t="s">
        <v>0</v>
      </c>
      <c r="BV8" s="6">
        <v>0.73263888888888884</v>
      </c>
      <c r="BW8" s="6">
        <v>0.73611111111111116</v>
      </c>
      <c r="BX8" s="1" t="str">
        <f t="shared" si="28"/>
        <v>["別府", "17:35", "17:40"],</v>
      </c>
      <c r="BY8" s="32">
        <f t="shared" si="29"/>
        <v>5</v>
      </c>
      <c r="BZ8" s="6" t="s">
        <v>0</v>
      </c>
      <c r="CA8" s="6">
        <v>0.3576388888888889</v>
      </c>
      <c r="CB8" s="6">
        <v>0.3611111111111111</v>
      </c>
      <c r="CC8" s="1" t="str">
        <f t="shared" si="30"/>
        <v>["別府", "8:35", "8:40"],</v>
      </c>
      <c r="CD8" s="32">
        <f t="shared" si="31"/>
        <v>5</v>
      </c>
      <c r="CF8" s="3" t="s">
        <v>10</v>
      </c>
      <c r="CG8" s="4">
        <v>0.36041666666666666</v>
      </c>
      <c r="CH8" s="4">
        <v>0.36180555555555555</v>
      </c>
      <c r="CI8" s="1" t="str">
        <f t="shared" si="32"/>
        <v>["来居", "8:39", "8:41"],</v>
      </c>
      <c r="CJ8" s="32">
        <f t="shared" si="33"/>
        <v>2</v>
      </c>
      <c r="CK8" s="3" t="s">
        <v>23</v>
      </c>
      <c r="CL8" s="4">
        <v>0.3354166666666667</v>
      </c>
      <c r="CM8" s="4">
        <v>0.33680555555555558</v>
      </c>
      <c r="CN8" s="1" t="str">
        <f t="shared" si="34"/>
        <v>["来居", "8:03", "8:05"],</v>
      </c>
      <c r="CO8" s="32">
        <f t="shared" si="35"/>
        <v>2</v>
      </c>
      <c r="CP8" s="3" t="s">
        <v>23</v>
      </c>
      <c r="CQ8" s="4">
        <v>0.3354166666666667</v>
      </c>
      <c r="CR8" s="4">
        <v>0.33680555555555558</v>
      </c>
      <c r="CS8" s="1" t="str">
        <f t="shared" si="36"/>
        <v>["来居", "8:03", "8:05"],</v>
      </c>
      <c r="CT8" s="32">
        <f t="shared" si="37"/>
        <v>2</v>
      </c>
      <c r="CU8" s="5" t="s">
        <v>9</v>
      </c>
      <c r="CV8" s="7">
        <v>0.3527777777777778</v>
      </c>
      <c r="CW8" s="7">
        <v>0.37708333333333338</v>
      </c>
      <c r="CX8" s="1" t="str">
        <f t="shared" si="38"/>
        <v>["菱浦", "8:28", "9:03"],</v>
      </c>
      <c r="CY8" s="32">
        <f t="shared" si="39"/>
        <v>35</v>
      </c>
      <c r="CZ8" s="6" t="s">
        <v>32</v>
      </c>
      <c r="DA8" s="6">
        <v>0.36180555555555555</v>
      </c>
      <c r="DB8" s="6">
        <v>0.38680555555555557</v>
      </c>
      <c r="DC8" s="1" t="str">
        <f t="shared" si="40"/>
        <v>["別府", "8:41", "9:17"],</v>
      </c>
      <c r="DD8" s="32">
        <f t="shared" si="41"/>
        <v>36</v>
      </c>
      <c r="DE8" s="6" t="s">
        <v>32</v>
      </c>
      <c r="DF8" s="6">
        <v>0.36180555555555555</v>
      </c>
      <c r="DG8" s="6">
        <v>0.38680555555555557</v>
      </c>
      <c r="DH8" s="1" t="str">
        <f t="shared" si="42"/>
        <v>["別府", "8:41", "9:17"],</v>
      </c>
      <c r="DI8" s="32">
        <f t="shared" si="43"/>
        <v>36</v>
      </c>
    </row>
    <row r="9" spans="1:113" x14ac:dyDescent="0.45">
      <c r="A9" s="13" t="s">
        <v>3</v>
      </c>
      <c r="B9" s="22">
        <v>0.625</v>
      </c>
      <c r="C9" s="22">
        <v>0.65277777777777779</v>
      </c>
      <c r="D9" s="1" t="str">
        <f t="shared" si="0"/>
        <v>["西郷", "15:00", "15:40"],</v>
      </c>
      <c r="E9" s="32">
        <f t="shared" si="1"/>
        <v>40</v>
      </c>
      <c r="F9" s="13" t="s">
        <v>1</v>
      </c>
      <c r="G9" s="22">
        <v>0.55555555555555558</v>
      </c>
      <c r="H9" s="22">
        <v>0.59027777777777779</v>
      </c>
      <c r="I9" s="1" t="str">
        <f t="shared" si="2"/>
        <v>["境港", "13:20", "14:10"],</v>
      </c>
      <c r="J9" s="32">
        <f t="shared" si="3"/>
        <v>50</v>
      </c>
      <c r="K9" s="13" t="s">
        <v>2</v>
      </c>
      <c r="L9" s="22">
        <v>0.74652777777777779</v>
      </c>
      <c r="M9" s="14"/>
      <c r="N9" s="1" t="str">
        <f>"[""" &amp; K9 &amp; """, """ &amp; IF(L9="","",TEXT(L9,"h:mm")) &amp; """, """ &amp; IF(M9="","",TEXT(M9,"h:mm")) &amp; """]"</f>
        <v>["七類", "17:55", ""]</v>
      </c>
      <c r="O9" s="32" t="str">
        <f t="shared" si="5"/>
        <v/>
      </c>
      <c r="P9" s="13" t="s">
        <v>3</v>
      </c>
      <c r="Q9" s="22">
        <v>0.58333333333333337</v>
      </c>
      <c r="R9" s="22">
        <v>0.63194444444444442</v>
      </c>
      <c r="S9" s="1" t="str">
        <f t="shared" si="6"/>
        <v>["西郷", "14:00", "15:10"],</v>
      </c>
      <c r="T9" s="32">
        <f t="shared" si="7"/>
        <v>70</v>
      </c>
      <c r="U9" s="13" t="s">
        <v>1</v>
      </c>
      <c r="V9" s="22">
        <v>0.55555555555555558</v>
      </c>
      <c r="W9" s="22">
        <v>0.60069444444444442</v>
      </c>
      <c r="X9" s="1" t="str">
        <f t="shared" si="8"/>
        <v>["境港", "13:20", "14:25"],</v>
      </c>
      <c r="Y9" s="32">
        <f t="shared" si="9"/>
        <v>65</v>
      </c>
      <c r="Z9" s="13" t="s">
        <v>2</v>
      </c>
      <c r="AA9" s="22">
        <v>0.83333333333333337</v>
      </c>
      <c r="AB9" s="14"/>
      <c r="AC9" s="1" t="str">
        <f>"[""" &amp; Z9 &amp; """, """ &amp; IF(AA9="","",TEXT(AA9,"h:mm")) &amp; """, """ &amp; IF(AB9="","",TEXT(AB9,"h:mm")) &amp; """]"</f>
        <v>["七類", "20:00", ""]</v>
      </c>
      <c r="AD9" s="32" t="str">
        <f t="shared" si="11"/>
        <v/>
      </c>
      <c r="AE9" s="13" t="s">
        <v>3</v>
      </c>
      <c r="AF9" s="22">
        <v>0.58333333333333337</v>
      </c>
      <c r="AG9" s="22">
        <v>0.59722222222222221</v>
      </c>
      <c r="AH9" s="1" t="str">
        <f t="shared" si="12"/>
        <v>["西郷", "14:00", "14:20"],</v>
      </c>
      <c r="AI9" s="32">
        <f t="shared" si="13"/>
        <v>20</v>
      </c>
      <c r="AJ9" s="13" t="s">
        <v>1</v>
      </c>
      <c r="AK9" s="22">
        <v>0.55555555555555558</v>
      </c>
      <c r="AL9" s="22">
        <v>0.60069444444444442</v>
      </c>
      <c r="AM9" s="1" t="str">
        <f t="shared" si="14"/>
        <v>["境港", "13:20", "14:25"],</v>
      </c>
      <c r="AN9" s="32">
        <f t="shared" si="15"/>
        <v>65</v>
      </c>
      <c r="AP9" s="13" t="s">
        <v>3</v>
      </c>
      <c r="AQ9" s="22">
        <v>0.73125000000000007</v>
      </c>
      <c r="AR9" s="22">
        <v>0.73541666666666661</v>
      </c>
      <c r="AS9" s="1" t="str">
        <f t="shared" si="16"/>
        <v>["西郷", "17:33", "17:39"],</v>
      </c>
      <c r="AT9" s="32">
        <f t="shared" si="17"/>
        <v>6</v>
      </c>
      <c r="AU9" s="13" t="s">
        <v>3</v>
      </c>
      <c r="AV9" s="22">
        <v>0.74930555555555556</v>
      </c>
      <c r="AW9" s="22">
        <v>0.75347222222222221</v>
      </c>
      <c r="AX9" s="1" t="str">
        <f t="shared" si="18"/>
        <v>["西郷", "17:59", "18:05"],</v>
      </c>
      <c r="AY9" s="32">
        <f t="shared" si="19"/>
        <v>6</v>
      </c>
      <c r="AZ9" s="13" t="s">
        <v>3</v>
      </c>
      <c r="BA9" s="22">
        <v>0.55763888888888891</v>
      </c>
      <c r="BB9" s="22">
        <v>0.5625</v>
      </c>
      <c r="BC9" s="1" t="str">
        <f t="shared" si="20"/>
        <v>["西郷", "13:23", "13:30"],</v>
      </c>
      <c r="BD9" s="32">
        <f t="shared" si="21"/>
        <v>7</v>
      </c>
      <c r="BE9" s="13" t="s">
        <v>3</v>
      </c>
      <c r="BF9" s="22">
        <v>0.70416666666666661</v>
      </c>
      <c r="BG9" s="22">
        <v>0.70833333333333337</v>
      </c>
      <c r="BH9" s="1" t="str">
        <f t="shared" si="22"/>
        <v>["西郷", "16:54", "17:00"],</v>
      </c>
      <c r="BI9" s="32">
        <f t="shared" si="23"/>
        <v>6</v>
      </c>
      <c r="BJ9" s="13" t="s">
        <v>3</v>
      </c>
      <c r="BK9" s="22">
        <v>0.68958333333333333</v>
      </c>
      <c r="BL9" s="22">
        <v>0.69374999999999998</v>
      </c>
      <c r="BM9" s="1" t="str">
        <f t="shared" si="24"/>
        <v>["西郷", "16:33", "16:39"],</v>
      </c>
      <c r="BN9" s="32">
        <f t="shared" si="25"/>
        <v>6</v>
      </c>
      <c r="BP9" s="5" t="s">
        <v>9</v>
      </c>
      <c r="BQ9" s="5">
        <v>0.48749999999999999</v>
      </c>
      <c r="BR9" s="7">
        <v>0.64583333333333337</v>
      </c>
      <c r="BS9" s="1" t="str">
        <f t="shared" si="26"/>
        <v>["菱浦", "11:42", "15:30"],</v>
      </c>
      <c r="BT9" s="32">
        <f t="shared" si="27"/>
        <v>228</v>
      </c>
      <c r="BU9" s="5" t="s">
        <v>9</v>
      </c>
      <c r="BV9" s="5">
        <v>0.74444444444444446</v>
      </c>
      <c r="BX9" s="1" t="str">
        <f>"[""" &amp; BU9 &amp; """, """ &amp; IF(BV9="","",TEXT(BV9,"h:mm")) &amp; """, """ &amp; IF(BW9="","",TEXT(BW9,"h:mm")) &amp; """]"</f>
        <v>["菱浦", "17:52", ""]</v>
      </c>
      <c r="BY9" s="32" t="str">
        <f t="shared" si="29"/>
        <v/>
      </c>
      <c r="BZ9" s="5" t="s">
        <v>9</v>
      </c>
      <c r="CA9" s="5">
        <v>0.36944444444444446</v>
      </c>
      <c r="CB9" s="5">
        <v>0.375</v>
      </c>
      <c r="CC9" s="1" t="str">
        <f t="shared" si="30"/>
        <v>["菱浦", "8:52", "9:00"],</v>
      </c>
      <c r="CD9" s="32">
        <f t="shared" si="31"/>
        <v>8</v>
      </c>
      <c r="CF9" s="5" t="s">
        <v>9</v>
      </c>
      <c r="CG9" s="7">
        <v>0.3756944444444445</v>
      </c>
      <c r="CH9" s="7">
        <v>0.37708333333333338</v>
      </c>
      <c r="CI9" s="1" t="str">
        <f t="shared" si="32"/>
        <v>["菱浦", "9:01", "9:03"],</v>
      </c>
      <c r="CJ9" s="32">
        <f t="shared" si="33"/>
        <v>2</v>
      </c>
      <c r="CK9" s="6" t="s">
        <v>32</v>
      </c>
      <c r="CL9" s="6">
        <v>0.34861111111111115</v>
      </c>
      <c r="CM9" s="6">
        <v>0.35069444444444442</v>
      </c>
      <c r="CN9" s="1" t="str">
        <f t="shared" si="34"/>
        <v>["別府", "8:22", "8:25"],</v>
      </c>
      <c r="CO9" s="32">
        <f t="shared" si="35"/>
        <v>3</v>
      </c>
      <c r="CP9" s="6" t="s">
        <v>32</v>
      </c>
      <c r="CQ9" s="6">
        <v>0.34861111111111115</v>
      </c>
      <c r="CR9" s="6">
        <v>0.35069444444444442</v>
      </c>
      <c r="CS9" s="1" t="str">
        <f t="shared" si="36"/>
        <v>["別府", "8:22", "8:25"],</v>
      </c>
      <c r="CT9" s="32">
        <f t="shared" si="37"/>
        <v>3</v>
      </c>
      <c r="CU9" s="6" t="s">
        <v>0</v>
      </c>
      <c r="CV9" s="6">
        <v>0.38263888888888892</v>
      </c>
      <c r="CW9" s="6">
        <v>0.5</v>
      </c>
      <c r="CX9" s="1" t="str">
        <f t="shared" si="38"/>
        <v>["別府", "9:11", "12:00"],</v>
      </c>
      <c r="CY9" s="32">
        <f t="shared" si="39"/>
        <v>169</v>
      </c>
      <c r="CZ9" s="5" t="s">
        <v>22</v>
      </c>
      <c r="DA9" s="5">
        <v>0.39166666666666666</v>
      </c>
      <c r="DB9" s="5">
        <v>0.39305555555555555</v>
      </c>
      <c r="DC9" s="1" t="str">
        <f t="shared" si="40"/>
        <v>["菱浦", "9:24", "9:26"],</v>
      </c>
      <c r="DD9" s="32">
        <f t="shared" si="41"/>
        <v>2</v>
      </c>
      <c r="DE9" s="5" t="s">
        <v>22</v>
      </c>
      <c r="DF9" s="5">
        <v>0.39166666666666666</v>
      </c>
      <c r="DG9" s="5">
        <v>0.39305555555555555</v>
      </c>
      <c r="DH9" s="1" t="str">
        <f t="shared" si="42"/>
        <v>["菱浦", "9:24", "9:26"],</v>
      </c>
      <c r="DI9" s="32">
        <f t="shared" si="43"/>
        <v>2</v>
      </c>
    </row>
    <row r="10" spans="1:113" x14ac:dyDescent="0.45">
      <c r="A10" s="13" t="s">
        <v>2</v>
      </c>
      <c r="B10" s="22">
        <v>0.75347222222222221</v>
      </c>
      <c r="C10" s="14"/>
      <c r="D10" s="1" t="str">
        <f>"[""" &amp; A10 &amp; """, """ &amp; IF(B10="","",TEXT(B10,"h:mm")) &amp; """, """ &amp; IF(C10="","",TEXT(C10,"h:mm")) &amp; """]"</f>
        <v>["七類", "18:05", ""]</v>
      </c>
      <c r="E10" s="32" t="str">
        <f t="shared" si="1"/>
        <v/>
      </c>
      <c r="F10" s="13" t="s">
        <v>12</v>
      </c>
      <c r="G10" s="22">
        <v>0.69097222222222221</v>
      </c>
      <c r="H10" s="14">
        <v>0.69444444444444453</v>
      </c>
      <c r="I10" s="1" t="str">
        <f t="shared" si="2"/>
        <v>["来居", "16:35", "16:40"],</v>
      </c>
      <c r="J10" s="32">
        <f t="shared" si="3"/>
        <v>5</v>
      </c>
      <c r="N10" s="1" t="s">
        <v>8</v>
      </c>
      <c r="O10" s="32" t="str">
        <f t="shared" si="5"/>
        <v/>
      </c>
      <c r="P10" s="13" t="s">
        <v>2</v>
      </c>
      <c r="Q10" s="22">
        <v>0.73263888888888884</v>
      </c>
      <c r="R10" s="14"/>
      <c r="S10" s="1" t="str">
        <f>"[""" &amp; P10 &amp; """, """ &amp; IF(Q10="","",TEXT(Q10,"h:mm")) &amp; """, """ &amp; IF(R10="","",TEXT(R10,"h:mm")) &amp; """]"</f>
        <v>["七類", "17:35", ""]</v>
      </c>
      <c r="T10" s="32" t="str">
        <f t="shared" si="7"/>
        <v/>
      </c>
      <c r="U10" s="13" t="s">
        <v>0</v>
      </c>
      <c r="V10" s="22">
        <v>0.71180555555555547</v>
      </c>
      <c r="W10" s="22">
        <v>0.71875</v>
      </c>
      <c r="X10" s="1" t="str">
        <f t="shared" si="8"/>
        <v>["別府", "17:05", "17:15"],</v>
      </c>
      <c r="Y10" s="32">
        <f t="shared" si="9"/>
        <v>10</v>
      </c>
      <c r="AC10" s="1" t="s">
        <v>8</v>
      </c>
      <c r="AD10" s="32" t="str">
        <f t="shared" si="11"/>
        <v/>
      </c>
      <c r="AE10" s="13" t="s">
        <v>5</v>
      </c>
      <c r="AF10" s="22">
        <v>0.64583333333333337</v>
      </c>
      <c r="AG10" s="14">
        <v>0.65625</v>
      </c>
      <c r="AH10" s="1" t="str">
        <f>"[""" &amp; AE10 &amp; """, """ &amp; IF(AF10="","",TEXT(AF10,"h:mm")) &amp; """, """ &amp; IF(AG10="","",TEXT(AG10,"h:mm")) &amp; """],"</f>
        <v>["菱浦", "15:30", "15:45"],</v>
      </c>
      <c r="AI10" s="32">
        <f t="shared" si="13"/>
        <v>15</v>
      </c>
      <c r="AJ10" s="13" t="s">
        <v>0</v>
      </c>
      <c r="AK10" s="22">
        <v>0.71180555555555547</v>
      </c>
      <c r="AL10" s="22">
        <v>0.71875</v>
      </c>
      <c r="AM10" s="1" t="str">
        <f t="shared" si="14"/>
        <v>["別府", "17:05", "17:15"],</v>
      </c>
      <c r="AN10" s="32">
        <f t="shared" si="15"/>
        <v>10</v>
      </c>
      <c r="AP10" s="13" t="s">
        <v>5</v>
      </c>
      <c r="AQ10" s="22">
        <v>0.75694444444444453</v>
      </c>
      <c r="AR10" s="14">
        <v>0.75902777777777775</v>
      </c>
      <c r="AS10" s="1" t="str">
        <f t="shared" si="16"/>
        <v>["菱浦", "18:10", "18:13"],</v>
      </c>
      <c r="AT10" s="32">
        <f t="shared" si="17"/>
        <v>3</v>
      </c>
      <c r="AU10" s="13" t="s">
        <v>5</v>
      </c>
      <c r="AV10" s="22">
        <v>0.77500000000000002</v>
      </c>
      <c r="AW10" s="14">
        <v>0.77708333333333324</v>
      </c>
      <c r="AX10" s="1" t="str">
        <f t="shared" si="18"/>
        <v>["菱浦", "18:36", "18:39"],</v>
      </c>
      <c r="AY10" s="32">
        <f t="shared" si="19"/>
        <v>3</v>
      </c>
      <c r="AZ10" s="13" t="s">
        <v>0</v>
      </c>
      <c r="BA10" s="22">
        <v>0.58680555555555558</v>
      </c>
      <c r="BB10" s="22">
        <v>0.59166666666666667</v>
      </c>
      <c r="BC10" s="1" t="str">
        <f t="shared" si="20"/>
        <v>["別府", "14:05", "14:12"],</v>
      </c>
      <c r="BD10" s="32">
        <f t="shared" si="21"/>
        <v>7</v>
      </c>
      <c r="BE10" s="13" t="s">
        <v>5</v>
      </c>
      <c r="BF10" s="22">
        <v>0.72986111111111107</v>
      </c>
      <c r="BG10" s="14">
        <v>0.7319444444444444</v>
      </c>
      <c r="BH10" s="1" t="str">
        <f t="shared" si="22"/>
        <v>["菱浦", "17:31", "17:34"],</v>
      </c>
      <c r="BI10" s="32">
        <f t="shared" si="23"/>
        <v>3</v>
      </c>
      <c r="BJ10" s="13" t="s">
        <v>13</v>
      </c>
      <c r="BK10" s="22">
        <v>0.71527777777777779</v>
      </c>
      <c r="BL10" s="14">
        <v>0.71736111111111101</v>
      </c>
      <c r="BM10" s="1" t="str">
        <f t="shared" si="24"/>
        <v>["菱浦", "17:10", "17:13"],</v>
      </c>
      <c r="BN10" s="32">
        <f t="shared" si="25"/>
        <v>3</v>
      </c>
      <c r="BP10" s="6" t="s">
        <v>0</v>
      </c>
      <c r="BQ10" s="6">
        <v>0.65625</v>
      </c>
      <c r="BR10" s="6">
        <v>0.65972222222222221</v>
      </c>
      <c r="BS10" s="1" t="str">
        <f t="shared" si="26"/>
        <v>["別府", "15:45", "15:50"],</v>
      </c>
      <c r="BT10" s="32">
        <f t="shared" si="27"/>
        <v>5</v>
      </c>
      <c r="BX10" s="1" t="s">
        <v>8</v>
      </c>
      <c r="BY10" s="32" t="str">
        <f t="shared" si="29"/>
        <v/>
      </c>
      <c r="BZ10" s="6" t="s">
        <v>0</v>
      </c>
      <c r="CA10" s="6">
        <v>0.38541666666666669</v>
      </c>
      <c r="CB10" s="6">
        <v>0.3888888888888889</v>
      </c>
      <c r="CC10" s="1" t="str">
        <f t="shared" si="30"/>
        <v>["別府", "9:15", "9:20"],</v>
      </c>
      <c r="CD10" s="32">
        <f t="shared" si="31"/>
        <v>5</v>
      </c>
      <c r="CF10" s="6" t="s">
        <v>0</v>
      </c>
      <c r="CG10" s="6">
        <v>0.38263888888888892</v>
      </c>
      <c r="CH10" s="6">
        <v>0.5</v>
      </c>
      <c r="CI10" s="1" t="str">
        <f t="shared" si="32"/>
        <v>["別府", "9:11", "12:00"],</v>
      </c>
      <c r="CJ10" s="32">
        <f t="shared" si="33"/>
        <v>169</v>
      </c>
      <c r="CK10" s="5" t="s">
        <v>22</v>
      </c>
      <c r="CL10" s="5">
        <v>0.35555555555555557</v>
      </c>
      <c r="CM10" s="5">
        <v>0.35694444444444445</v>
      </c>
      <c r="CN10" s="1" t="str">
        <f t="shared" si="34"/>
        <v>["菱浦", "8:32", "8:34"],</v>
      </c>
      <c r="CO10" s="32">
        <f t="shared" si="35"/>
        <v>2</v>
      </c>
      <c r="CP10" s="5" t="s">
        <v>22</v>
      </c>
      <c r="CQ10" s="5">
        <v>0.35555555555555557</v>
      </c>
      <c r="CR10" s="5">
        <v>0.35694444444444445</v>
      </c>
      <c r="CS10" s="1" t="str">
        <f t="shared" si="36"/>
        <v>["菱浦", "8:32", "8:34"],</v>
      </c>
      <c r="CT10" s="32">
        <f t="shared" si="37"/>
        <v>2</v>
      </c>
      <c r="CU10" s="5" t="s">
        <v>9</v>
      </c>
      <c r="CV10" s="7">
        <v>0.50555555555555554</v>
      </c>
      <c r="CW10" s="7">
        <v>0.5395833333333333</v>
      </c>
      <c r="CX10" s="1" t="str">
        <f t="shared" si="38"/>
        <v>["菱浦", "12:08", "12:57"],</v>
      </c>
      <c r="CY10" s="32">
        <f t="shared" si="39"/>
        <v>49</v>
      </c>
      <c r="CZ10" s="6" t="s">
        <v>32</v>
      </c>
      <c r="DA10" s="6">
        <v>0.3979166666666667</v>
      </c>
      <c r="DB10" s="6">
        <v>0.41805555555555557</v>
      </c>
      <c r="DC10" s="1" t="str">
        <f t="shared" si="40"/>
        <v>["別府", "9:33", "10:02"],</v>
      </c>
      <c r="DD10" s="32">
        <f t="shared" si="41"/>
        <v>29</v>
      </c>
      <c r="DE10" s="6" t="s">
        <v>32</v>
      </c>
      <c r="DF10" s="6">
        <v>0.3979166666666667</v>
      </c>
      <c r="DG10" s="6">
        <v>0.41805555555555557</v>
      </c>
      <c r="DH10" s="1" t="str">
        <f t="shared" si="42"/>
        <v>["別府", "9:33", "10:02"],</v>
      </c>
      <c r="DI10" s="32">
        <f t="shared" si="43"/>
        <v>29</v>
      </c>
    </row>
    <row r="11" spans="1:113" x14ac:dyDescent="0.45">
      <c r="D11" s="1" t="s">
        <v>8</v>
      </c>
      <c r="E11" s="32" t="str">
        <f t="shared" si="1"/>
        <v/>
      </c>
      <c r="F11" s="15" t="s">
        <v>0</v>
      </c>
      <c r="G11" s="16">
        <v>0.71527777777777779</v>
      </c>
      <c r="H11" s="23">
        <v>0.72222222222222221</v>
      </c>
      <c r="I11" s="1" t="str">
        <f t="shared" si="2"/>
        <v>["別府", "17:10", "17:20"],</v>
      </c>
      <c r="J11" s="32">
        <f>IF(AND(LEN(G11)&lt;&gt;0,LEN(H11)&lt;&gt;0),((HOUR(H11)*60)+MINUTE(H11))-((HOUR(G11)*60)+MINUTE(G11)),"")</f>
        <v>10</v>
      </c>
      <c r="O11" s="32"/>
      <c r="S11" s="1" t="s">
        <v>8</v>
      </c>
      <c r="T11" s="32" t="str">
        <f t="shared" si="7"/>
        <v/>
      </c>
      <c r="U11" s="13" t="s">
        <v>3</v>
      </c>
      <c r="V11" s="22">
        <v>0.77083333333333337</v>
      </c>
      <c r="W11" s="14"/>
      <c r="X11" s="1" t="str">
        <f>"[""" &amp; U11 &amp; """, """ &amp; IF(V11="","",TEXT(V11,"h:mm")) &amp; """, """ &amp; IF(W11="","",TEXT(W11,"h:mm")) &amp; """]"</f>
        <v>["西郷", "18:30", ""]</v>
      </c>
      <c r="Y11" s="32" t="str">
        <f t="shared" si="9"/>
        <v/>
      </c>
      <c r="AD11" s="32"/>
      <c r="AE11" s="13" t="s">
        <v>0</v>
      </c>
      <c r="AF11" s="14">
        <v>0.66666666666666663</v>
      </c>
      <c r="AG11" s="22">
        <v>0.67708333333333337</v>
      </c>
      <c r="AH11" s="1" t="str">
        <f t="shared" ref="AH11" si="44">"[""" &amp; AE11 &amp; """, """ &amp; IF(AF11="","",TEXT(AF11,"h:mm")) &amp; """, """ &amp; IF(AG11="","",TEXT(AG11,"h:mm")) &amp; """],"</f>
        <v>["別府", "16:00", "16:15"],</v>
      </c>
      <c r="AI11" s="32">
        <f t="shared" si="13"/>
        <v>15</v>
      </c>
      <c r="AJ11" s="13" t="s">
        <v>3</v>
      </c>
      <c r="AK11" s="22">
        <v>0.77083333333333337</v>
      </c>
      <c r="AL11" s="14"/>
      <c r="AM11" s="1" t="str">
        <f>"[""" &amp; AJ11 &amp; """, """ &amp; IF(AK11="","",TEXT(AK11,"h:mm")) &amp; """, """ &amp; IF(AL11="","",TEXT(AL11,"h:mm")) &amp; """]"</f>
        <v>["西郷", "18:30", ""]</v>
      </c>
      <c r="AN11" s="32" t="str">
        <f t="shared" si="15"/>
        <v/>
      </c>
      <c r="AP11" s="13" t="s">
        <v>0</v>
      </c>
      <c r="AQ11" s="14">
        <v>0.76597222222222217</v>
      </c>
      <c r="AR11" s="14"/>
      <c r="AS11" s="1" t="str">
        <f>"[""" &amp; AP11 &amp; """, """ &amp; IF(AQ11="","",TEXT(AQ11,"h:mm")) &amp; """, """ &amp; IF(AR11="","",TEXT(AR11,"h:mm")) &amp; """]"</f>
        <v>["別府", "18:23", ""]</v>
      </c>
      <c r="AT11" s="32" t="str">
        <f t="shared" si="17"/>
        <v/>
      </c>
      <c r="AU11" s="13" t="s">
        <v>0</v>
      </c>
      <c r="AV11" s="14">
        <v>0.78402777777777777</v>
      </c>
      <c r="AW11" s="14"/>
      <c r="AX11" s="1" t="str">
        <f>"[""" &amp; AU11 &amp; """, """ &amp; IF(AV11="","",TEXT(AV11,"h:mm")) &amp; """, """ &amp; IF(AW11="","",TEXT(AW11,"h:mm")) &amp; """]"</f>
        <v>["別府", "18:49", ""]</v>
      </c>
      <c r="AY11" s="32" t="str">
        <f t="shared" si="19"/>
        <v/>
      </c>
      <c r="AZ11" s="13" t="s">
        <v>2</v>
      </c>
      <c r="BA11" s="22">
        <v>0.6333333333333333</v>
      </c>
      <c r="BB11" s="22">
        <v>0.70138888888888884</v>
      </c>
      <c r="BC11" s="1" t="str">
        <f t="shared" si="20"/>
        <v>["七類", "15:12", "16:50"],</v>
      </c>
      <c r="BD11" s="32">
        <f t="shared" si="21"/>
        <v>98</v>
      </c>
      <c r="BE11" s="13" t="s">
        <v>0</v>
      </c>
      <c r="BF11" s="14">
        <v>0.73888888888888893</v>
      </c>
      <c r="BG11" s="14"/>
      <c r="BH11" s="1" t="str">
        <f>"[""" &amp; BE11 &amp; """, """ &amp; IF(BF11="","",TEXT(BF11,"h:mm")) &amp; """, """ &amp; IF(BG11="","",TEXT(BG11,"h:mm")) &amp; """]"</f>
        <v>["別府", "17:44", ""]</v>
      </c>
      <c r="BI11" s="32" t="str">
        <f t="shared" si="23"/>
        <v/>
      </c>
      <c r="BJ11" s="13" t="s">
        <v>0</v>
      </c>
      <c r="BK11" s="14">
        <v>0.72430555555555554</v>
      </c>
      <c r="BL11" s="14"/>
      <c r="BM11" s="1" t="str">
        <f>"[""" &amp; BJ11 &amp; """, """ &amp; IF(BK11="","",TEXT(BK11,"h:mm")) &amp; """, """ &amp; IF(BL11="","",TEXT(BL11,"h:mm")) &amp; """]"</f>
        <v>["別府", "17:23", ""]</v>
      </c>
      <c r="BN11" s="32" t="str">
        <f t="shared" si="25"/>
        <v/>
      </c>
      <c r="BP11" s="5" t="s">
        <v>9</v>
      </c>
      <c r="BQ11" s="5">
        <v>0.66805555555555562</v>
      </c>
      <c r="BR11" s="7">
        <v>0.72222222222222221</v>
      </c>
      <c r="BS11" s="1" t="str">
        <f t="shared" si="26"/>
        <v>["菱浦", "16:02", "17:20"],</v>
      </c>
      <c r="BT11" s="32">
        <f t="shared" si="27"/>
        <v>78</v>
      </c>
      <c r="BY11" s="32" t="str">
        <f t="shared" si="29"/>
        <v/>
      </c>
      <c r="BZ11" s="3" t="s">
        <v>10</v>
      </c>
      <c r="CA11" s="4">
        <v>0.41041666666666665</v>
      </c>
      <c r="CB11" s="4">
        <v>0.4145833333333333</v>
      </c>
      <c r="CC11" s="1" t="str">
        <f t="shared" si="30"/>
        <v>["来居", "9:51", "9:57"],</v>
      </c>
      <c r="CD11" s="32">
        <f t="shared" si="31"/>
        <v>6</v>
      </c>
      <c r="CF11" s="5" t="s">
        <v>9</v>
      </c>
      <c r="CG11" s="7">
        <v>0.50555555555555554</v>
      </c>
      <c r="CH11" s="7">
        <v>0.50694444444444442</v>
      </c>
      <c r="CI11" s="1" t="str">
        <f t="shared" si="32"/>
        <v>["菱浦", "12:08", "12:10"],</v>
      </c>
      <c r="CJ11" s="32">
        <f t="shared" si="33"/>
        <v>2</v>
      </c>
      <c r="CK11" s="3" t="s">
        <v>23</v>
      </c>
      <c r="CL11" s="4">
        <v>0.36944444444444446</v>
      </c>
      <c r="CM11" s="4">
        <v>0.37361111111111112</v>
      </c>
      <c r="CN11" s="1" t="str">
        <f t="shared" si="34"/>
        <v>["来居", "8:52", "8:58"],</v>
      </c>
      <c r="CO11" s="32">
        <f t="shared" si="35"/>
        <v>6</v>
      </c>
      <c r="CP11" s="3" t="s">
        <v>23</v>
      </c>
      <c r="CQ11" s="4">
        <v>0.36944444444444446</v>
      </c>
      <c r="CR11" s="4">
        <v>0.37361111111111112</v>
      </c>
      <c r="CS11" s="1" t="str">
        <f t="shared" si="36"/>
        <v>["来居", "8:52", "8:58"],</v>
      </c>
      <c r="CT11" s="32">
        <f t="shared" si="37"/>
        <v>6</v>
      </c>
      <c r="CU11" s="6" t="s">
        <v>0</v>
      </c>
      <c r="CV11" s="6">
        <v>0.54513888888888895</v>
      </c>
      <c r="CW11" s="6">
        <v>0.55208333333333337</v>
      </c>
      <c r="CX11" s="1" t="str">
        <f t="shared" si="38"/>
        <v>["別府", "13:05", "13:15"],</v>
      </c>
      <c r="CY11" s="32">
        <f t="shared" si="39"/>
        <v>10</v>
      </c>
      <c r="CZ11" s="5" t="s">
        <v>22</v>
      </c>
      <c r="DA11" s="7">
        <v>0.42291666666666666</v>
      </c>
      <c r="DB11" s="7">
        <v>0.45208333333333334</v>
      </c>
      <c r="DC11" s="1" t="str">
        <f t="shared" si="40"/>
        <v>["菱浦", "10:09", "10:51"],</v>
      </c>
      <c r="DD11" s="32">
        <f t="shared" si="41"/>
        <v>42</v>
      </c>
      <c r="DE11" s="5" t="s">
        <v>22</v>
      </c>
      <c r="DF11" s="7">
        <v>0.42291666666666666</v>
      </c>
      <c r="DG11" s="7">
        <v>0.45208333333333334</v>
      </c>
      <c r="DH11" s="1" t="str">
        <f t="shared" si="42"/>
        <v>["菱浦", "10:09", "10:51"],</v>
      </c>
      <c r="DI11" s="32">
        <f t="shared" si="43"/>
        <v>42</v>
      </c>
    </row>
    <row r="12" spans="1:113" x14ac:dyDescent="0.45">
      <c r="E12" s="32"/>
      <c r="F12" s="15" t="s">
        <v>3</v>
      </c>
      <c r="G12" s="23">
        <v>0.77430555555555547</v>
      </c>
      <c r="H12" s="15"/>
      <c r="I12" s="1" t="str">
        <f>"[""" &amp; F12 &amp; """, """ &amp; IF(G12="","",TEXT(G12,"h:mm")) &amp; """, """ &amp; IF(H12="","",TEXT(H12,"h:mm")) &amp; """]"</f>
        <v>["西郷", "18:35", ""]</v>
      </c>
      <c r="J12" s="32" t="str">
        <f t="shared" si="3"/>
        <v/>
      </c>
      <c r="O12" s="32"/>
      <c r="T12" s="32"/>
      <c r="X12" s="1" t="s">
        <v>8</v>
      </c>
      <c r="Y12" s="32" t="str">
        <f t="shared" si="9"/>
        <v/>
      </c>
      <c r="AD12" s="32"/>
      <c r="AE12" s="13" t="s">
        <v>2</v>
      </c>
      <c r="AF12" s="22">
        <v>0.76736111111111116</v>
      </c>
      <c r="AG12" s="14"/>
      <c r="AH12" s="1" t="str">
        <f>"[""" &amp; AE12 &amp; """, """ &amp; IF(AF12="","",TEXT(AF12,"h:mm")) &amp; """, """ &amp; IF(AG12="","",TEXT(AG12,"h:mm")) &amp; """]"</f>
        <v>["七類", "18:25", ""]</v>
      </c>
      <c r="AI12" s="32" t="str">
        <f t="shared" si="13"/>
        <v/>
      </c>
      <c r="AM12" s="1" t="s">
        <v>8</v>
      </c>
      <c r="AN12" s="32" t="str">
        <f t="shared" si="15"/>
        <v/>
      </c>
      <c r="AS12" s="1" t="s">
        <v>8</v>
      </c>
      <c r="AT12" s="32" t="str">
        <f t="shared" si="17"/>
        <v/>
      </c>
      <c r="AX12" s="1" t="s">
        <v>8</v>
      </c>
      <c r="AY12" s="32" t="str">
        <f t="shared" si="19"/>
        <v/>
      </c>
      <c r="AZ12" s="13" t="s">
        <v>3</v>
      </c>
      <c r="BA12" s="22">
        <v>0.74930555555555556</v>
      </c>
      <c r="BB12" s="22">
        <v>0.75347222222222221</v>
      </c>
      <c r="BC12" s="1" t="str">
        <f t="shared" si="20"/>
        <v>["西郷", "17:59", "18:05"],</v>
      </c>
      <c r="BD12" s="32">
        <f t="shared" si="21"/>
        <v>6</v>
      </c>
      <c r="BH12" s="1" t="s">
        <v>8</v>
      </c>
      <c r="BI12" s="32" t="str">
        <f t="shared" si="23"/>
        <v/>
      </c>
      <c r="BM12" s="1" t="s">
        <v>8</v>
      </c>
      <c r="BN12" s="32" t="str">
        <f t="shared" si="25"/>
        <v/>
      </c>
      <c r="BP12" s="6" t="s">
        <v>0</v>
      </c>
      <c r="BQ12" s="6">
        <v>0.73263888888888884</v>
      </c>
      <c r="BR12" s="6">
        <v>0.73611111111111116</v>
      </c>
      <c r="BS12" s="1" t="str">
        <f t="shared" si="26"/>
        <v>["別府", "17:35", "17:40"],</v>
      </c>
      <c r="BT12" s="32">
        <f t="shared" si="27"/>
        <v>5</v>
      </c>
      <c r="BY12" s="32" t="str">
        <f t="shared" si="29"/>
        <v/>
      </c>
      <c r="BZ12" s="6" t="s">
        <v>0</v>
      </c>
      <c r="CA12" s="6">
        <v>0.44097222222222227</v>
      </c>
      <c r="CB12" s="6">
        <v>0.4458333333333333</v>
      </c>
      <c r="CC12" s="1" t="str">
        <f t="shared" si="30"/>
        <v>["別府", "10:35", "10:42"],</v>
      </c>
      <c r="CD12" s="32">
        <f t="shared" si="31"/>
        <v>7</v>
      </c>
      <c r="CF12" s="3" t="s">
        <v>10</v>
      </c>
      <c r="CG12" s="4">
        <v>0.52083333333333337</v>
      </c>
      <c r="CH12" s="4">
        <v>0.52430555555555558</v>
      </c>
      <c r="CI12" s="1" t="str">
        <f t="shared" si="32"/>
        <v>["来居", "12:30", "12:35"],</v>
      </c>
      <c r="CJ12" s="32">
        <f t="shared" si="33"/>
        <v>5</v>
      </c>
      <c r="CK12" s="6" t="s">
        <v>32</v>
      </c>
      <c r="CL12" s="6">
        <v>0.38541666666666669</v>
      </c>
      <c r="CM12" s="6">
        <v>0.38680555555555557</v>
      </c>
      <c r="CN12" s="1" t="str">
        <f t="shared" si="34"/>
        <v>["別府", "9:15", "9:17"],</v>
      </c>
      <c r="CO12" s="32">
        <f t="shared" si="35"/>
        <v>2</v>
      </c>
      <c r="CP12" s="6" t="s">
        <v>32</v>
      </c>
      <c r="CQ12" s="6">
        <v>0.38541666666666669</v>
      </c>
      <c r="CR12" s="6">
        <v>0.38680555555555557</v>
      </c>
      <c r="CS12" s="1" t="str">
        <f t="shared" si="36"/>
        <v>["別府", "9:15", "9:17"],</v>
      </c>
      <c r="CT12" s="32">
        <f t="shared" si="37"/>
        <v>2</v>
      </c>
      <c r="CU12" s="5" t="s">
        <v>9</v>
      </c>
      <c r="CV12" s="5">
        <v>0.55763888888888891</v>
      </c>
      <c r="CW12" s="5">
        <v>0.55902777777777779</v>
      </c>
      <c r="CX12" s="1" t="str">
        <f t="shared" si="38"/>
        <v>["菱浦", "13:23", "13:25"],</v>
      </c>
      <c r="CY12" s="32">
        <f t="shared" si="39"/>
        <v>2</v>
      </c>
      <c r="CZ12" s="6" t="s">
        <v>32</v>
      </c>
      <c r="DA12" s="6">
        <v>0.45694444444444443</v>
      </c>
      <c r="DB12" s="6">
        <v>0.50694444444444442</v>
      </c>
      <c r="DC12" s="1" t="str">
        <f t="shared" si="40"/>
        <v>["別府", "10:58", "12:10"],</v>
      </c>
      <c r="DD12" s="32">
        <f t="shared" si="41"/>
        <v>72</v>
      </c>
      <c r="DE12" s="6" t="s">
        <v>32</v>
      </c>
      <c r="DF12" s="6">
        <v>0.45694444444444443</v>
      </c>
      <c r="DG12" s="6">
        <v>0.50694444444444442</v>
      </c>
      <c r="DH12" s="1" t="str">
        <f t="shared" si="42"/>
        <v>["別府", "10:58", "12:10"],</v>
      </c>
      <c r="DI12" s="32">
        <f t="shared" si="43"/>
        <v>72</v>
      </c>
    </row>
    <row r="13" spans="1:113" x14ac:dyDescent="0.45">
      <c r="E13" s="32"/>
      <c r="I13" s="1" t="s">
        <v>8</v>
      </c>
      <c r="J13" s="32" t="str">
        <f t="shared" si="3"/>
        <v/>
      </c>
      <c r="O13" s="32"/>
      <c r="T13" s="32"/>
      <c r="Y13" s="32"/>
      <c r="AD13" s="32"/>
      <c r="AH13" s="1" t="s">
        <v>8</v>
      </c>
      <c r="AI13" s="32" t="str">
        <f t="shared" si="13"/>
        <v/>
      </c>
      <c r="AN13" s="32" t="str">
        <f t="shared" si="15"/>
        <v/>
      </c>
      <c r="AT13" s="32" t="str">
        <f t="shared" si="17"/>
        <v/>
      </c>
      <c r="AY13" s="32" t="str">
        <f t="shared" si="19"/>
        <v/>
      </c>
      <c r="AZ13" s="13" t="s">
        <v>13</v>
      </c>
      <c r="BA13" s="22">
        <v>0.77500000000000002</v>
      </c>
      <c r="BB13" s="14">
        <v>0.77708333333333324</v>
      </c>
      <c r="BC13" s="1" t="str">
        <f t="shared" si="20"/>
        <v>["菱浦", "18:36", "18:39"],</v>
      </c>
      <c r="BD13" s="32">
        <f t="shared" si="21"/>
        <v>3</v>
      </c>
      <c r="BI13" s="32" t="str">
        <f t="shared" si="23"/>
        <v/>
      </c>
      <c r="BN13" s="32" t="str">
        <f t="shared" ref="BN13:BN26" si="45">IF(AND(LEN(BK13)&lt;&gt;0,LEN(BL13)&lt;&gt;0),((HOUR(BL13)*60)+MINUTE(BL13))-((HOUR(BK13)*60)+MINUTE(BK13)),"")</f>
        <v/>
      </c>
      <c r="BP13" s="5" t="s">
        <v>9</v>
      </c>
      <c r="BQ13" s="5">
        <v>0.74444444444444446</v>
      </c>
      <c r="BS13" s="1" t="str">
        <f>"[""" &amp; BP13 &amp; """, """ &amp; IF(BQ13="","",TEXT(BQ13,"h:mm")) &amp; """, """ &amp; IF(BR13="","",TEXT(BR13,"h:mm")) &amp; """]"</f>
        <v>["菱浦", "17:52", ""]</v>
      </c>
      <c r="BT13" s="32" t="str">
        <f t="shared" si="27"/>
        <v/>
      </c>
      <c r="BY13" s="32" t="str">
        <f t="shared" si="29"/>
        <v/>
      </c>
      <c r="BZ13" s="5" t="s">
        <v>9</v>
      </c>
      <c r="CA13" s="5">
        <v>0.45416666666666666</v>
      </c>
      <c r="CB13" s="5">
        <v>0.51041666666666663</v>
      </c>
      <c r="CC13" s="1" t="str">
        <f t="shared" si="30"/>
        <v>["菱浦", "10:54", "12:15"],</v>
      </c>
      <c r="CD13" s="32">
        <f t="shared" si="31"/>
        <v>81</v>
      </c>
      <c r="CF13" s="5" t="s">
        <v>9</v>
      </c>
      <c r="CG13" s="7">
        <v>0.53819444444444442</v>
      </c>
      <c r="CH13" s="7">
        <v>0.5395833333333333</v>
      </c>
      <c r="CI13" s="1" t="str">
        <f t="shared" si="32"/>
        <v>["菱浦", "12:55", "12:57"],</v>
      </c>
      <c r="CJ13" s="32">
        <f t="shared" si="33"/>
        <v>2</v>
      </c>
      <c r="CK13" s="5" t="s">
        <v>22</v>
      </c>
      <c r="CL13" s="5">
        <v>0.39166666666666666</v>
      </c>
      <c r="CM13" s="5">
        <v>0.39305555555555555</v>
      </c>
      <c r="CN13" s="1" t="str">
        <f t="shared" si="34"/>
        <v>["菱浦", "9:24", "9:26"],</v>
      </c>
      <c r="CO13" s="32">
        <f t="shared" si="35"/>
        <v>2</v>
      </c>
      <c r="CP13" s="5" t="s">
        <v>22</v>
      </c>
      <c r="CQ13" s="5">
        <v>0.39166666666666666</v>
      </c>
      <c r="CR13" s="5">
        <v>0.39305555555555555</v>
      </c>
      <c r="CS13" s="1" t="str">
        <f t="shared" si="36"/>
        <v>["菱浦", "9:24", "9:26"],</v>
      </c>
      <c r="CT13" s="32">
        <f t="shared" si="37"/>
        <v>2</v>
      </c>
      <c r="CU13" s="6" t="s">
        <v>0</v>
      </c>
      <c r="CV13" s="6">
        <v>0.56458333333333333</v>
      </c>
      <c r="CW13" s="6">
        <v>0.71875</v>
      </c>
      <c r="CX13" s="1" t="str">
        <f t="shared" si="38"/>
        <v>["別府", "13:33", "17:15"],</v>
      </c>
      <c r="CY13" s="32">
        <f t="shared" si="39"/>
        <v>222</v>
      </c>
      <c r="CZ13" s="5" t="s">
        <v>22</v>
      </c>
      <c r="DA13" s="7">
        <v>0.51250000000000007</v>
      </c>
      <c r="DB13" s="7">
        <v>0.52083333333333337</v>
      </c>
      <c r="DC13" s="1" t="str">
        <f t="shared" si="40"/>
        <v>["菱浦", "12:18", "12:30"],</v>
      </c>
      <c r="DD13" s="32">
        <f t="shared" si="41"/>
        <v>12</v>
      </c>
      <c r="DE13" s="5" t="s">
        <v>22</v>
      </c>
      <c r="DF13" s="7">
        <v>0.51250000000000007</v>
      </c>
      <c r="DG13" s="7">
        <v>0.52083333333333337</v>
      </c>
      <c r="DH13" s="1" t="str">
        <f t="shared" si="42"/>
        <v>["菱浦", "12:18", "12:30"],</v>
      </c>
      <c r="DI13" s="32">
        <f t="shared" si="43"/>
        <v>12</v>
      </c>
    </row>
    <row r="14" spans="1:113" x14ac:dyDescent="0.45">
      <c r="E14" s="32"/>
      <c r="J14" s="32"/>
      <c r="O14" s="32"/>
      <c r="T14" s="32"/>
      <c r="Y14" s="32"/>
      <c r="AD14" s="32"/>
      <c r="AI14" s="32" t="str">
        <f t="shared" si="13"/>
        <v/>
      </c>
      <c r="AN14" s="32" t="str">
        <f t="shared" si="15"/>
        <v/>
      </c>
      <c r="AT14" s="32" t="str">
        <f t="shared" si="17"/>
        <v/>
      </c>
      <c r="AY14" s="32" t="str">
        <f t="shared" si="19"/>
        <v/>
      </c>
      <c r="AZ14" s="13" t="s">
        <v>0</v>
      </c>
      <c r="BA14" s="14">
        <v>0.78402777777777777</v>
      </c>
      <c r="BB14" s="14"/>
      <c r="BC14" s="1" t="str">
        <f>"[""" &amp; AZ14 &amp; """, """ &amp; IF(BA14="","",TEXT(BA14,"h:mm")) &amp; """, """ &amp; IF(BB14="","",TEXT(BB14,"h:mm")) &amp; """]"</f>
        <v>["別府", "18:49", ""]</v>
      </c>
      <c r="BD14" s="32" t="str">
        <f t="shared" si="21"/>
        <v/>
      </c>
      <c r="BI14" s="32" t="str">
        <f t="shared" si="23"/>
        <v/>
      </c>
      <c r="BN14" s="32" t="str">
        <f t="shared" si="45"/>
        <v/>
      </c>
      <c r="BS14" s="1" t="s">
        <v>8</v>
      </c>
      <c r="BT14" s="32" t="str">
        <f t="shared" si="27"/>
        <v/>
      </c>
      <c r="BY14" s="32" t="str">
        <f t="shared" si="29"/>
        <v/>
      </c>
      <c r="BZ14" s="6" t="s">
        <v>0</v>
      </c>
      <c r="CA14" s="6">
        <v>0.52083333333333337</v>
      </c>
      <c r="CB14" s="6">
        <v>0.52430555555555558</v>
      </c>
      <c r="CC14" s="1" t="str">
        <f t="shared" si="30"/>
        <v>["別府", "12:30", "12:35"],</v>
      </c>
      <c r="CD14" s="32">
        <f t="shared" si="31"/>
        <v>5</v>
      </c>
      <c r="CF14" s="6" t="s">
        <v>0</v>
      </c>
      <c r="CG14" s="6">
        <v>0.54513888888888895</v>
      </c>
      <c r="CH14" s="6">
        <v>0.55208333333333337</v>
      </c>
      <c r="CI14" s="1" t="str">
        <f t="shared" si="32"/>
        <v>["別府", "13:05", "13:15"],</v>
      </c>
      <c r="CJ14" s="32">
        <f t="shared" si="33"/>
        <v>10</v>
      </c>
      <c r="CK14" s="6" t="s">
        <v>32</v>
      </c>
      <c r="CL14" s="6">
        <v>0.3979166666666667</v>
      </c>
      <c r="CM14" s="6">
        <v>0.41805555555555557</v>
      </c>
      <c r="CN14" s="1" t="str">
        <f t="shared" si="34"/>
        <v>["別府", "9:33", "10:02"],</v>
      </c>
      <c r="CO14" s="32">
        <f t="shared" si="35"/>
        <v>29</v>
      </c>
      <c r="CP14" s="6" t="s">
        <v>32</v>
      </c>
      <c r="CQ14" s="6">
        <v>0.3979166666666667</v>
      </c>
      <c r="CR14" s="6">
        <v>0.41805555555555557</v>
      </c>
      <c r="CS14" s="1" t="str">
        <f t="shared" si="36"/>
        <v>["別府", "9:33", "10:02"],</v>
      </c>
      <c r="CT14" s="32">
        <f t="shared" si="37"/>
        <v>29</v>
      </c>
      <c r="CU14" s="5" t="s">
        <v>9</v>
      </c>
      <c r="CV14" s="5">
        <v>0.72430555555555554</v>
      </c>
      <c r="CW14" s="5">
        <v>0.75624999999999998</v>
      </c>
      <c r="CX14" s="1" t="str">
        <f t="shared" si="38"/>
        <v>["菱浦", "17:23", "18:09"],</v>
      </c>
      <c r="CY14" s="32">
        <f t="shared" si="39"/>
        <v>46</v>
      </c>
      <c r="CZ14" s="6" t="s">
        <v>32</v>
      </c>
      <c r="DA14" s="6">
        <v>0.52569444444444446</v>
      </c>
      <c r="DB14" s="6">
        <v>0.53472222222222221</v>
      </c>
      <c r="DC14" s="1" t="str">
        <f t="shared" si="40"/>
        <v>["別府", "12:37", "12:50"],</v>
      </c>
      <c r="DD14" s="32">
        <f t="shared" si="41"/>
        <v>13</v>
      </c>
      <c r="DE14" s="6" t="s">
        <v>32</v>
      </c>
      <c r="DF14" s="6">
        <v>0.52569444444444446</v>
      </c>
      <c r="DG14" s="6">
        <v>0.53472222222222221</v>
      </c>
      <c r="DH14" s="1" t="str">
        <f t="shared" si="42"/>
        <v>["別府", "12:37", "12:50"],</v>
      </c>
      <c r="DI14" s="32">
        <f t="shared" si="43"/>
        <v>13</v>
      </c>
    </row>
    <row r="15" spans="1:113" x14ac:dyDescent="0.45">
      <c r="E15" s="32"/>
      <c r="J15" s="32"/>
      <c r="O15" s="32"/>
      <c r="T15" s="32"/>
      <c r="Y15" s="32"/>
      <c r="AD15" s="32"/>
      <c r="AI15" s="32" t="str">
        <f t="shared" si="13"/>
        <v/>
      </c>
      <c r="AN15" s="32" t="str">
        <f t="shared" si="15"/>
        <v/>
      </c>
      <c r="AO15" s="21"/>
      <c r="AT15" s="32" t="str">
        <f t="shared" si="17"/>
        <v/>
      </c>
      <c r="AY15" s="32" t="str">
        <f t="shared" si="19"/>
        <v/>
      </c>
      <c r="BC15" s="1" t="s">
        <v>8</v>
      </c>
      <c r="BD15" s="32" t="str">
        <f t="shared" si="21"/>
        <v/>
      </c>
      <c r="BI15" s="32" t="str">
        <f t="shared" si="23"/>
        <v/>
      </c>
      <c r="BN15" s="32" t="str">
        <f t="shared" si="45"/>
        <v/>
      </c>
      <c r="BP15" s="12"/>
      <c r="BQ15" s="12"/>
      <c r="BR15" s="12"/>
      <c r="BT15" s="32" t="str">
        <f t="shared" si="27"/>
        <v/>
      </c>
      <c r="BY15" s="32" t="str">
        <f t="shared" si="29"/>
        <v/>
      </c>
      <c r="BZ15" s="5" t="s">
        <v>9</v>
      </c>
      <c r="CA15" s="5">
        <v>0.53263888888888888</v>
      </c>
      <c r="CB15" s="5">
        <v>0.53819444444444442</v>
      </c>
      <c r="CC15" s="1" t="str">
        <f t="shared" si="30"/>
        <v>["菱浦", "12:47", "12:55"],</v>
      </c>
      <c r="CD15" s="32">
        <f t="shared" si="31"/>
        <v>8</v>
      </c>
      <c r="CE15" s="18"/>
      <c r="CF15" s="5" t="s">
        <v>9</v>
      </c>
      <c r="CG15" s="5">
        <v>0.55763888888888891</v>
      </c>
      <c r="CH15" s="5">
        <v>0.55902777777777779</v>
      </c>
      <c r="CI15" s="1" t="str">
        <f t="shared" si="32"/>
        <v>["菱浦", "13:23", "13:25"],</v>
      </c>
      <c r="CJ15" s="32">
        <f t="shared" si="33"/>
        <v>2</v>
      </c>
      <c r="CK15" s="5" t="s">
        <v>22</v>
      </c>
      <c r="CL15" s="7">
        <v>0.42291666666666666</v>
      </c>
      <c r="CM15" s="7">
        <v>0.42430555555555555</v>
      </c>
      <c r="CN15" s="1" t="str">
        <f t="shared" si="34"/>
        <v>["菱浦", "10:09", "10:11"],</v>
      </c>
      <c r="CO15" s="32">
        <f t="shared" si="35"/>
        <v>2</v>
      </c>
      <c r="CP15" s="5" t="s">
        <v>22</v>
      </c>
      <c r="CQ15" s="7">
        <v>0.42291666666666666</v>
      </c>
      <c r="CR15" s="7">
        <v>0.42430555555555555</v>
      </c>
      <c r="CS15" s="1" t="str">
        <f t="shared" si="36"/>
        <v>["菱浦", "10:09", "10:11"],</v>
      </c>
      <c r="CT15" s="32">
        <f t="shared" si="37"/>
        <v>2</v>
      </c>
      <c r="CU15" s="6" t="s">
        <v>0</v>
      </c>
      <c r="CV15" s="6">
        <v>0.76180555555555562</v>
      </c>
      <c r="CX15" s="1" t="str">
        <f>"[""" &amp; CU15 &amp; """, """ &amp; IF(CV15="","",TEXT(CV15,"h:mm")) &amp; """, """ &amp; IF(CW15="","",TEXT(CW15,"h:mm")) &amp; """]"</f>
        <v>["別府", "18:17", ""]</v>
      </c>
      <c r="CY15" s="32" t="str">
        <f t="shared" si="39"/>
        <v/>
      </c>
      <c r="CZ15" s="5" t="s">
        <v>22</v>
      </c>
      <c r="DA15" s="7">
        <v>0.54027777777777775</v>
      </c>
      <c r="DB15" s="7">
        <v>0.55625000000000002</v>
      </c>
      <c r="DC15" s="1" t="str">
        <f t="shared" si="40"/>
        <v>["菱浦", "12:58", "13:21"],</v>
      </c>
      <c r="DD15" s="32">
        <f t="shared" si="41"/>
        <v>23</v>
      </c>
      <c r="DE15" s="5" t="s">
        <v>22</v>
      </c>
      <c r="DF15" s="7">
        <v>0.54027777777777775</v>
      </c>
      <c r="DG15" s="7">
        <v>0.55625000000000002</v>
      </c>
      <c r="DH15" s="1" t="str">
        <f t="shared" si="42"/>
        <v>["菱浦", "12:58", "13:21"],</v>
      </c>
      <c r="DI15" s="32">
        <f t="shared" si="43"/>
        <v>23</v>
      </c>
    </row>
    <row r="16" spans="1:113" x14ac:dyDescent="0.45">
      <c r="E16" s="32"/>
      <c r="J16" s="32"/>
      <c r="O16" s="32"/>
      <c r="T16" s="32"/>
      <c r="Y16" s="32"/>
      <c r="AD16" s="32"/>
      <c r="AI16" s="32" t="str">
        <f t="shared" si="13"/>
        <v/>
      </c>
      <c r="AN16" s="32" t="str">
        <f t="shared" si="15"/>
        <v/>
      </c>
      <c r="AO16" s="21"/>
      <c r="AT16" s="32" t="str">
        <f t="shared" si="17"/>
        <v/>
      </c>
      <c r="AY16" s="32" t="str">
        <f t="shared" si="19"/>
        <v/>
      </c>
      <c r="BD16" s="32" t="str">
        <f t="shared" si="21"/>
        <v/>
      </c>
      <c r="BI16" s="32" t="str">
        <f t="shared" si="23"/>
        <v/>
      </c>
      <c r="BN16" s="32" t="str">
        <f t="shared" si="45"/>
        <v/>
      </c>
      <c r="BP16" s="12"/>
      <c r="BQ16" s="12"/>
      <c r="BR16" s="12"/>
      <c r="BT16" s="32" t="str">
        <f t="shared" si="27"/>
        <v/>
      </c>
      <c r="BY16" s="32" t="str">
        <f t="shared" si="29"/>
        <v/>
      </c>
      <c r="BZ16" s="6" t="s">
        <v>0</v>
      </c>
      <c r="CA16" s="6">
        <v>0.54861111111111105</v>
      </c>
      <c r="CB16" s="6">
        <v>0.55555555555555558</v>
      </c>
      <c r="CC16" s="1" t="str">
        <f t="shared" si="30"/>
        <v>["別府", "13:10", "13:20"],</v>
      </c>
      <c r="CD16" s="32">
        <f t="shared" si="31"/>
        <v>10</v>
      </c>
      <c r="CE16" s="18"/>
      <c r="CF16" s="6" t="s">
        <v>0</v>
      </c>
      <c r="CG16" s="6">
        <v>0.56458333333333333</v>
      </c>
      <c r="CH16" s="6">
        <v>0.57291666666666663</v>
      </c>
      <c r="CI16" s="1" t="str">
        <f t="shared" si="32"/>
        <v>["別府", "13:33", "13:45"],</v>
      </c>
      <c r="CJ16" s="32">
        <f t="shared" si="33"/>
        <v>12</v>
      </c>
      <c r="CK16" s="3" t="s">
        <v>23</v>
      </c>
      <c r="CL16" s="4">
        <v>0.4368055555555555</v>
      </c>
      <c r="CM16" s="4">
        <v>0.4381944444444445</v>
      </c>
      <c r="CN16" s="1" t="str">
        <f t="shared" si="34"/>
        <v>["来居", "10:29", "10:31"],</v>
      </c>
      <c r="CO16" s="32">
        <f t="shared" si="35"/>
        <v>2</v>
      </c>
      <c r="CP16" s="3" t="s">
        <v>23</v>
      </c>
      <c r="CQ16" s="4">
        <v>0.4368055555555555</v>
      </c>
      <c r="CR16" s="4">
        <v>0.4381944444444445</v>
      </c>
      <c r="CS16" s="1" t="str">
        <f t="shared" si="36"/>
        <v>["来居", "10:29", "10:31"],</v>
      </c>
      <c r="CT16" s="32">
        <f t="shared" si="37"/>
        <v>2</v>
      </c>
      <c r="CX16" s="1" t="s">
        <v>24</v>
      </c>
      <c r="CY16" s="32" t="str">
        <f t="shared" si="39"/>
        <v/>
      </c>
      <c r="CZ16" s="6" t="s">
        <v>32</v>
      </c>
      <c r="DA16" s="6">
        <v>0.56111111111111112</v>
      </c>
      <c r="DB16" s="6">
        <v>0.59027777777777779</v>
      </c>
      <c r="DC16" s="1" t="str">
        <f t="shared" si="40"/>
        <v>["別府", "13:28", "14:10"],</v>
      </c>
      <c r="DD16" s="32">
        <f t="shared" si="41"/>
        <v>42</v>
      </c>
      <c r="DE16" s="6" t="s">
        <v>32</v>
      </c>
      <c r="DF16" s="6">
        <v>0.56111111111111112</v>
      </c>
      <c r="DG16" s="6">
        <v>0.59027777777777779</v>
      </c>
      <c r="DH16" s="1" t="str">
        <f t="shared" si="42"/>
        <v>["別府", "13:28", "14:10"],</v>
      </c>
      <c r="DI16" s="32">
        <f t="shared" si="43"/>
        <v>42</v>
      </c>
    </row>
    <row r="17" spans="5:113" x14ac:dyDescent="0.45">
      <c r="E17" s="32"/>
      <c r="J17" s="32"/>
      <c r="O17" s="32"/>
      <c r="T17" s="32"/>
      <c r="Y17" s="32"/>
      <c r="AD17" s="32"/>
      <c r="AI17" s="32" t="str">
        <f t="shared" si="13"/>
        <v/>
      </c>
      <c r="AN17" s="32" t="str">
        <f t="shared" si="15"/>
        <v/>
      </c>
      <c r="AO17" s="21"/>
      <c r="AT17" s="32" t="str">
        <f t="shared" si="17"/>
        <v/>
      </c>
      <c r="AY17" s="32" t="str">
        <f t="shared" si="19"/>
        <v/>
      </c>
      <c r="BD17" s="32" t="str">
        <f t="shared" si="21"/>
        <v/>
      </c>
      <c r="BI17" s="32" t="str">
        <f t="shared" si="23"/>
        <v/>
      </c>
      <c r="BN17" s="32" t="str">
        <f t="shared" si="45"/>
        <v/>
      </c>
      <c r="BP17" s="12"/>
      <c r="BQ17" s="12"/>
      <c r="BR17" s="12"/>
      <c r="BT17" s="32" t="str">
        <f t="shared" si="27"/>
        <v/>
      </c>
      <c r="BY17" s="32" t="str">
        <f t="shared" si="29"/>
        <v/>
      </c>
      <c r="BZ17" s="5" t="s">
        <v>9</v>
      </c>
      <c r="CA17" s="5">
        <v>0.56388888888888888</v>
      </c>
      <c r="CB17" s="5">
        <v>0.58333333333333337</v>
      </c>
      <c r="CC17" s="1" t="str">
        <f>"[""" &amp; BZ17 &amp; """, """ &amp; IF(CA17="","",TEXT(CA17,"h:mm")) &amp; """, """ &amp; IF(CB17="","",TEXT(CB17,"h:mm")) &amp; """],"</f>
        <v>["菱浦", "13:32", "14:00"],</v>
      </c>
      <c r="CD17" s="32">
        <f t="shared" si="31"/>
        <v>28</v>
      </c>
      <c r="CE17" s="18"/>
      <c r="CF17" s="3" t="s">
        <v>10</v>
      </c>
      <c r="CG17" s="4">
        <v>0.5854166666666667</v>
      </c>
      <c r="CH17" s="4">
        <v>0.625</v>
      </c>
      <c r="CI17" s="1" t="str">
        <f t="shared" si="32"/>
        <v>["来居", "14:03", "15:00"],</v>
      </c>
      <c r="CJ17" s="32">
        <f t="shared" si="33"/>
        <v>57</v>
      </c>
      <c r="CK17" s="5" t="s">
        <v>22</v>
      </c>
      <c r="CL17" s="7">
        <v>0.45069444444444445</v>
      </c>
      <c r="CM17" s="7">
        <v>0.45208333333333334</v>
      </c>
      <c r="CN17" s="1" t="str">
        <f t="shared" si="34"/>
        <v>["菱浦", "10:49", "10:51"],</v>
      </c>
      <c r="CO17" s="32">
        <f t="shared" si="35"/>
        <v>2</v>
      </c>
      <c r="CP17" s="5" t="s">
        <v>22</v>
      </c>
      <c r="CQ17" s="7">
        <v>0.45069444444444445</v>
      </c>
      <c r="CR17" s="7">
        <v>0.45208333333333334</v>
      </c>
      <c r="CS17" s="1" t="str">
        <f t="shared" si="36"/>
        <v>["菱浦", "10:49", "10:51"],</v>
      </c>
      <c r="CT17" s="32">
        <f t="shared" si="37"/>
        <v>2</v>
      </c>
      <c r="CY17" s="32"/>
      <c r="CZ17" s="5" t="s">
        <v>22</v>
      </c>
      <c r="DA17" s="5">
        <v>0.59513888888888888</v>
      </c>
      <c r="DB17" s="5">
        <v>0.59652777777777777</v>
      </c>
      <c r="DC17" s="1" t="str">
        <f t="shared" si="40"/>
        <v>["菱浦", "14:17", "14:19"],</v>
      </c>
      <c r="DD17" s="32">
        <f t="shared" si="41"/>
        <v>2</v>
      </c>
      <c r="DE17" s="5" t="s">
        <v>22</v>
      </c>
      <c r="DF17" s="5">
        <v>0.59513888888888888</v>
      </c>
      <c r="DG17" s="5">
        <v>0.59652777777777777</v>
      </c>
      <c r="DH17" s="1" t="str">
        <f t="shared" si="42"/>
        <v>["菱浦", "14:17", "14:19"],</v>
      </c>
      <c r="DI17" s="32">
        <f t="shared" si="43"/>
        <v>2</v>
      </c>
    </row>
    <row r="18" spans="5:113" x14ac:dyDescent="0.45">
      <c r="E18" s="32"/>
      <c r="J18" s="32"/>
      <c r="O18" s="32"/>
      <c r="T18" s="32"/>
      <c r="Y18" s="32"/>
      <c r="AD18" s="32"/>
      <c r="AI18" s="32" t="str">
        <f t="shared" si="13"/>
        <v/>
      </c>
      <c r="AN18" s="32" t="str">
        <f t="shared" si="15"/>
        <v/>
      </c>
      <c r="AO18" s="21"/>
      <c r="AT18" s="32" t="str">
        <f t="shared" si="17"/>
        <v/>
      </c>
      <c r="AY18" s="32" t="str">
        <f t="shared" si="19"/>
        <v/>
      </c>
      <c r="BD18" s="32" t="str">
        <f t="shared" si="21"/>
        <v/>
      </c>
      <c r="BI18" s="32" t="str">
        <f t="shared" si="23"/>
        <v/>
      </c>
      <c r="BN18" s="32" t="str">
        <f t="shared" si="45"/>
        <v/>
      </c>
      <c r="BP18" s="12"/>
      <c r="BQ18" s="12"/>
      <c r="BR18" s="12"/>
      <c r="BT18" s="32" t="str">
        <f t="shared" si="27"/>
        <v/>
      </c>
      <c r="BY18" s="32" t="str">
        <f t="shared" si="29"/>
        <v/>
      </c>
      <c r="BZ18" s="6" t="s">
        <v>0</v>
      </c>
      <c r="CA18" s="6">
        <v>0.59375</v>
      </c>
      <c r="CB18" s="6">
        <v>0.61111111111111105</v>
      </c>
      <c r="CC18" s="1" t="str">
        <f t="shared" si="30"/>
        <v>["別府", "14:15", "14:40"],</v>
      </c>
      <c r="CD18" s="32">
        <f t="shared" si="31"/>
        <v>25</v>
      </c>
      <c r="CE18" s="18"/>
      <c r="CF18" s="6" t="s">
        <v>0</v>
      </c>
      <c r="CG18" s="6">
        <v>0.6381944444444444</v>
      </c>
      <c r="CH18" s="6">
        <v>0.71875</v>
      </c>
      <c r="CI18" s="1" t="str">
        <f t="shared" si="32"/>
        <v>["別府", "15:19", "17:15"],</v>
      </c>
      <c r="CJ18" s="32">
        <f t="shared" si="33"/>
        <v>116</v>
      </c>
      <c r="CK18" s="6" t="s">
        <v>32</v>
      </c>
      <c r="CL18" s="6">
        <v>0.45694444444444443</v>
      </c>
      <c r="CM18" s="6">
        <v>0.49374999999999997</v>
      </c>
      <c r="CN18" s="1" t="str">
        <f t="shared" si="34"/>
        <v>["別府", "10:58", "11:51"],</v>
      </c>
      <c r="CO18" s="32">
        <f t="shared" si="35"/>
        <v>53</v>
      </c>
      <c r="CP18" s="6" t="s">
        <v>32</v>
      </c>
      <c r="CQ18" s="6">
        <v>0.45694444444444443</v>
      </c>
      <c r="CR18" s="6">
        <v>0.49374999999999997</v>
      </c>
      <c r="CS18" s="1" t="str">
        <f t="shared" si="36"/>
        <v>["別府", "10:58", "11:51"],</v>
      </c>
      <c r="CT18" s="32">
        <f t="shared" si="37"/>
        <v>53</v>
      </c>
      <c r="CY18" s="32"/>
      <c r="CZ18" s="6" t="s">
        <v>32</v>
      </c>
      <c r="DA18" s="6">
        <v>0.60138888888888886</v>
      </c>
      <c r="DB18" s="6">
        <v>0.64583333333333337</v>
      </c>
      <c r="DC18" s="1" t="str">
        <f t="shared" si="40"/>
        <v>["別府", "14:26", "15:30"],</v>
      </c>
      <c r="DD18" s="32">
        <f t="shared" si="41"/>
        <v>64</v>
      </c>
      <c r="DE18" s="6" t="s">
        <v>32</v>
      </c>
      <c r="DF18" s="6">
        <v>0.60138888888888886</v>
      </c>
      <c r="DG18" s="6">
        <v>0.64583333333333337</v>
      </c>
      <c r="DH18" s="1" t="str">
        <f t="shared" si="42"/>
        <v>["別府", "14:26", "15:30"],</v>
      </c>
      <c r="DI18" s="32">
        <f t="shared" si="43"/>
        <v>64</v>
      </c>
    </row>
    <row r="19" spans="5:113" x14ac:dyDescent="0.45">
      <c r="E19" s="32"/>
      <c r="J19" s="32"/>
      <c r="O19" s="32"/>
      <c r="T19" s="32"/>
      <c r="Y19" s="32"/>
      <c r="AD19" s="32"/>
      <c r="AI19" s="32" t="str">
        <f t="shared" si="13"/>
        <v/>
      </c>
      <c r="AN19" s="32" t="str">
        <f t="shared" si="15"/>
        <v/>
      </c>
      <c r="AO19" s="21"/>
      <c r="AT19" s="32" t="str">
        <f t="shared" si="17"/>
        <v/>
      </c>
      <c r="AY19" s="32" t="str">
        <f t="shared" si="19"/>
        <v/>
      </c>
      <c r="BD19" s="32" t="str">
        <f t="shared" si="21"/>
        <v/>
      </c>
      <c r="BI19" s="32" t="str">
        <f t="shared" si="23"/>
        <v/>
      </c>
      <c r="BN19" s="32" t="str">
        <f t="shared" si="45"/>
        <v/>
      </c>
      <c r="BP19" s="12"/>
      <c r="BQ19" s="12"/>
      <c r="BR19" s="12"/>
      <c r="BT19" s="32" t="str">
        <f t="shared" si="27"/>
        <v/>
      </c>
      <c r="BY19" s="32" t="str">
        <f t="shared" si="29"/>
        <v/>
      </c>
      <c r="BZ19" s="5" t="s">
        <v>9</v>
      </c>
      <c r="CA19" s="5">
        <v>0.61944444444444446</v>
      </c>
      <c r="CB19" s="5">
        <v>0.625</v>
      </c>
      <c r="CC19" s="1" t="str">
        <f t="shared" si="30"/>
        <v>["菱浦", "14:52", "15:00"],</v>
      </c>
      <c r="CD19" s="32">
        <f t="shared" si="31"/>
        <v>8</v>
      </c>
      <c r="CE19" s="18"/>
      <c r="CF19" s="5" t="s">
        <v>9</v>
      </c>
      <c r="CG19" s="5">
        <v>0.72430555555555554</v>
      </c>
      <c r="CH19" s="5">
        <v>0.72569444444444453</v>
      </c>
      <c r="CI19" s="1" t="str">
        <f t="shared" si="32"/>
        <v>["菱浦", "17:23", "17:25"],</v>
      </c>
      <c r="CJ19" s="32">
        <f t="shared" si="33"/>
        <v>2</v>
      </c>
      <c r="CK19" s="3" t="s">
        <v>23</v>
      </c>
      <c r="CL19" s="4">
        <v>0.50555555555555554</v>
      </c>
      <c r="CM19" s="4">
        <v>0.50694444444444442</v>
      </c>
      <c r="CN19" s="1" t="str">
        <f t="shared" si="34"/>
        <v>["来居", "12:08", "12:10"],</v>
      </c>
      <c r="CO19" s="32">
        <f t="shared" si="35"/>
        <v>2</v>
      </c>
      <c r="CP19" s="3" t="s">
        <v>23</v>
      </c>
      <c r="CQ19" s="4">
        <v>0.50555555555555554</v>
      </c>
      <c r="CR19" s="4">
        <v>0.50694444444444442</v>
      </c>
      <c r="CS19" s="1" t="str">
        <f t="shared" si="36"/>
        <v>["来居", "12:08", "12:10"],</v>
      </c>
      <c r="CT19" s="32">
        <f t="shared" si="37"/>
        <v>2</v>
      </c>
      <c r="CY19" s="32"/>
      <c r="CZ19" s="5" t="s">
        <v>22</v>
      </c>
      <c r="DA19" s="7">
        <v>0.65069444444444446</v>
      </c>
      <c r="DB19" s="7">
        <v>0.65277777777777779</v>
      </c>
      <c r="DC19" s="1" t="str">
        <f t="shared" si="40"/>
        <v>["菱浦", "15:37", "15:40"],</v>
      </c>
      <c r="DD19" s="32">
        <f t="shared" si="41"/>
        <v>3</v>
      </c>
      <c r="DE19" s="5" t="s">
        <v>22</v>
      </c>
      <c r="DF19" s="7">
        <v>0.65069444444444446</v>
      </c>
      <c r="DG19" s="7">
        <v>0.65277777777777779</v>
      </c>
      <c r="DH19" s="1" t="str">
        <f t="shared" si="42"/>
        <v>["菱浦", "15:37", "15:40"],</v>
      </c>
      <c r="DI19" s="32">
        <f t="shared" si="43"/>
        <v>3</v>
      </c>
    </row>
    <row r="20" spans="5:113" x14ac:dyDescent="0.45">
      <c r="E20" s="32"/>
      <c r="J20" s="32"/>
      <c r="O20" s="32"/>
      <c r="T20" s="32"/>
      <c r="Y20" s="32"/>
      <c r="AD20" s="32"/>
      <c r="AI20" s="32" t="str">
        <f t="shared" si="13"/>
        <v/>
      </c>
      <c r="AN20" s="32" t="str">
        <f t="shared" si="15"/>
        <v/>
      </c>
      <c r="AO20" s="21"/>
      <c r="AT20" s="32" t="str">
        <f t="shared" si="17"/>
        <v/>
      </c>
      <c r="AY20" s="32" t="str">
        <f t="shared" si="19"/>
        <v/>
      </c>
      <c r="BD20" s="32" t="str">
        <f t="shared" si="21"/>
        <v/>
      </c>
      <c r="BI20" s="32" t="str">
        <f t="shared" si="23"/>
        <v/>
      </c>
      <c r="BN20" s="32" t="str">
        <f t="shared" si="45"/>
        <v/>
      </c>
      <c r="BP20" s="12"/>
      <c r="BQ20" s="12"/>
      <c r="BR20" s="12"/>
      <c r="BT20" s="32" t="str">
        <f t="shared" si="27"/>
        <v/>
      </c>
      <c r="BY20" s="32" t="str">
        <f t="shared" si="29"/>
        <v/>
      </c>
      <c r="BZ20" s="6" t="s">
        <v>0</v>
      </c>
      <c r="CA20" s="6">
        <v>0.63541666666666663</v>
      </c>
      <c r="CB20" s="6">
        <v>0.63888888888888895</v>
      </c>
      <c r="CC20" s="1" t="str">
        <f t="shared" si="30"/>
        <v>["別府", "15:15", "15:20"],</v>
      </c>
      <c r="CD20" s="32">
        <f t="shared" si="31"/>
        <v>5</v>
      </c>
      <c r="CE20" s="18"/>
      <c r="CF20" s="3" t="s">
        <v>10</v>
      </c>
      <c r="CG20" s="4">
        <v>0.73958333333333337</v>
      </c>
      <c r="CH20" s="4">
        <v>0.74097222222222225</v>
      </c>
      <c r="CI20" s="1" t="str">
        <f t="shared" si="32"/>
        <v>["来居", "17:45", "17:47"],</v>
      </c>
      <c r="CJ20" s="32">
        <f t="shared" si="33"/>
        <v>2</v>
      </c>
      <c r="CK20" s="5" t="s">
        <v>22</v>
      </c>
      <c r="CL20" s="7">
        <v>0.51944444444444449</v>
      </c>
      <c r="CM20" s="7">
        <v>0.52083333333333337</v>
      </c>
      <c r="CN20" s="1" t="str">
        <f t="shared" si="34"/>
        <v>["菱浦", "12:28", "12:30"],</v>
      </c>
      <c r="CO20" s="32">
        <f t="shared" si="35"/>
        <v>2</v>
      </c>
      <c r="CP20" s="5" t="s">
        <v>22</v>
      </c>
      <c r="CQ20" s="7">
        <v>0.51944444444444449</v>
      </c>
      <c r="CR20" s="7">
        <v>0.52083333333333337</v>
      </c>
      <c r="CS20" s="1" t="str">
        <f t="shared" si="36"/>
        <v>["菱浦", "12:28", "12:30"],</v>
      </c>
      <c r="CT20" s="32">
        <f t="shared" si="37"/>
        <v>2</v>
      </c>
      <c r="CY20" s="32"/>
      <c r="CZ20" s="6" t="s">
        <v>32</v>
      </c>
      <c r="DA20" s="6">
        <v>0.65763888888888888</v>
      </c>
      <c r="DB20" s="6">
        <v>0.67361111111111116</v>
      </c>
      <c r="DC20" s="1" t="str">
        <f t="shared" si="40"/>
        <v>["別府", "15:47", "16:10"],</v>
      </c>
      <c r="DD20" s="32">
        <f t="shared" si="41"/>
        <v>23</v>
      </c>
      <c r="DE20" s="6" t="s">
        <v>32</v>
      </c>
      <c r="DF20" s="6">
        <v>0.65763888888888888</v>
      </c>
      <c r="DG20" s="6">
        <v>0.67361111111111116</v>
      </c>
      <c r="DH20" s="1" t="str">
        <f t="shared" si="42"/>
        <v>["別府", "15:47", "16:10"],</v>
      </c>
      <c r="DI20" s="32">
        <f t="shared" si="43"/>
        <v>23</v>
      </c>
    </row>
    <row r="21" spans="5:113" x14ac:dyDescent="0.45">
      <c r="E21" s="32"/>
      <c r="J21" s="32"/>
      <c r="O21" s="32"/>
      <c r="T21" s="32"/>
      <c r="Y21" s="32"/>
      <c r="AD21" s="32"/>
      <c r="AI21" s="32" t="str">
        <f t="shared" si="13"/>
        <v/>
      </c>
      <c r="AN21" s="32" t="str">
        <f t="shared" si="15"/>
        <v/>
      </c>
      <c r="AO21" s="21"/>
      <c r="AT21" s="32" t="str">
        <f t="shared" si="17"/>
        <v/>
      </c>
      <c r="AY21" s="32" t="str">
        <f t="shared" si="19"/>
        <v/>
      </c>
      <c r="BD21" s="32" t="str">
        <f t="shared" si="21"/>
        <v/>
      </c>
      <c r="BI21" s="32" t="str">
        <f t="shared" si="23"/>
        <v/>
      </c>
      <c r="BN21" s="32" t="str">
        <f t="shared" si="45"/>
        <v/>
      </c>
      <c r="BP21" s="12"/>
      <c r="BQ21" s="12"/>
      <c r="BR21" s="12"/>
      <c r="BT21" s="32" t="str">
        <f t="shared" si="27"/>
        <v/>
      </c>
      <c r="BY21" s="32" t="str">
        <f t="shared" si="29"/>
        <v/>
      </c>
      <c r="BZ21" s="3" t="s">
        <v>10</v>
      </c>
      <c r="CA21" s="4">
        <v>0.66041666666666665</v>
      </c>
      <c r="CB21" s="4">
        <v>0.6645833333333333</v>
      </c>
      <c r="CC21" s="1" t="str">
        <f t="shared" si="30"/>
        <v>["来居", "15:51", "15:57"],</v>
      </c>
      <c r="CD21" s="32">
        <f t="shared" si="31"/>
        <v>6</v>
      </c>
      <c r="CE21" s="18"/>
      <c r="CF21" s="5" t="s">
        <v>9</v>
      </c>
      <c r="CG21" s="7">
        <v>0.75486111111111109</v>
      </c>
      <c r="CH21" s="7">
        <v>0.75624999999999998</v>
      </c>
      <c r="CI21" s="1" t="str">
        <f t="shared" si="32"/>
        <v>["菱浦", "18:07", "18:09"],</v>
      </c>
      <c r="CJ21" s="32">
        <f t="shared" si="33"/>
        <v>2</v>
      </c>
      <c r="CK21" s="6" t="s">
        <v>32</v>
      </c>
      <c r="CL21" s="6">
        <v>0.52569444444444446</v>
      </c>
      <c r="CM21" s="6">
        <v>0.52777777777777779</v>
      </c>
      <c r="CN21" s="1" t="str">
        <f t="shared" si="34"/>
        <v>["別府", "12:37", "12:40"],</v>
      </c>
      <c r="CO21" s="32">
        <f t="shared" si="35"/>
        <v>3</v>
      </c>
      <c r="CP21" s="6" t="s">
        <v>32</v>
      </c>
      <c r="CQ21" s="6">
        <v>0.52569444444444446</v>
      </c>
      <c r="CR21" s="6">
        <v>0.52777777777777779</v>
      </c>
      <c r="CS21" s="1" t="str">
        <f t="shared" si="36"/>
        <v>["別府", "12:37", "12:40"],</v>
      </c>
      <c r="CT21" s="32">
        <f t="shared" si="37"/>
        <v>3</v>
      </c>
      <c r="CY21" s="32"/>
      <c r="CZ21" s="5" t="s">
        <v>22</v>
      </c>
      <c r="DA21" s="7">
        <v>0.67847222222222225</v>
      </c>
      <c r="DB21" s="7">
        <v>0.7006944444444444</v>
      </c>
      <c r="DC21" s="1" t="str">
        <f t="shared" si="40"/>
        <v>["菱浦", "16:17", "16:49"],</v>
      </c>
      <c r="DD21" s="32">
        <f t="shared" si="41"/>
        <v>32</v>
      </c>
      <c r="DE21" s="5" t="s">
        <v>22</v>
      </c>
      <c r="DF21" s="7">
        <v>0.67847222222222225</v>
      </c>
      <c r="DG21" s="7">
        <v>0.7006944444444444</v>
      </c>
      <c r="DH21" s="1" t="str">
        <f t="shared" si="42"/>
        <v>["菱浦", "16:17", "16:49"],</v>
      </c>
      <c r="DI21" s="32">
        <f t="shared" si="43"/>
        <v>32</v>
      </c>
    </row>
    <row r="22" spans="5:113" x14ac:dyDescent="0.45">
      <c r="E22" s="32"/>
      <c r="J22" s="32"/>
      <c r="O22" s="32"/>
      <c r="T22" s="32"/>
      <c r="Y22" s="32"/>
      <c r="AD22" s="32"/>
      <c r="AI22" s="32" t="str">
        <f t="shared" si="13"/>
        <v/>
      </c>
      <c r="AN22" s="32" t="str">
        <f t="shared" si="15"/>
        <v/>
      </c>
      <c r="AO22" s="21"/>
      <c r="AT22" s="32" t="str">
        <f t="shared" si="17"/>
        <v/>
      </c>
      <c r="AY22" s="32" t="str">
        <f t="shared" si="19"/>
        <v/>
      </c>
      <c r="BD22" s="32" t="str">
        <f t="shared" si="21"/>
        <v/>
      </c>
      <c r="BI22" s="32" t="str">
        <f t="shared" si="23"/>
        <v/>
      </c>
      <c r="BN22" s="32" t="str">
        <f t="shared" si="45"/>
        <v/>
      </c>
      <c r="BP22" s="12"/>
      <c r="BQ22" s="12"/>
      <c r="BR22" s="12"/>
      <c r="BT22" s="32" t="str">
        <f t="shared" si="27"/>
        <v/>
      </c>
      <c r="BY22" s="32" t="str">
        <f t="shared" si="29"/>
        <v/>
      </c>
      <c r="BZ22" s="6" t="s">
        <v>0</v>
      </c>
      <c r="CA22" s="6">
        <v>0.69097222222222221</v>
      </c>
      <c r="CB22" s="6">
        <v>0.6958333333333333</v>
      </c>
      <c r="CC22" s="1" t="str">
        <f t="shared" si="30"/>
        <v>["別府", "16:35", "16:42"],</v>
      </c>
      <c r="CD22" s="32">
        <f t="shared" si="31"/>
        <v>7</v>
      </c>
      <c r="CE22" s="18"/>
      <c r="CF22" s="6" t="s">
        <v>0</v>
      </c>
      <c r="CG22" s="6">
        <v>0.76180555555555562</v>
      </c>
      <c r="CI22" s="1" t="str">
        <f>"[""" &amp; CF22 &amp; """, """ &amp; IF(CG22="","",TEXT(CG22,"h:mm")) &amp; """, """ &amp; IF(CH22="","",TEXT(CH22,"h:mm")) &amp; """]"</f>
        <v>["別府", "18:17", ""]</v>
      </c>
      <c r="CJ22" s="32" t="str">
        <f t="shared" si="33"/>
        <v/>
      </c>
      <c r="CK22" s="3" t="s">
        <v>23</v>
      </c>
      <c r="CL22" s="4">
        <v>0.5395833333333333</v>
      </c>
      <c r="CM22" s="4">
        <v>0.54166666666666663</v>
      </c>
      <c r="CN22" s="1" t="str">
        <f t="shared" si="34"/>
        <v>["来居", "12:57", "13:00"],</v>
      </c>
      <c r="CO22" s="32">
        <f t="shared" si="35"/>
        <v>3</v>
      </c>
      <c r="CP22" s="3" t="s">
        <v>23</v>
      </c>
      <c r="CQ22" s="4">
        <v>0.5395833333333333</v>
      </c>
      <c r="CR22" s="4">
        <v>0.54166666666666663</v>
      </c>
      <c r="CS22" s="1" t="str">
        <f t="shared" si="36"/>
        <v>["来居", "12:57", "13:00"],</v>
      </c>
      <c r="CT22" s="32">
        <f t="shared" si="37"/>
        <v>3</v>
      </c>
      <c r="CY22" s="32"/>
      <c r="CZ22" s="6" t="s">
        <v>32</v>
      </c>
      <c r="DA22" s="6">
        <v>0.7055555555555556</v>
      </c>
      <c r="DB22" s="6">
        <v>0.72222222222222221</v>
      </c>
      <c r="DC22" s="1" t="str">
        <f t="shared" si="40"/>
        <v>["別府", "16:56", "17:20"],</v>
      </c>
      <c r="DD22" s="32">
        <f t="shared" si="41"/>
        <v>24</v>
      </c>
      <c r="DE22" s="6" t="s">
        <v>32</v>
      </c>
      <c r="DF22" s="6">
        <v>0.7055555555555556</v>
      </c>
      <c r="DG22" s="6">
        <v>0.72222222222222221</v>
      </c>
      <c r="DH22" s="1" t="str">
        <f t="shared" si="42"/>
        <v>["別府", "16:56", "17:20"],</v>
      </c>
      <c r="DI22" s="32">
        <f t="shared" si="43"/>
        <v>24</v>
      </c>
    </row>
    <row r="23" spans="5:113" x14ac:dyDescent="0.45">
      <c r="E23" s="32" t="str">
        <f t="shared" si="1"/>
        <v/>
      </c>
      <c r="J23" s="32" t="str">
        <f t="shared" ref="J23:J26" si="46">IF(AND(LEN(G23)&lt;&gt;0,LEN(H23)&lt;&gt;0),((HOUR(H23)*60)+MINUTE(H23))-((HOUR(G23)*60)+MINUTE(G23)),"")</f>
        <v/>
      </c>
      <c r="O23" s="32" t="str">
        <f t="shared" si="5"/>
        <v/>
      </c>
      <c r="T23" s="32" t="str">
        <f t="shared" si="7"/>
        <v/>
      </c>
      <c r="Y23" s="32" t="str">
        <f t="shared" ref="Y23:Y26" si="47">IF(AND(LEN(V23)&lt;&gt;0,LEN(W23)&lt;&gt;0),((HOUR(W23)*60)+MINUTE(W23))-((HOUR(V23)*60)+MINUTE(V23)),"")</f>
        <v/>
      </c>
      <c r="AD23" s="32" t="str">
        <f t="shared" si="11"/>
        <v/>
      </c>
      <c r="AI23" s="32" t="str">
        <f t="shared" si="13"/>
        <v/>
      </c>
      <c r="AN23" s="32" t="str">
        <f t="shared" si="15"/>
        <v/>
      </c>
      <c r="AT23" s="32" t="str">
        <f t="shared" si="17"/>
        <v/>
      </c>
      <c r="AY23" s="32" t="str">
        <f t="shared" si="19"/>
        <v/>
      </c>
      <c r="BD23" s="32" t="str">
        <f t="shared" si="21"/>
        <v/>
      </c>
      <c r="BI23" s="32" t="str">
        <f t="shared" si="23"/>
        <v/>
      </c>
      <c r="BN23" s="32" t="str">
        <f t="shared" si="45"/>
        <v/>
      </c>
      <c r="BT23" s="32" t="str">
        <f t="shared" si="27"/>
        <v/>
      </c>
      <c r="BY23" s="32" t="str">
        <f t="shared" si="29"/>
        <v/>
      </c>
      <c r="BZ23" s="5" t="s">
        <v>9</v>
      </c>
      <c r="CA23" s="5">
        <v>0.70416666666666661</v>
      </c>
      <c r="CB23" s="5">
        <v>0.72222222222222221</v>
      </c>
      <c r="CC23" s="1" t="str">
        <f t="shared" si="30"/>
        <v>["菱浦", "16:54", "17:20"],</v>
      </c>
      <c r="CD23" s="32">
        <f t="shared" si="31"/>
        <v>26</v>
      </c>
      <c r="CI23" s="1" t="s">
        <v>8</v>
      </c>
      <c r="CJ23" s="32" t="str">
        <f t="shared" si="33"/>
        <v/>
      </c>
      <c r="CK23" s="5" t="s">
        <v>22</v>
      </c>
      <c r="CL23" s="7">
        <v>0.5541666666666667</v>
      </c>
      <c r="CM23" s="7">
        <v>0.55625000000000002</v>
      </c>
      <c r="CN23" s="1" t="str">
        <f t="shared" si="34"/>
        <v>["菱浦", "13:18", "13:21"],</v>
      </c>
      <c r="CO23" s="32">
        <f t="shared" si="35"/>
        <v>3</v>
      </c>
      <c r="CP23" s="5" t="s">
        <v>22</v>
      </c>
      <c r="CQ23" s="7">
        <v>0.5541666666666667</v>
      </c>
      <c r="CR23" s="7">
        <v>0.55625000000000002</v>
      </c>
      <c r="CS23" s="1" t="str">
        <f t="shared" si="36"/>
        <v>["菱浦", "13:18", "13:21"],</v>
      </c>
      <c r="CT23" s="32">
        <f t="shared" si="37"/>
        <v>3</v>
      </c>
      <c r="CY23" s="32"/>
      <c r="CZ23" s="5" t="s">
        <v>22</v>
      </c>
      <c r="DA23" s="5">
        <v>0.7270833333333333</v>
      </c>
      <c r="DB23" s="8">
        <v>0.75624999999999998</v>
      </c>
      <c r="DC23" s="1" t="str">
        <f t="shared" si="40"/>
        <v>["菱浦", "17:27", "18:09"],</v>
      </c>
      <c r="DD23" s="32">
        <f t="shared" si="41"/>
        <v>42</v>
      </c>
      <c r="DE23" s="5" t="s">
        <v>22</v>
      </c>
      <c r="DF23" s="5">
        <v>0.7270833333333333</v>
      </c>
      <c r="DG23" s="8">
        <v>0.7631944444444444</v>
      </c>
      <c r="DH23" s="1" t="str">
        <f t="shared" si="42"/>
        <v>["菱浦", "17:27", "18:19"],</v>
      </c>
      <c r="DI23" s="32">
        <f t="shared" si="43"/>
        <v>52</v>
      </c>
    </row>
    <row r="24" spans="5:113" x14ac:dyDescent="0.45">
      <c r="E24" s="32" t="str">
        <f>IF(AND(LEN(B24)&lt;&gt;0,LEN(C24)&lt;&gt;0),((HOUR(C24)*60)+MINUTE(C24))-((HOUR(B24)*60)+MINUTE(B24)),"")</f>
        <v/>
      </c>
      <c r="J24" s="32" t="str">
        <f>IF(AND(LEN(G24)&lt;&gt;0,LEN(H24)&lt;&gt;0),((HOUR(H24)*60)+MINUTE(H24))-((HOUR(G24)*60)+MINUTE(G24)),"")</f>
        <v/>
      </c>
      <c r="O24" s="32" t="str">
        <f>IF(AND(LEN(L24)&lt;&gt;0,LEN(M24)&lt;&gt;0),((HOUR(M24)*60)+MINUTE(M24))-((HOUR(L24)*60)+MINUTE(L24)),"")</f>
        <v/>
      </c>
      <c r="T24" s="32" t="str">
        <f>IF(AND(LEN(Q24)&lt;&gt;0,LEN(R24)&lt;&gt;0),((HOUR(R24)*60)+MINUTE(R24))-((HOUR(Q24)*60)+MINUTE(Q24)),"")</f>
        <v/>
      </c>
      <c r="Y24" s="32" t="str">
        <f>IF(AND(LEN(V24)&lt;&gt;0,LEN(W24)&lt;&gt;0),((HOUR(W24)*60)+MINUTE(W24))-((HOUR(V24)*60)+MINUTE(V24)),"")</f>
        <v/>
      </c>
      <c r="AD24" s="32" t="str">
        <f>IF(AND(LEN(AA24)&lt;&gt;0,LEN(AB24)&lt;&gt;0),((HOUR(AB24)*60)+MINUTE(AB24))-((HOUR(AA24)*60)+MINUTE(AA24)),"")</f>
        <v/>
      </c>
      <c r="AI24" s="32" t="str">
        <f>IF(AND(LEN(AF24)&lt;&gt;0,LEN(AG24)&lt;&gt;0),((HOUR(AG24)*60)+MINUTE(AG24))-((HOUR(AF24)*60)+MINUTE(AF24)),"")</f>
        <v/>
      </c>
      <c r="AN24" s="32" t="str">
        <f>IF(AND(LEN(AK24)&lt;&gt;0,LEN(AL24)&lt;&gt;0),((HOUR(AL24)*60)+MINUTE(AL24))-((HOUR(AK24)*60)+MINUTE(AK24)),"")</f>
        <v/>
      </c>
      <c r="AT24" s="32" t="str">
        <f>IF(AND(LEN(AQ24)&lt;&gt;0,LEN(AR24)&lt;&gt;0),((HOUR(AR24)*60)+MINUTE(AR24))-((HOUR(AQ24)*60)+MINUTE(AQ24)),"")</f>
        <v/>
      </c>
      <c r="AY24" s="32" t="str">
        <f>IF(AND(LEN(AV24)&lt;&gt;0,LEN(AW24)&lt;&gt;0),((HOUR(AW24)*60)+MINUTE(AW24))-((HOUR(AV24)*60)+MINUTE(AV24)),"")</f>
        <v/>
      </c>
      <c r="BD24" s="32" t="str">
        <f>IF(AND(LEN(BA24)&lt;&gt;0,LEN(BB24)&lt;&gt;0),((HOUR(BB24)*60)+MINUTE(BB24))-((HOUR(BA24)*60)+MINUTE(BA24)),"")</f>
        <v/>
      </c>
      <c r="BI24" s="32" t="str">
        <f>IF(AND(LEN(BF24)&lt;&gt;0,LEN(BG24)&lt;&gt;0),((HOUR(BG24)*60)+MINUTE(BG24))-((HOUR(BF24)*60)+MINUTE(BF24)),"")</f>
        <v/>
      </c>
      <c r="BN24" s="32" t="str">
        <f>IF(AND(LEN(BK24)&lt;&gt;0,LEN(BL24)&lt;&gt;0),((HOUR(BL24)*60)+MINUTE(BL24))-((HOUR(BK24)*60)+MINUTE(BK24)),"")</f>
        <v/>
      </c>
      <c r="BT24" s="32" t="str">
        <f>IF(AND(LEN(BQ24)&lt;&gt;0,LEN(BR24)&lt;&gt;0),((HOUR(BR24)*60)+MINUTE(BR24))-((HOUR(BQ24)*60)+MINUTE(BQ24)),"")</f>
        <v/>
      </c>
      <c r="BY24" s="32" t="str">
        <f>IF(AND(LEN(BV24)&lt;&gt;0,LEN(BW24)&lt;&gt;0),((HOUR(BW24)*60)+MINUTE(BW24))-((HOUR(BV24)*60)+MINUTE(BV24)),"")</f>
        <v/>
      </c>
      <c r="BZ24" s="6" t="s">
        <v>0</v>
      </c>
      <c r="CA24" s="6">
        <v>0.73263888888888884</v>
      </c>
      <c r="CB24" s="6">
        <v>0.73611111111111116</v>
      </c>
      <c r="CC24" s="1" t="str">
        <f t="shared" si="30"/>
        <v>["別府", "17:35", "17:40"],</v>
      </c>
      <c r="CD24" s="32">
        <f>IF(AND(LEN(CA24)&lt;&gt;0,LEN(CB24)&lt;&gt;0),((HOUR(CB24)*60)+MINUTE(CB24))-((HOUR(CA24)*60)+MINUTE(CA24)),"")</f>
        <v>5</v>
      </c>
      <c r="CK24" s="6" t="s">
        <v>32</v>
      </c>
      <c r="CL24" s="6">
        <v>0.56111111111111112</v>
      </c>
      <c r="CM24" s="6">
        <v>0.5625</v>
      </c>
      <c r="CN24" s="1" t="str">
        <f t="shared" si="34"/>
        <v>["別府", "13:28", "13:30"],</v>
      </c>
      <c r="CO24" s="32">
        <f t="shared" si="35"/>
        <v>2</v>
      </c>
      <c r="CP24" s="6" t="s">
        <v>32</v>
      </c>
      <c r="CQ24" s="6">
        <v>0.56111111111111112</v>
      </c>
      <c r="CR24" s="6">
        <v>0.5625</v>
      </c>
      <c r="CS24" s="1" t="str">
        <f t="shared" si="36"/>
        <v>["別府", "13:28", "13:30"],</v>
      </c>
      <c r="CT24" s="32">
        <f t="shared" si="37"/>
        <v>2</v>
      </c>
      <c r="CZ24" s="6" t="s">
        <v>32</v>
      </c>
      <c r="DA24" s="11">
        <v>0.76111111111111107</v>
      </c>
      <c r="DB24" s="6">
        <v>0.78333333333333333</v>
      </c>
      <c r="DC24" s="1" t="str">
        <f t="shared" si="40"/>
        <v>["別府", "18:16", "18:48"],</v>
      </c>
      <c r="DD24" s="32">
        <f t="shared" si="41"/>
        <v>32</v>
      </c>
      <c r="DE24" s="6" t="s">
        <v>32</v>
      </c>
      <c r="DF24" s="11">
        <v>0.7680555555555556</v>
      </c>
      <c r="DG24" s="6">
        <v>0.78333333333333333</v>
      </c>
      <c r="DH24" s="1" t="str">
        <f t="shared" si="42"/>
        <v>["別府", "18:26", "18:48"],</v>
      </c>
      <c r="DI24" s="32">
        <f t="shared" si="43"/>
        <v>22</v>
      </c>
    </row>
    <row r="25" spans="5:113" x14ac:dyDescent="0.45">
      <c r="E25" s="32" t="str">
        <f t="shared" si="1"/>
        <v/>
      </c>
      <c r="J25" s="32" t="str">
        <f t="shared" si="46"/>
        <v/>
      </c>
      <c r="O25" s="32" t="str">
        <f t="shared" si="5"/>
        <v/>
      </c>
      <c r="T25" s="32" t="str">
        <f t="shared" si="7"/>
        <v/>
      </c>
      <c r="Y25" s="32" t="str">
        <f t="shared" si="47"/>
        <v/>
      </c>
      <c r="AD25" s="32" t="str">
        <f t="shared" si="11"/>
        <v/>
      </c>
      <c r="AI25" s="32" t="str">
        <f t="shared" si="13"/>
        <v/>
      </c>
      <c r="AN25" s="32" t="str">
        <f t="shared" si="15"/>
        <v/>
      </c>
      <c r="AT25" s="32" t="str">
        <f t="shared" si="17"/>
        <v/>
      </c>
      <c r="AY25" s="32" t="str">
        <f t="shared" si="19"/>
        <v/>
      </c>
      <c r="BD25" s="32" t="str">
        <f t="shared" si="21"/>
        <v/>
      </c>
      <c r="BI25" s="32" t="str">
        <f t="shared" si="23"/>
        <v/>
      </c>
      <c r="BN25" s="32" t="str">
        <f t="shared" si="45"/>
        <v/>
      </c>
      <c r="BT25" s="32" t="str">
        <f t="shared" si="27"/>
        <v/>
      </c>
      <c r="BY25" s="32" t="str">
        <f t="shared" si="29"/>
        <v/>
      </c>
      <c r="BZ25" s="5" t="s">
        <v>9</v>
      </c>
      <c r="CA25" s="5">
        <v>0.74444444444444446</v>
      </c>
      <c r="CB25" s="5"/>
      <c r="CC25" s="1" t="str">
        <f>"[""" &amp; BZ25 &amp; """, """ &amp; IF(CA25="","",TEXT(CA25,"h:mm")) &amp; """, """ &amp; IF(CB25="","",TEXT(CB25,"h:mm")) &amp; """]"</f>
        <v>["菱浦", "17:52", ""]</v>
      </c>
      <c r="CD25" s="32" t="str">
        <f t="shared" si="31"/>
        <v/>
      </c>
      <c r="CK25" s="3" t="s">
        <v>23</v>
      </c>
      <c r="CL25" s="4">
        <v>0.57430555555555551</v>
      </c>
      <c r="CM25" s="4">
        <v>0.57638888888888895</v>
      </c>
      <c r="CN25" s="1" t="str">
        <f t="shared" si="34"/>
        <v>["来居", "13:47", "13:50"],</v>
      </c>
      <c r="CO25" s="32">
        <f t="shared" si="35"/>
        <v>3</v>
      </c>
      <c r="CP25" s="3" t="s">
        <v>23</v>
      </c>
      <c r="CQ25" s="4">
        <v>0.57430555555555551</v>
      </c>
      <c r="CR25" s="4">
        <v>0.57638888888888895</v>
      </c>
      <c r="CS25" s="1" t="str">
        <f t="shared" si="36"/>
        <v>["来居", "13:47", "13:50"],</v>
      </c>
      <c r="CT25" s="32">
        <f t="shared" si="37"/>
        <v>3</v>
      </c>
      <c r="CZ25" s="5" t="s">
        <v>22</v>
      </c>
      <c r="DA25" s="5">
        <v>0.78888888888888886</v>
      </c>
      <c r="DB25" s="5">
        <v>0.79027777777777775</v>
      </c>
      <c r="DC25" s="1" t="str">
        <f t="shared" si="40"/>
        <v>["菱浦", "18:56", "18:58"],</v>
      </c>
      <c r="DD25" s="32">
        <f t="shared" si="41"/>
        <v>2</v>
      </c>
      <c r="DE25" s="5" t="s">
        <v>22</v>
      </c>
      <c r="DF25" s="5">
        <v>0.78888888888888886</v>
      </c>
      <c r="DG25" s="5">
        <v>0.79027777777777775</v>
      </c>
      <c r="DH25" s="1" t="str">
        <f t="shared" si="42"/>
        <v>["菱浦", "18:56", "18:58"],</v>
      </c>
      <c r="DI25" s="32">
        <f t="shared" si="43"/>
        <v>2</v>
      </c>
    </row>
    <row r="26" spans="5:113" x14ac:dyDescent="0.45">
      <c r="E26" s="32" t="str">
        <f t="shared" si="1"/>
        <v/>
      </c>
      <c r="J26" s="32" t="str">
        <f t="shared" si="46"/>
        <v/>
      </c>
      <c r="O26" s="32" t="str">
        <f t="shared" si="5"/>
        <v/>
      </c>
      <c r="T26" s="32" t="str">
        <f t="shared" si="7"/>
        <v/>
      </c>
      <c r="Y26" s="32" t="str">
        <f t="shared" si="47"/>
        <v/>
      </c>
      <c r="AD26" s="32" t="str">
        <f t="shared" si="11"/>
        <v/>
      </c>
      <c r="AI26" s="32" t="str">
        <f t="shared" si="13"/>
        <v/>
      </c>
      <c r="AN26" s="32" t="str">
        <f t="shared" si="15"/>
        <v/>
      </c>
      <c r="AT26" s="32" t="str">
        <f t="shared" si="17"/>
        <v/>
      </c>
      <c r="AY26" s="32" t="str">
        <f t="shared" si="19"/>
        <v/>
      </c>
      <c r="BD26" s="32" t="str">
        <f t="shared" si="21"/>
        <v/>
      </c>
      <c r="BI26" s="32" t="str">
        <f t="shared" si="23"/>
        <v/>
      </c>
      <c r="BN26" s="32" t="str">
        <f t="shared" si="45"/>
        <v/>
      </c>
      <c r="BT26" s="32" t="str">
        <f t="shared" si="27"/>
        <v/>
      </c>
      <c r="BY26" s="32" t="str">
        <f t="shared" si="29"/>
        <v/>
      </c>
      <c r="CC26" s="1" t="s">
        <v>8</v>
      </c>
      <c r="CD26" s="32" t="str">
        <f t="shared" si="31"/>
        <v/>
      </c>
      <c r="CK26" s="6" t="s">
        <v>32</v>
      </c>
      <c r="CL26" s="6">
        <v>0.58819444444444446</v>
      </c>
      <c r="CM26" s="6">
        <v>0.59027777777777779</v>
      </c>
      <c r="CN26" s="1" t="str">
        <f t="shared" si="34"/>
        <v>["別府", "14:07", "14:10"],</v>
      </c>
      <c r="CO26" s="32">
        <f t="shared" si="35"/>
        <v>3</v>
      </c>
      <c r="CP26" s="6" t="s">
        <v>32</v>
      </c>
      <c r="CQ26" s="6">
        <v>0.58819444444444446</v>
      </c>
      <c r="CR26" s="6">
        <v>0.59027777777777779</v>
      </c>
      <c r="CS26" s="1" t="str">
        <f t="shared" si="36"/>
        <v>["別府", "14:07", "14:10"],</v>
      </c>
      <c r="CT26" s="32">
        <f t="shared" si="37"/>
        <v>3</v>
      </c>
      <c r="CZ26" s="6" t="s">
        <v>32</v>
      </c>
      <c r="DA26" s="6">
        <v>0.79583333333333339</v>
      </c>
      <c r="DB26" s="6">
        <v>0.79722222222222217</v>
      </c>
      <c r="DC26" s="1" t="str">
        <f t="shared" si="40"/>
        <v>["別府", "19:06", "19:08"],</v>
      </c>
      <c r="DD26" s="32">
        <f t="shared" si="41"/>
        <v>2</v>
      </c>
      <c r="DE26" s="6" t="s">
        <v>32</v>
      </c>
      <c r="DF26" s="6">
        <v>0.79583333333333339</v>
      </c>
      <c r="DG26" s="6">
        <v>0.79722222222222217</v>
      </c>
      <c r="DH26" s="1" t="str">
        <f t="shared" si="42"/>
        <v>["別府", "19:06", "19:08"],</v>
      </c>
      <c r="DI26" s="32">
        <f t="shared" si="43"/>
        <v>2</v>
      </c>
    </row>
    <row r="27" spans="5:113" x14ac:dyDescent="0.45">
      <c r="CK27" s="5" t="s">
        <v>22</v>
      </c>
      <c r="CL27" s="5">
        <v>0.59513888888888888</v>
      </c>
      <c r="CM27" s="5">
        <v>0.59652777777777777</v>
      </c>
      <c r="CN27" s="1" t="str">
        <f t="shared" si="34"/>
        <v>["菱浦", "14:17", "14:19"],</v>
      </c>
      <c r="CO27" s="32">
        <f t="shared" si="35"/>
        <v>2</v>
      </c>
      <c r="CP27" s="5" t="s">
        <v>22</v>
      </c>
      <c r="CQ27" s="5">
        <v>0.59513888888888888</v>
      </c>
      <c r="CR27" s="5">
        <v>0.59652777777777777</v>
      </c>
      <c r="CS27" s="1" t="str">
        <f t="shared" si="36"/>
        <v>["菱浦", "14:17", "14:19"],</v>
      </c>
      <c r="CT27" s="32">
        <f t="shared" si="37"/>
        <v>2</v>
      </c>
      <c r="CZ27" s="5" t="s">
        <v>22</v>
      </c>
      <c r="DA27" s="7">
        <v>0.8027777777777777</v>
      </c>
      <c r="DB27" s="7">
        <v>0.82708333333333339</v>
      </c>
      <c r="DC27" s="1" t="str">
        <f t="shared" si="40"/>
        <v>["菱浦", "19:16", "19:51"],</v>
      </c>
      <c r="DD27" s="32">
        <f t="shared" si="41"/>
        <v>35</v>
      </c>
      <c r="DE27" s="5" t="s">
        <v>22</v>
      </c>
      <c r="DF27" s="7">
        <v>0.8027777777777777</v>
      </c>
      <c r="DG27" s="7">
        <v>0.82708333333333339</v>
      </c>
      <c r="DH27" s="1" t="str">
        <f t="shared" si="42"/>
        <v>["菱浦", "19:16", "19:51"],</v>
      </c>
      <c r="DI27" s="32">
        <f t="shared" si="43"/>
        <v>35</v>
      </c>
    </row>
    <row r="28" spans="5:113" x14ac:dyDescent="0.45">
      <c r="CK28" s="3" t="s">
        <v>23</v>
      </c>
      <c r="CL28" s="4">
        <v>0.60902777777777783</v>
      </c>
      <c r="CM28" s="4">
        <v>0.625</v>
      </c>
      <c r="CN28" s="1" t="str">
        <f t="shared" si="34"/>
        <v>["来居", "14:37", "15:00"],</v>
      </c>
      <c r="CO28" s="32">
        <f t="shared" si="35"/>
        <v>23</v>
      </c>
      <c r="CP28" s="3" t="s">
        <v>23</v>
      </c>
      <c r="CQ28" s="4">
        <v>0.60902777777777783</v>
      </c>
      <c r="CR28" s="4">
        <v>0.625</v>
      </c>
      <c r="CS28" s="1" t="str">
        <f t="shared" si="36"/>
        <v>["来居", "14:37", "15:00"],</v>
      </c>
      <c r="CT28" s="32">
        <f t="shared" si="37"/>
        <v>23</v>
      </c>
      <c r="CZ28" s="6" t="s">
        <v>32</v>
      </c>
      <c r="DA28" s="6">
        <v>0.83263888888888893</v>
      </c>
      <c r="DB28" s="6">
        <v>0.8340277777777777</v>
      </c>
      <c r="DC28" s="1" t="str">
        <f t="shared" si="40"/>
        <v>["別府", "19:59", "20:01"],</v>
      </c>
      <c r="DD28" s="32">
        <f t="shared" si="41"/>
        <v>2</v>
      </c>
      <c r="DE28" s="6" t="s">
        <v>32</v>
      </c>
      <c r="DF28" s="6">
        <v>0.83263888888888893</v>
      </c>
      <c r="DG28" s="6">
        <v>0.8340277777777777</v>
      </c>
      <c r="DH28" s="1" t="str">
        <f t="shared" si="42"/>
        <v>["別府", "19:59", "20:01"],</v>
      </c>
      <c r="DI28" s="32">
        <f t="shared" si="43"/>
        <v>2</v>
      </c>
    </row>
    <row r="29" spans="5:113" x14ac:dyDescent="0.45">
      <c r="CK29" s="6" t="s">
        <v>32</v>
      </c>
      <c r="CL29" s="6">
        <v>0.63680555555555551</v>
      </c>
      <c r="CM29" s="6">
        <v>0.64583333333333337</v>
      </c>
      <c r="CN29" s="1" t="str">
        <f t="shared" si="34"/>
        <v>["別府", "15:17", "15:30"],</v>
      </c>
      <c r="CO29" s="32">
        <f t="shared" si="35"/>
        <v>13</v>
      </c>
      <c r="CP29" s="6" t="s">
        <v>32</v>
      </c>
      <c r="CQ29" s="6">
        <v>0.63680555555555551</v>
      </c>
      <c r="CR29" s="6">
        <v>0.64583333333333337</v>
      </c>
      <c r="CS29" s="1" t="str">
        <f t="shared" si="36"/>
        <v>["別府", "15:17", "15:30"],</v>
      </c>
      <c r="CT29" s="32">
        <f t="shared" si="37"/>
        <v>13</v>
      </c>
      <c r="CZ29" s="5" t="s">
        <v>22</v>
      </c>
      <c r="DA29" s="5">
        <v>0.83958333333333324</v>
      </c>
      <c r="DB29" s="5">
        <v>0.87152777777777779</v>
      </c>
      <c r="DC29" s="1" t="str">
        <f t="shared" si="40"/>
        <v>["菱浦", "20:09", "20:55"],</v>
      </c>
      <c r="DD29" s="32">
        <f t="shared" si="41"/>
        <v>46</v>
      </c>
      <c r="DE29" s="5" t="s">
        <v>22</v>
      </c>
      <c r="DF29" s="5">
        <v>0.83958333333333324</v>
      </c>
      <c r="DG29" s="5">
        <v>0.87152777777777779</v>
      </c>
      <c r="DH29" s="1" t="str">
        <f t="shared" si="42"/>
        <v>["菱浦", "20:09", "20:55"],</v>
      </c>
      <c r="DI29" s="32">
        <f t="shared" si="43"/>
        <v>46</v>
      </c>
    </row>
    <row r="30" spans="5:113" x14ac:dyDescent="0.45">
      <c r="CK30" s="5" t="s">
        <v>22</v>
      </c>
      <c r="CL30" s="7">
        <v>0.65069444444444446</v>
      </c>
      <c r="CM30" s="7">
        <v>0.65277777777777779</v>
      </c>
      <c r="CN30" s="1" t="str">
        <f t="shared" si="34"/>
        <v>["菱浦", "15:37", "15:40"],</v>
      </c>
      <c r="CO30" s="32">
        <f t="shared" si="35"/>
        <v>3</v>
      </c>
      <c r="CP30" s="5" t="s">
        <v>22</v>
      </c>
      <c r="CQ30" s="7">
        <v>0.65069444444444446</v>
      </c>
      <c r="CR30" s="7">
        <v>0.65277777777777779</v>
      </c>
      <c r="CS30" s="1" t="str">
        <f t="shared" si="36"/>
        <v>["菱浦", "15:37", "15:40"],</v>
      </c>
      <c r="CT30" s="32">
        <f t="shared" si="37"/>
        <v>3</v>
      </c>
      <c r="CZ30" s="6" t="s">
        <v>32</v>
      </c>
      <c r="DA30" s="6">
        <v>0.87708333333333333</v>
      </c>
      <c r="DB30" s="6">
        <v>0.87847222222222221</v>
      </c>
      <c r="DC30" s="1" t="str">
        <f t="shared" si="40"/>
        <v>["別府", "21:03", "21:05"],</v>
      </c>
      <c r="DD30" s="32">
        <f t="shared" si="41"/>
        <v>2</v>
      </c>
      <c r="DE30" s="6" t="s">
        <v>32</v>
      </c>
      <c r="DF30" s="6">
        <v>0.87708333333333333</v>
      </c>
      <c r="DG30" s="6">
        <v>0.87847222222222221</v>
      </c>
      <c r="DH30" s="1" t="str">
        <f t="shared" si="42"/>
        <v>["別府", "21:03", "21:05"],</v>
      </c>
      <c r="DI30" s="32">
        <f t="shared" si="43"/>
        <v>2</v>
      </c>
    </row>
    <row r="31" spans="5:113" x14ac:dyDescent="0.45">
      <c r="CK31" s="6" t="s">
        <v>32</v>
      </c>
      <c r="CL31" s="6">
        <v>0.65763888888888888</v>
      </c>
      <c r="CM31" s="6">
        <v>0.67361111111111116</v>
      </c>
      <c r="CN31" s="1" t="str">
        <f t="shared" si="34"/>
        <v>["別府", "15:47", "16:10"],</v>
      </c>
      <c r="CO31" s="32">
        <f t="shared" si="35"/>
        <v>23</v>
      </c>
      <c r="CP31" s="6" t="s">
        <v>32</v>
      </c>
      <c r="CQ31" s="6">
        <v>0.65763888888888888</v>
      </c>
      <c r="CR31" s="6">
        <v>0.67361111111111116</v>
      </c>
      <c r="CS31" s="1" t="str">
        <f t="shared" si="36"/>
        <v>["別府", "15:47", "16:10"],</v>
      </c>
      <c r="CT31" s="32">
        <f t="shared" si="37"/>
        <v>23</v>
      </c>
      <c r="CZ31" s="5" t="s">
        <v>22</v>
      </c>
      <c r="DA31" s="5">
        <v>0.88402777777777775</v>
      </c>
      <c r="DB31" s="5">
        <v>0.9159722222222223</v>
      </c>
      <c r="DC31" s="1" t="str">
        <f t="shared" si="40"/>
        <v>["菱浦", "21:13", "21:59"],</v>
      </c>
      <c r="DD31" s="32">
        <f t="shared" si="41"/>
        <v>46</v>
      </c>
      <c r="DE31" s="5" t="s">
        <v>22</v>
      </c>
      <c r="DF31" s="5">
        <v>0.88402777777777775</v>
      </c>
      <c r="DG31" s="5">
        <v>0.9159722222222223</v>
      </c>
      <c r="DH31" s="1" t="str">
        <f t="shared" si="42"/>
        <v>["菱浦", "21:13", "21:59"],</v>
      </c>
      <c r="DI31" s="32">
        <f t="shared" si="43"/>
        <v>46</v>
      </c>
    </row>
    <row r="32" spans="5:113" x14ac:dyDescent="0.45">
      <c r="CK32" s="3" t="s">
        <v>23</v>
      </c>
      <c r="CL32" s="4">
        <v>0.68541666666666667</v>
      </c>
      <c r="CM32" s="4">
        <v>0.68680555555555556</v>
      </c>
      <c r="CN32" s="1" t="str">
        <f t="shared" si="34"/>
        <v>["来居", "16:27", "16:29"],</v>
      </c>
      <c r="CO32" s="32">
        <f t="shared" si="35"/>
        <v>2</v>
      </c>
      <c r="CP32" s="3" t="s">
        <v>23</v>
      </c>
      <c r="CQ32" s="4">
        <v>0.68541666666666667</v>
      </c>
      <c r="CR32" s="4">
        <v>0.68680555555555556</v>
      </c>
      <c r="CS32" s="1" t="str">
        <f t="shared" si="36"/>
        <v>["来居", "16:27", "16:29"],</v>
      </c>
      <c r="CT32" s="32">
        <f t="shared" si="37"/>
        <v>2</v>
      </c>
      <c r="CZ32" s="6" t="s">
        <v>32</v>
      </c>
      <c r="DA32" s="6">
        <v>0.92152777777777783</v>
      </c>
      <c r="DB32" s="4"/>
      <c r="DC32" s="1" t="str">
        <f>"[""" &amp; CZ32 &amp; """, """ &amp; IF(DA32="","",TEXT(DA32,"h:mm")) &amp; """, """ &amp; IF(DB32="","",TEXT(DB32,"h:mm")) &amp; """]"</f>
        <v>["別府", "22:07", ""]</v>
      </c>
      <c r="DD32" s="32" t="str">
        <f t="shared" si="41"/>
        <v/>
      </c>
      <c r="DE32" s="6" t="s">
        <v>32</v>
      </c>
      <c r="DF32" s="6">
        <v>0.92152777777777783</v>
      </c>
      <c r="DG32" s="4"/>
      <c r="DH32" s="1" t="str">
        <f>"[""" &amp; DE32 &amp; """, """ &amp; IF(DF32="","",TEXT(DF32,"h:mm")) &amp; """, """ &amp; IF(DG32="","",TEXT(DG32,"h:mm")) &amp; """]"</f>
        <v>["別府", "22:07", ""]</v>
      </c>
      <c r="DI32" s="32" t="str">
        <f t="shared" si="43"/>
        <v/>
      </c>
    </row>
    <row r="33" spans="89:113" x14ac:dyDescent="0.45">
      <c r="CK33" s="5" t="s">
        <v>22</v>
      </c>
      <c r="CL33" s="7">
        <v>0.69930555555555562</v>
      </c>
      <c r="CM33" s="7">
        <v>0.7006944444444444</v>
      </c>
      <c r="CN33" s="1" t="str">
        <f t="shared" si="34"/>
        <v>["菱浦", "16:47", "16:49"],</v>
      </c>
      <c r="CO33" s="32">
        <f t="shared" si="35"/>
        <v>2</v>
      </c>
      <c r="CP33" s="5" t="s">
        <v>22</v>
      </c>
      <c r="CQ33" s="7">
        <v>0.69930555555555562</v>
      </c>
      <c r="CR33" s="7">
        <v>0.7006944444444444</v>
      </c>
      <c r="CS33" s="1" t="str">
        <f t="shared" si="36"/>
        <v>["菱浦", "16:47", "16:49"],</v>
      </c>
      <c r="CT33" s="32">
        <f t="shared" si="37"/>
        <v>2</v>
      </c>
      <c r="CZ33" s="5"/>
      <c r="DA33" s="7"/>
      <c r="DB33" s="7"/>
      <c r="DC33" s="1" t="s">
        <v>8</v>
      </c>
      <c r="DD33" s="32" t="str">
        <f t="shared" ref="DD33" si="48">IF(AND(LEN(DA33)&lt;&gt;0,LEN(DB33)&lt;&gt;0),((HOUR(DB33)*60)+MINUTE(DB33))-((HOUR(DA33)*60)+MINUTE(DA33)),"")</f>
        <v/>
      </c>
      <c r="DE33" s="5"/>
      <c r="DF33" s="7"/>
      <c r="DG33" s="7"/>
      <c r="DH33" s="1" t="s">
        <v>8</v>
      </c>
      <c r="DI33" s="32" t="str">
        <f t="shared" ref="DI33" si="49">IF(AND(LEN(DF33)&lt;&gt;0,LEN(DG33)&lt;&gt;0),((HOUR(DG33)*60)+MINUTE(DG33))-((HOUR(DF33)*60)+MINUTE(DF33)),"")</f>
        <v/>
      </c>
    </row>
    <row r="34" spans="89:113" x14ac:dyDescent="0.45">
      <c r="CK34" s="6" t="s">
        <v>32</v>
      </c>
      <c r="CL34" s="6">
        <v>0.7055555555555556</v>
      </c>
      <c r="CM34" s="6">
        <v>0.72222222222222221</v>
      </c>
      <c r="CN34" s="1" t="str">
        <f t="shared" si="34"/>
        <v>["別府", "16:56", "17:20"],</v>
      </c>
      <c r="CO34" s="32">
        <f t="shared" si="35"/>
        <v>24</v>
      </c>
      <c r="CP34" s="6" t="s">
        <v>32</v>
      </c>
      <c r="CQ34" s="6">
        <v>0.7055555555555556</v>
      </c>
      <c r="CR34" s="6">
        <v>0.72222222222222221</v>
      </c>
      <c r="CS34" s="1" t="str">
        <f t="shared" si="36"/>
        <v>["別府", "16:56", "17:20"],</v>
      </c>
      <c r="CT34" s="32">
        <f t="shared" si="37"/>
        <v>24</v>
      </c>
      <c r="CZ34" s="5"/>
      <c r="DA34" s="7"/>
      <c r="DB34" s="7"/>
      <c r="DD34" s="32"/>
      <c r="DE34" s="5"/>
      <c r="DF34" s="7"/>
      <c r="DG34" s="7"/>
      <c r="DI34" s="32"/>
    </row>
    <row r="35" spans="89:113" x14ac:dyDescent="0.45">
      <c r="CK35" s="5" t="s">
        <v>22</v>
      </c>
      <c r="CL35" s="5">
        <v>0.7270833333333333</v>
      </c>
      <c r="CM35" s="8">
        <v>0.7284722222222223</v>
      </c>
      <c r="CN35" s="1" t="str">
        <f t="shared" si="34"/>
        <v>["菱浦", "17:27", "17:29"],</v>
      </c>
      <c r="CO35" s="32">
        <f t="shared" si="35"/>
        <v>2</v>
      </c>
      <c r="CP35" s="5" t="s">
        <v>22</v>
      </c>
      <c r="CQ35" s="5">
        <v>0.7270833333333333</v>
      </c>
      <c r="CR35" s="8">
        <v>0.73541666666666661</v>
      </c>
      <c r="CS35" s="1" t="str">
        <f t="shared" si="36"/>
        <v>["菱浦", "17:27", "17:39"],</v>
      </c>
      <c r="CT35" s="32">
        <f t="shared" si="37"/>
        <v>12</v>
      </c>
      <c r="CZ35" s="3"/>
      <c r="DA35" s="4"/>
      <c r="DB35" s="4"/>
      <c r="DD35" s="32"/>
      <c r="DE35" s="3"/>
      <c r="DF35" s="4"/>
      <c r="DG35" s="4"/>
      <c r="DI35" s="32"/>
    </row>
    <row r="36" spans="89:113" x14ac:dyDescent="0.45">
      <c r="CK36" s="3" t="s">
        <v>23</v>
      </c>
      <c r="CL36" s="9">
        <v>0.74097222222222225</v>
      </c>
      <c r="CM36" s="9">
        <v>0.74236111111111114</v>
      </c>
      <c r="CN36" s="1" t="str">
        <f t="shared" si="34"/>
        <v>["来居", "17:47", "17:49"],</v>
      </c>
      <c r="CO36" s="32">
        <f t="shared" si="35"/>
        <v>2</v>
      </c>
      <c r="CP36" s="3" t="s">
        <v>23</v>
      </c>
      <c r="CQ36" s="9">
        <v>0.74791666666666667</v>
      </c>
      <c r="CR36" s="9">
        <v>0.74930555555555556</v>
      </c>
      <c r="CS36" s="1" t="str">
        <f t="shared" si="36"/>
        <v>["来居", "17:57", "17:59"],</v>
      </c>
      <c r="CT36" s="32">
        <f t="shared" si="37"/>
        <v>2</v>
      </c>
      <c r="CZ36" s="5"/>
      <c r="DA36" s="7"/>
      <c r="DB36" s="7"/>
      <c r="DD36" s="32"/>
      <c r="DE36" s="5"/>
      <c r="DF36" s="7"/>
      <c r="DG36" s="7"/>
      <c r="DI36" s="32"/>
    </row>
    <row r="37" spans="89:113" x14ac:dyDescent="0.45">
      <c r="CK37" s="5" t="s">
        <v>22</v>
      </c>
      <c r="CL37" s="10">
        <v>0.75486111111111109</v>
      </c>
      <c r="CM37" s="10">
        <v>0.75624999999999998</v>
      </c>
      <c r="CN37" s="1" t="str">
        <f t="shared" si="34"/>
        <v>["菱浦", "18:07", "18:09"],</v>
      </c>
      <c r="CO37" s="32">
        <f t="shared" si="35"/>
        <v>2</v>
      </c>
      <c r="CP37" s="5" t="s">
        <v>22</v>
      </c>
      <c r="CQ37" s="10">
        <v>0.76180555555555562</v>
      </c>
      <c r="CR37" s="10">
        <v>0.7631944444444444</v>
      </c>
      <c r="CS37" s="1" t="str">
        <f t="shared" si="36"/>
        <v>["菱浦", "18:17", "18:19"],</v>
      </c>
      <c r="CT37" s="32">
        <f t="shared" si="37"/>
        <v>2</v>
      </c>
      <c r="CZ37" s="5"/>
      <c r="DA37" s="7"/>
      <c r="DB37" s="7"/>
      <c r="DD37" s="32"/>
      <c r="DE37" s="5"/>
      <c r="DF37" s="7"/>
      <c r="DG37" s="7"/>
      <c r="DI37" s="32"/>
    </row>
    <row r="38" spans="89:113" x14ac:dyDescent="0.45">
      <c r="CK38" s="6" t="s">
        <v>32</v>
      </c>
      <c r="CL38" s="11">
        <v>0.76111111111111107</v>
      </c>
      <c r="CM38" s="6">
        <v>0.78333333333333333</v>
      </c>
      <c r="CN38" s="1" t="str">
        <f t="shared" si="34"/>
        <v>["別府", "18:16", "18:48"],</v>
      </c>
      <c r="CO38" s="32">
        <f t="shared" si="35"/>
        <v>32</v>
      </c>
      <c r="CP38" s="6" t="s">
        <v>32</v>
      </c>
      <c r="CQ38" s="11">
        <v>0.7680555555555556</v>
      </c>
      <c r="CR38" s="6">
        <v>0.78333333333333333</v>
      </c>
      <c r="CS38" s="1" t="str">
        <f t="shared" si="36"/>
        <v>["別府", "18:26", "18:48"],</v>
      </c>
      <c r="CT38" s="32">
        <f t="shared" si="37"/>
        <v>22</v>
      </c>
      <c r="CZ38" s="6"/>
      <c r="DA38" s="6"/>
      <c r="DB38" s="6"/>
      <c r="DD38" s="32"/>
      <c r="DE38" s="6"/>
      <c r="DF38" s="6"/>
      <c r="DG38" s="6"/>
      <c r="DI38" s="32"/>
    </row>
    <row r="39" spans="89:113" x14ac:dyDescent="0.45">
      <c r="CK39" s="5" t="s">
        <v>22</v>
      </c>
      <c r="CL39" s="5">
        <v>0.78888888888888886</v>
      </c>
      <c r="CM39" s="5">
        <v>0.79027777777777775</v>
      </c>
      <c r="CN39" s="1" t="str">
        <f t="shared" si="34"/>
        <v>["菱浦", "18:56", "18:58"],</v>
      </c>
      <c r="CO39" s="32">
        <f t="shared" si="35"/>
        <v>2</v>
      </c>
      <c r="CP39" s="5" t="s">
        <v>22</v>
      </c>
      <c r="CQ39" s="5">
        <v>0.78888888888888886</v>
      </c>
      <c r="CR39" s="5">
        <v>0.79027777777777775</v>
      </c>
      <c r="CS39" s="1" t="str">
        <f t="shared" si="36"/>
        <v>["菱浦", "18:56", "18:58"],</v>
      </c>
      <c r="CT39" s="32">
        <f t="shared" si="37"/>
        <v>2</v>
      </c>
      <c r="CZ39" s="6"/>
      <c r="DA39" s="6"/>
      <c r="DB39" s="6"/>
      <c r="DD39" s="32"/>
      <c r="DE39" s="6"/>
      <c r="DF39" s="6"/>
      <c r="DG39" s="6"/>
      <c r="DI39" s="32"/>
    </row>
    <row r="40" spans="89:113" x14ac:dyDescent="0.45">
      <c r="CK40" s="6" t="s">
        <v>32</v>
      </c>
      <c r="CL40" s="6">
        <v>0.79583333333333339</v>
      </c>
      <c r="CM40" s="6">
        <v>0.79722222222222217</v>
      </c>
      <c r="CN40" s="1" t="str">
        <f t="shared" si="34"/>
        <v>["別府", "19:06", "19:08"],</v>
      </c>
      <c r="CO40" s="32">
        <f t="shared" si="35"/>
        <v>2</v>
      </c>
      <c r="CP40" s="6" t="s">
        <v>32</v>
      </c>
      <c r="CQ40" s="6">
        <v>0.79583333333333339</v>
      </c>
      <c r="CR40" s="6">
        <v>0.79722222222222217</v>
      </c>
      <c r="CS40" s="1" t="str">
        <f t="shared" si="36"/>
        <v>["別府", "19:06", "19:08"],</v>
      </c>
      <c r="CT40" s="32">
        <f t="shared" si="37"/>
        <v>2</v>
      </c>
      <c r="CZ40" s="6"/>
      <c r="DA40" s="6"/>
      <c r="DB40" s="6"/>
      <c r="DD40" s="32"/>
      <c r="DE40" s="6"/>
      <c r="DF40" s="6"/>
      <c r="DG40" s="6"/>
      <c r="DI40" s="32"/>
    </row>
    <row r="41" spans="89:113" x14ac:dyDescent="0.45">
      <c r="CK41" s="3" t="s">
        <v>23</v>
      </c>
      <c r="CL41" s="4">
        <v>0.81041666666666667</v>
      </c>
      <c r="CM41" s="4">
        <v>0.81180555555555556</v>
      </c>
      <c r="CN41" s="1" t="str">
        <f t="shared" si="34"/>
        <v>["来居", "19:27", "19:29"],</v>
      </c>
      <c r="CO41" s="32">
        <f t="shared" si="35"/>
        <v>2</v>
      </c>
      <c r="CP41" s="3" t="s">
        <v>23</v>
      </c>
      <c r="CQ41" s="4">
        <v>0.81041666666666667</v>
      </c>
      <c r="CR41" s="4">
        <v>0.81180555555555556</v>
      </c>
      <c r="CS41" s="1" t="str">
        <f t="shared" si="36"/>
        <v>["来居", "19:27", "19:29"],</v>
      </c>
      <c r="CT41" s="32">
        <f t="shared" si="37"/>
        <v>2</v>
      </c>
      <c r="CZ41" s="6"/>
      <c r="DA41" s="6"/>
      <c r="DB41" s="6"/>
      <c r="DD41" s="32"/>
      <c r="DE41" s="6"/>
      <c r="DF41" s="6"/>
      <c r="DG41" s="6"/>
      <c r="DI41" s="32"/>
    </row>
    <row r="42" spans="89:113" x14ac:dyDescent="0.45">
      <c r="CK42" s="5" t="s">
        <v>22</v>
      </c>
      <c r="CL42" s="7">
        <v>0.8256944444444444</v>
      </c>
      <c r="CM42" s="7">
        <v>0.82708333333333339</v>
      </c>
      <c r="CN42" s="1" t="str">
        <f t="shared" si="34"/>
        <v>["菱浦", "19:49", "19:51"],</v>
      </c>
      <c r="CO42" s="32">
        <f t="shared" si="35"/>
        <v>2</v>
      </c>
      <c r="CP42" s="5" t="s">
        <v>22</v>
      </c>
      <c r="CQ42" s="7">
        <v>0.8256944444444444</v>
      </c>
      <c r="CR42" s="7">
        <v>0.82708333333333339</v>
      </c>
      <c r="CS42" s="1" t="str">
        <f t="shared" si="36"/>
        <v>["菱浦", "19:49", "19:51"],</v>
      </c>
      <c r="CT42" s="32">
        <f t="shared" si="37"/>
        <v>2</v>
      </c>
      <c r="CZ42" s="6"/>
      <c r="DA42" s="6"/>
      <c r="DB42" s="6"/>
      <c r="DD42" s="32"/>
      <c r="DE42" s="6"/>
      <c r="DF42" s="6"/>
      <c r="DG42" s="6"/>
      <c r="DI42" s="32"/>
    </row>
    <row r="43" spans="89:113" x14ac:dyDescent="0.45">
      <c r="CK43" s="6" t="s">
        <v>32</v>
      </c>
      <c r="CL43" s="6">
        <v>0.83263888888888893</v>
      </c>
      <c r="CM43" s="6">
        <v>0.8340277777777777</v>
      </c>
      <c r="CN43" s="1" t="str">
        <f t="shared" si="34"/>
        <v>["別府", "19:59", "20:01"],</v>
      </c>
      <c r="CO43" s="32">
        <f t="shared" si="35"/>
        <v>2</v>
      </c>
      <c r="CP43" s="6" t="s">
        <v>32</v>
      </c>
      <c r="CQ43" s="6">
        <v>0.83263888888888893</v>
      </c>
      <c r="CR43" s="6">
        <v>0.8340277777777777</v>
      </c>
      <c r="CS43" s="1" t="str">
        <f t="shared" si="36"/>
        <v>["別府", "19:59", "20:01"],</v>
      </c>
      <c r="CT43" s="32">
        <f t="shared" si="37"/>
        <v>2</v>
      </c>
      <c r="CZ43" s="6"/>
      <c r="DA43" s="6"/>
      <c r="DB43" s="6"/>
      <c r="DD43" s="32"/>
      <c r="DE43" s="6"/>
      <c r="DF43" s="6"/>
      <c r="DG43" s="6"/>
      <c r="DI43" s="32"/>
    </row>
    <row r="44" spans="89:113" x14ac:dyDescent="0.45">
      <c r="CK44" s="5" t="s">
        <v>22</v>
      </c>
      <c r="CL44" s="5">
        <v>0.83958333333333324</v>
      </c>
      <c r="CM44" s="5">
        <v>0.84097222222222223</v>
      </c>
      <c r="CN44" s="1" t="str">
        <f t="shared" si="34"/>
        <v>["菱浦", "20:09", "20:11"],</v>
      </c>
      <c r="CO44" s="32">
        <f t="shared" si="35"/>
        <v>2</v>
      </c>
      <c r="CP44" s="5" t="s">
        <v>22</v>
      </c>
      <c r="CQ44" s="5">
        <v>0.83958333333333324</v>
      </c>
      <c r="CR44" s="5">
        <v>0.84097222222222223</v>
      </c>
      <c r="CS44" s="1" t="str">
        <f t="shared" si="36"/>
        <v>["菱浦", "20:09", "20:11"],</v>
      </c>
      <c r="CT44" s="32">
        <f t="shared" si="37"/>
        <v>2</v>
      </c>
      <c r="CZ44" s="6"/>
      <c r="DA44" s="6"/>
      <c r="DB44" s="6"/>
      <c r="DD44" s="32"/>
      <c r="DE44" s="6"/>
      <c r="DF44" s="6"/>
      <c r="DG44" s="6"/>
      <c r="DI44" s="32"/>
    </row>
    <row r="45" spans="89:113" x14ac:dyDescent="0.45">
      <c r="CK45" s="3" t="s">
        <v>23</v>
      </c>
      <c r="CL45" s="4">
        <v>0.85486111111111107</v>
      </c>
      <c r="CM45" s="4">
        <v>0.85625000000000007</v>
      </c>
      <c r="CN45" s="1" t="str">
        <f t="shared" si="34"/>
        <v>["来居", "20:31", "20:33"],</v>
      </c>
      <c r="CO45" s="32">
        <f t="shared" si="35"/>
        <v>2</v>
      </c>
      <c r="CP45" s="3" t="s">
        <v>23</v>
      </c>
      <c r="CQ45" s="4">
        <v>0.85486111111111107</v>
      </c>
      <c r="CR45" s="4">
        <v>0.85625000000000007</v>
      </c>
      <c r="CS45" s="1" t="str">
        <f t="shared" si="36"/>
        <v>["来居", "20:31", "20:33"],</v>
      </c>
      <c r="CT45" s="32">
        <f t="shared" si="37"/>
        <v>2</v>
      </c>
      <c r="CZ45" s="3"/>
      <c r="DA45" s="4"/>
      <c r="DB45" s="4"/>
      <c r="DD45" s="32"/>
      <c r="DE45" s="3"/>
      <c r="DF45" s="4"/>
      <c r="DG45" s="4"/>
      <c r="DI45" s="32"/>
    </row>
    <row r="46" spans="89:113" x14ac:dyDescent="0.45">
      <c r="CK46" s="5" t="s">
        <v>22</v>
      </c>
      <c r="CL46" s="7">
        <v>0.87013888888888891</v>
      </c>
      <c r="CM46" s="7">
        <v>0.87152777777777779</v>
      </c>
      <c r="CN46" s="1" t="str">
        <f t="shared" si="34"/>
        <v>["菱浦", "20:53", "20:55"],</v>
      </c>
      <c r="CO46" s="32">
        <f t="shared" si="35"/>
        <v>2</v>
      </c>
      <c r="CP46" s="5" t="s">
        <v>22</v>
      </c>
      <c r="CQ46" s="7">
        <v>0.87013888888888891</v>
      </c>
      <c r="CR46" s="7">
        <v>0.87152777777777779</v>
      </c>
      <c r="CS46" s="1" t="str">
        <f t="shared" si="36"/>
        <v>["菱浦", "20:53", "20:55"],</v>
      </c>
      <c r="CT46" s="32">
        <f t="shared" si="37"/>
        <v>2</v>
      </c>
      <c r="CZ46" s="5"/>
      <c r="DA46" s="7"/>
      <c r="DB46" s="7"/>
      <c r="DD46" s="32"/>
      <c r="DE46" s="5"/>
      <c r="DF46" s="7"/>
      <c r="DG46" s="7"/>
      <c r="DI46" s="32"/>
    </row>
    <row r="47" spans="89:113" x14ac:dyDescent="0.45">
      <c r="CK47" s="6" t="s">
        <v>32</v>
      </c>
      <c r="CL47" s="6">
        <v>0.87708333333333333</v>
      </c>
      <c r="CM47" s="6">
        <v>0.87847222222222221</v>
      </c>
      <c r="CN47" s="1" t="str">
        <f t="shared" si="34"/>
        <v>["別府", "21:03", "21:05"],</v>
      </c>
      <c r="CO47" s="32">
        <f t="shared" si="35"/>
        <v>2</v>
      </c>
      <c r="CP47" s="6" t="s">
        <v>32</v>
      </c>
      <c r="CQ47" s="6">
        <v>0.87708333333333333</v>
      </c>
      <c r="CR47" s="6">
        <v>0.87847222222222221</v>
      </c>
      <c r="CS47" s="1" t="str">
        <f t="shared" si="36"/>
        <v>["別府", "21:03", "21:05"],</v>
      </c>
      <c r="CT47" s="32">
        <f t="shared" si="37"/>
        <v>2</v>
      </c>
      <c r="CZ47" s="5"/>
      <c r="DA47" s="7"/>
      <c r="DB47" s="7"/>
      <c r="DD47" s="32"/>
      <c r="DE47" s="5"/>
      <c r="DF47" s="7"/>
      <c r="DG47" s="7"/>
      <c r="DI47" s="32"/>
    </row>
    <row r="48" spans="89:113" x14ac:dyDescent="0.45">
      <c r="CK48" s="5" t="s">
        <v>22</v>
      </c>
      <c r="CL48" s="5">
        <v>0.88402777777777775</v>
      </c>
      <c r="CM48" s="5">
        <v>0.88541666666666663</v>
      </c>
      <c r="CN48" s="1" t="str">
        <f t="shared" si="34"/>
        <v>["菱浦", "21:13", "21:15"],</v>
      </c>
      <c r="CO48" s="32">
        <f t="shared" si="35"/>
        <v>2</v>
      </c>
      <c r="CP48" s="5" t="s">
        <v>22</v>
      </c>
      <c r="CQ48" s="5">
        <v>0.88402777777777775</v>
      </c>
      <c r="CR48" s="5">
        <v>0.88541666666666663</v>
      </c>
      <c r="CS48" s="1" t="str">
        <f t="shared" si="36"/>
        <v>["菱浦", "21:13", "21:15"],</v>
      </c>
      <c r="CT48" s="32">
        <f t="shared" si="37"/>
        <v>2</v>
      </c>
      <c r="CZ48" s="3"/>
      <c r="DA48" s="4"/>
      <c r="DB48" s="4"/>
      <c r="DD48" s="32"/>
      <c r="DE48" s="3"/>
      <c r="DF48" s="4"/>
      <c r="DG48" s="4"/>
      <c r="DI48" s="32"/>
    </row>
    <row r="49" spans="89:113" x14ac:dyDescent="0.45">
      <c r="CK49" s="3" t="s">
        <v>23</v>
      </c>
      <c r="CL49" s="4">
        <v>0.89930555555555547</v>
      </c>
      <c r="CM49" s="4">
        <v>0.90069444444444446</v>
      </c>
      <c r="CN49" s="1" t="str">
        <f t="shared" si="34"/>
        <v>["来居", "21:35", "21:37"],</v>
      </c>
      <c r="CO49" s="32">
        <f t="shared" si="35"/>
        <v>2</v>
      </c>
      <c r="CP49" s="3" t="s">
        <v>23</v>
      </c>
      <c r="CQ49" s="4">
        <v>0.89930555555555547</v>
      </c>
      <c r="CR49" s="4">
        <v>0.90069444444444446</v>
      </c>
      <c r="CS49" s="1" t="str">
        <f t="shared" si="36"/>
        <v>["来居", "21:35", "21:37"],</v>
      </c>
      <c r="CT49" s="32">
        <f t="shared" si="37"/>
        <v>2</v>
      </c>
      <c r="CZ49" s="3"/>
      <c r="DA49" s="4"/>
      <c r="DB49" s="4"/>
      <c r="DD49" s="32"/>
      <c r="DE49" s="3"/>
      <c r="DF49" s="4"/>
      <c r="DG49" s="4"/>
      <c r="DI49" s="32"/>
    </row>
    <row r="50" spans="89:113" x14ac:dyDescent="0.45">
      <c r="CK50" s="5" t="s">
        <v>22</v>
      </c>
      <c r="CL50" s="7">
        <v>0.9145833333333333</v>
      </c>
      <c r="CM50" s="7">
        <v>0.9159722222222223</v>
      </c>
      <c r="CN50" s="1" t="str">
        <f t="shared" si="34"/>
        <v>["菱浦", "21:57", "21:59"],</v>
      </c>
      <c r="CO50" s="32">
        <f t="shared" si="35"/>
        <v>2</v>
      </c>
      <c r="CP50" s="5" t="s">
        <v>22</v>
      </c>
      <c r="CQ50" s="7">
        <v>0.9145833333333333</v>
      </c>
      <c r="CR50" s="7">
        <v>0.9159722222222223</v>
      </c>
      <c r="CS50" s="1" t="str">
        <f t="shared" si="36"/>
        <v>["菱浦", "21:57", "21:59"],</v>
      </c>
      <c r="CT50" s="32">
        <f t="shared" si="37"/>
        <v>2</v>
      </c>
      <c r="CZ50" s="5"/>
      <c r="DA50" s="7"/>
      <c r="DB50" s="7"/>
      <c r="DD50" s="32"/>
      <c r="DE50" s="5"/>
      <c r="DF50" s="7"/>
      <c r="DG50" s="7"/>
      <c r="DI50" s="32"/>
    </row>
    <row r="51" spans="89:113" x14ac:dyDescent="0.45">
      <c r="CK51" s="6" t="s">
        <v>32</v>
      </c>
      <c r="CL51" s="6">
        <v>0.92152777777777783</v>
      </c>
      <c r="CN51" s="1" t="str">
        <f>"[""" &amp; CK51 &amp; """, """ &amp; IF(CL51="","",TEXT(CL51,"h:mm")) &amp; """, """ &amp; IF(CM51="","",TEXT(CM51,"h:mm")) &amp; """]"</f>
        <v>["別府", "22:07", ""]</v>
      </c>
      <c r="CO51" s="32" t="str">
        <f t="shared" si="35"/>
        <v/>
      </c>
      <c r="CP51" s="6" t="s">
        <v>32</v>
      </c>
      <c r="CQ51" s="6">
        <v>0.92152777777777783</v>
      </c>
      <c r="CS51" s="1" t="str">
        <f>"[""" &amp; CP51 &amp; """, """ &amp; IF(CQ51="","",TEXT(CQ51,"h:mm")) &amp; """, """ &amp; IF(CR51="","",TEXT(CR51,"h:mm")) &amp; """]"</f>
        <v>["別府", "22:07", ""]</v>
      </c>
      <c r="CT51" s="32" t="str">
        <f t="shared" si="37"/>
        <v/>
      </c>
      <c r="CZ51" s="5"/>
      <c r="DA51" s="7"/>
      <c r="DB51" s="7"/>
      <c r="DD51" s="32"/>
      <c r="DE51" s="5"/>
      <c r="DF51" s="7"/>
      <c r="DG51" s="7"/>
      <c r="DI51" s="32"/>
    </row>
    <row r="52" spans="89:113" x14ac:dyDescent="0.45">
      <c r="CN52" s="1" t="s">
        <v>8</v>
      </c>
      <c r="CO52" s="32" t="str">
        <f t="shared" si="35"/>
        <v/>
      </c>
      <c r="CS52" s="1" t="s">
        <v>8</v>
      </c>
      <c r="CT52" s="32" t="str">
        <f t="shared" si="37"/>
        <v/>
      </c>
      <c r="CZ52" s="3"/>
      <c r="DA52" s="4"/>
      <c r="DB52" s="4"/>
      <c r="DD52" s="32"/>
      <c r="DE52" s="3"/>
      <c r="DF52" s="4"/>
      <c r="DG52" s="4"/>
      <c r="DI52" s="32"/>
    </row>
  </sheetData>
  <mergeCells count="66">
    <mergeCell ref="AJ3:AK3"/>
    <mergeCell ref="AL3:AM3"/>
    <mergeCell ref="A3:B3"/>
    <mergeCell ref="C3:D3"/>
    <mergeCell ref="F3:G3"/>
    <mergeCell ref="H3:I3"/>
    <mergeCell ref="K3:L3"/>
    <mergeCell ref="M3:N3"/>
    <mergeCell ref="P3:Q3"/>
    <mergeCell ref="R3:S3"/>
    <mergeCell ref="U3:V3"/>
    <mergeCell ref="W3:X3"/>
    <mergeCell ref="Z3:AA3"/>
    <mergeCell ref="AB3:AC3"/>
    <mergeCell ref="AE3:AF3"/>
    <mergeCell ref="AG3:AH3"/>
    <mergeCell ref="BJ3:BK3"/>
    <mergeCell ref="BL3:BM3"/>
    <mergeCell ref="AP3:AQ3"/>
    <mergeCell ref="AR3:AS3"/>
    <mergeCell ref="AU3:AV3"/>
    <mergeCell ref="AW3:AX3"/>
    <mergeCell ref="AZ3:BA3"/>
    <mergeCell ref="BB3:BC3"/>
    <mergeCell ref="BE3:BF3"/>
    <mergeCell ref="BG3:BH3"/>
    <mergeCell ref="BZ3:CA3"/>
    <mergeCell ref="CB3:CC3"/>
    <mergeCell ref="BP3:BQ3"/>
    <mergeCell ref="BR3:BS3"/>
    <mergeCell ref="BU3:BV3"/>
    <mergeCell ref="BW3:BX3"/>
    <mergeCell ref="CP3:CQ3"/>
    <mergeCell ref="CR3:CS3"/>
    <mergeCell ref="CF3:CG3"/>
    <mergeCell ref="CH3:CI3"/>
    <mergeCell ref="CK3:CL3"/>
    <mergeCell ref="CM3:CN3"/>
    <mergeCell ref="CV2:CX2"/>
    <mergeCell ref="DA2:DC2"/>
    <mergeCell ref="DF2:DH2"/>
    <mergeCell ref="DE3:DF3"/>
    <mergeCell ref="CZ3:DA3"/>
    <mergeCell ref="CU3:CV3"/>
    <mergeCell ref="DG3:DH3"/>
    <mergeCell ref="DB3:DC3"/>
    <mergeCell ref="CW3:CX3"/>
    <mergeCell ref="CQ2:CS2"/>
    <mergeCell ref="BK2:BM2"/>
    <mergeCell ref="BQ2:BS2"/>
    <mergeCell ref="BV2:BX2"/>
    <mergeCell ref="CA2:CC2"/>
    <mergeCell ref="CG2:CI2"/>
    <mergeCell ref="CL2:CN2"/>
    <mergeCell ref="BF2:BH2"/>
    <mergeCell ref="B2:D2"/>
    <mergeCell ref="G2:I2"/>
    <mergeCell ref="L2:N2"/>
    <mergeCell ref="Q2:S2"/>
    <mergeCell ref="V2:X2"/>
    <mergeCell ref="AA2:AC2"/>
    <mergeCell ref="AF2:AH2"/>
    <mergeCell ref="AK2:AM2"/>
    <mergeCell ref="AQ2:AS2"/>
    <mergeCell ref="AV2:AX2"/>
    <mergeCell ref="BA2:BC2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91A48B3-E695-4DFF-A9FF-C6DBAA0801DA}">
            <xm:f>NOT(ISERROR(SEARCH($A$1-2,A1)))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54E33ECB-698D-4CED-97EB-B62D131ABA94}">
            <xm:f>NOT(ISERROR(SEARCH($A$1-1,A1)))</xm:f>
            <xm:f>$A$1-1</xm:f>
            <x14:dxf>
              <font>
                <color rgb="FFC00000"/>
              </font>
            </x14:dxf>
          </x14:cfRule>
          <xm:sqref>A1:DJ2 A3 C3 E3:F3 H3 J3:K3 M3 O3:P3 R3 T3:U3 W3 Y3:Z3 AB3 AD3:AE3 AG3 AI3:AJ3 AL3 AN3:AP3 AR3 AT3:AU3 AW3 AY3:AZ3 BB3 BD3:BE3 BG3 BI3:BJ3 BL3 BN3:BP3 BR3 BT3:BU3 BW3 BY3:BZ3 CB3 CD3:CF3 CH3 CJ3:CK3 CM3 CO3:CP3 CR3 CT3:CU3 CW3 CY3:CZ3 DB3 DD3:DE3 DG3 DI3:DJ3</xm:sqref>
        </x14:conditionalFormatting>
        <x14:conditionalFormatting xmlns:xm="http://schemas.microsoft.com/office/excel/2006/main">
          <x14:cfRule type="containsText" priority="1" operator="containsText" id="{16666BCC-225A-4435-9F75-22A575E75AD7}">
            <xm:f>NOT(ISERROR(SEARCH($A$1-2,A4)))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D2E43B8B-1A0C-45AE-A0AB-B45005D27629}">
            <xm:f>NOT(ISERROR(SEARCH($A$1-1,A4)))</xm:f>
            <xm:f>$A$1-1</xm:f>
            <x14:dxf>
              <font>
                <color rgb="FFC00000"/>
              </font>
            </x14:dxf>
          </x14:cfRule>
          <xm:sqref>A4:DJ52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2026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2025-05-03T09:56:34Z</dcterms:modified>
</cp:coreProperties>
</file>