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filterPrivacy="1" showInkAnnotation="0"/>
  <bookViews>
    <workbookView xWindow="0" yWindow="0" windowWidth="19440" windowHeight="7155"/>
  </bookViews>
  <sheets>
    <sheet name="WiFi_PHY_Thruput" sheetId="1" r:id="rId1"/>
    <sheet name="configurations" sheetId="4" r:id="rId2"/>
  </sheets>
  <definedNames>
    <definedName name="bw.bw">Table1[[#All],[BW]]</definedName>
    <definedName name="bw.ds">Table1[[#All],[DS]]</definedName>
    <definedName name="bw.phy">Table1[[#All],[Phy]]</definedName>
    <definedName name="bw.start">Table1[[#Headers],[Phy]]</definedName>
    <definedName name="gd.gd">Table2[[#All],[Duration]]</definedName>
    <definedName name="gd.phy">Table2[[#All],[Phy]]</definedName>
    <definedName name="gd.start">Table2[[#Headers],[Phy]]</definedName>
    <definedName name="mod.mod">Table6[[#All],[Modulation]]</definedName>
    <definedName name="mod.phy">Table6[[#All],[Phy]]</definedName>
    <definedName name="mod.start">configurations!$C$3</definedName>
    <definedName name="modulation.list">Table6[Modulation]</definedName>
    <definedName name="phy.list">Table5[Phy]</definedName>
    <definedName name="rate.modulation">Table4[[#All],[Modulation]]</definedName>
    <definedName name="rate.rate">Table4[[#All],[Rate]]</definedName>
    <definedName name="rate.start">Table4[[#Headers],[Modulation]]</definedName>
    <definedName name="sd.phy">Table3[[#All],[Phy]]</definedName>
    <definedName name="sd.sd">Table3[[#All],[Duration]]</definedName>
    <definedName name="sd.start">Table3[[#Headers],[Phy]]</definedName>
    <definedName name="ss.phy">Table18[[#All],[Phy]]</definedName>
    <definedName name="ss.ss">Table18[[#All],[SS]]</definedName>
    <definedName name="ss.start">Table18[[#Headers],[Phy]]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C16" i="1" l="1"/>
  <c r="C14" i="1"/>
  <c r="C17" i="1"/>
  <c r="H11" i="1"/>
  <c r="G11" i="1"/>
  <c r="F11" i="1"/>
  <c r="E11" i="1"/>
  <c r="C9" i="1"/>
  <c r="C11" i="1" s="1"/>
  <c r="C19" i="1" l="1"/>
  <c r="C20" i="1" s="1"/>
</calcChain>
</file>

<file path=xl/sharedStrings.xml><?xml version="1.0" encoding="utf-8"?>
<sst xmlns="http://schemas.openxmlformats.org/spreadsheetml/2006/main" count="187" uniqueCount="50">
  <si>
    <t>QPSK</t>
  </si>
  <si>
    <t>16 QAM</t>
  </si>
  <si>
    <t>64 QAM</t>
  </si>
  <si>
    <t>256 QAM</t>
  </si>
  <si>
    <t>Modulation</t>
  </si>
  <si>
    <t>Number of bits per symbol [bits]</t>
  </si>
  <si>
    <t>Bandwidth [MHz]</t>
  </si>
  <si>
    <t>Physical Layer</t>
  </si>
  <si>
    <t>802.11ac</t>
  </si>
  <si>
    <t>802.11n</t>
  </si>
  <si>
    <t>802.11g</t>
  </si>
  <si>
    <t>802.11b</t>
  </si>
  <si>
    <t>802.11a</t>
  </si>
  <si>
    <t>802.11ax</t>
  </si>
  <si>
    <t>Guard interval type</t>
  </si>
  <si>
    <t>Time per OFDM symbol [µs]</t>
  </si>
  <si>
    <t>BPSK</t>
  </si>
  <si>
    <t>1024 QAM</t>
  </si>
  <si>
    <t>Coding rate</t>
  </si>
  <si>
    <t>1/2</t>
  </si>
  <si>
    <t>3/4</t>
  </si>
  <si>
    <t>2/3</t>
  </si>
  <si>
    <t>5/6</t>
  </si>
  <si>
    <t>Guard interval duration [µs]</t>
  </si>
  <si>
    <t>Symbol duration [µs]</t>
  </si>
  <si>
    <t>https://en.wikipedia.org/wiki/IEEE_802.11ax</t>
  </si>
  <si>
    <t>https://en.wikipedia.org/wiki/IEEE_802.11ac</t>
  </si>
  <si>
    <t>Guard duration [µs]</t>
  </si>
  <si>
    <t>BW</t>
  </si>
  <si>
    <t>Duration</t>
  </si>
  <si>
    <t>Rate</t>
  </si>
  <si>
    <t>Phy</t>
  </si>
  <si>
    <t>Spatial Streams [#]</t>
  </si>
  <si>
    <t>SS</t>
  </si>
  <si>
    <t>Number of data subcarriers [#]</t>
  </si>
  <si>
    <t>Number of spatial streams [#]</t>
  </si>
  <si>
    <t>Data bits per subcarrier [bits]</t>
  </si>
  <si>
    <t>PHY Data Rate [Mbps]</t>
  </si>
  <si>
    <t>Symbol duration type</t>
  </si>
  <si>
    <t>3200 ns</t>
  </si>
  <si>
    <t>6400 ns</t>
  </si>
  <si>
    <t>http://www.digitalairwireless.com/wireless-blog/recent/demystifying-modulation-and-coding-scheme-index-values.html</t>
  </si>
  <si>
    <t>http://www.cisco.com/c/en/us/products/collateral/wireless/aironet-3600-series/white_paper_c11-713103.html#_Toc383047840</t>
  </si>
  <si>
    <t>Throughput [Mbps]</t>
  </si>
  <si>
    <t>DS</t>
  </si>
  <si>
    <t>-</t>
  </si>
  <si>
    <t>https://en.wikipedia.org/wiki/IEEE_802.11g-2003</t>
  </si>
  <si>
    <t>https://en.wikipedia.org/wiki/IEEE_802.11n-2009</t>
  </si>
  <si>
    <t>note: 5/6 on 64 QAM not available in 802.11g</t>
  </si>
  <si>
    <t>12800 ns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</si>
</sst>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76" formatCode="0&quot; ns GI&quot;"/>
    <numFmt numFmtId="177" formatCode="_(* #,##0_);_(* \(#,##0\);_(* &quot;-&quot;??_);_(@_)"/>
  </numFmts>
  <fonts count="10" x14ac:knownFonts="1">
    <font>
      <sz val="11"/>
      <color theme="1"/>
      <name val="新細明體"/>
      <family val="2"/>
      <scheme val="minor"/>
    </font>
    <font>
      <sz val="11"/>
      <color theme="1"/>
      <name val="新細明體"/>
      <family val="2"/>
      <scheme val="minor"/>
    </font>
    <font>
      <u/>
      <sz val="11"/>
      <color theme="10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2"/>
      <color theme="1"/>
      <name val="Calibri"/>
      <family val="2"/>
    </font>
    <font>
      <b/>
      <sz val="12"/>
      <color rgb="FFFF0000"/>
      <name val="Calibri"/>
      <family val="2"/>
    </font>
    <font>
      <b/>
      <sz val="12"/>
      <color theme="1"/>
      <name val="Calibri"/>
      <family val="2"/>
    </font>
    <font>
      <b/>
      <sz val="12"/>
      <color rgb="FF00B050"/>
      <name val="Calibri"/>
      <family val="2"/>
    </font>
    <font>
      <u/>
      <sz val="12"/>
      <color theme="10"/>
      <name val="Calibri"/>
      <family val="2"/>
    </font>
    <font>
      <b/>
      <sz val="12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theme="4" tint="0.39997558519241921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4">
    <xf numFmtId="0" fontId="0" fillId="0" borderId="0" xfId="0"/>
    <xf numFmtId="0" fontId="4" fillId="0" borderId="0" xfId="0" applyFont="1" applyAlignment="1">
      <alignment vertical="center"/>
    </xf>
    <xf numFmtId="0" fontId="4" fillId="2" borderId="0" xfId="0" applyFont="1" applyFill="1" applyAlignment="1">
      <alignment horizontal="right" vertical="center"/>
    </xf>
    <xf numFmtId="0" fontId="5" fillId="0" borderId="0" xfId="0" applyFont="1"/>
    <xf numFmtId="0" fontId="4" fillId="0" borderId="0" xfId="0" applyFont="1"/>
    <xf numFmtId="0" fontId="4" fillId="2" borderId="0" xfId="0" applyFont="1" applyFill="1" applyAlignment="1">
      <alignment vertical="center"/>
    </xf>
    <xf numFmtId="0" fontId="6" fillId="3" borderId="0" xfId="0" applyFont="1" applyFill="1" applyAlignment="1">
      <alignment horizontal="right" vertical="center"/>
    </xf>
    <xf numFmtId="0" fontId="4" fillId="3" borderId="0" xfId="0" applyFont="1" applyFill="1" applyAlignment="1">
      <alignment horizontal="right" vertical="center"/>
    </xf>
    <xf numFmtId="49" fontId="6" fillId="3" borderId="0" xfId="0" applyNumberFormat="1" applyFont="1" applyFill="1" applyBorder="1" applyAlignment="1">
      <alignment horizontal="right" vertical="center"/>
    </xf>
    <xf numFmtId="0" fontId="7" fillId="0" borderId="0" xfId="0" applyFont="1" applyAlignment="1">
      <alignment vertical="center"/>
    </xf>
    <xf numFmtId="2" fontId="4" fillId="0" borderId="0" xfId="0" applyNumberFormat="1" applyFont="1" applyAlignment="1">
      <alignment vertical="center"/>
    </xf>
    <xf numFmtId="43" fontId="4" fillId="3" borderId="0" xfId="1" applyFont="1" applyFill="1" applyAlignment="1">
      <alignment horizontal="center" vertical="center"/>
    </xf>
    <xf numFmtId="176" fontId="4" fillId="0" borderId="0" xfId="0" applyNumberFormat="1" applyFont="1" applyFill="1" applyAlignment="1">
      <alignment horizontal="right" vertical="center"/>
    </xf>
    <xf numFmtId="176" fontId="4" fillId="3" borderId="0" xfId="0" applyNumberFormat="1" applyFont="1" applyFill="1" applyAlignment="1">
      <alignment horizontal="right" vertical="center"/>
    </xf>
    <xf numFmtId="43" fontId="4" fillId="0" borderId="0" xfId="1" applyFont="1" applyAlignment="1">
      <alignment vertical="center"/>
    </xf>
    <xf numFmtId="177" fontId="4" fillId="0" borderId="0" xfId="1" applyNumberFormat="1" applyFont="1" applyAlignment="1">
      <alignment vertical="center"/>
    </xf>
    <xf numFmtId="0" fontId="8" fillId="0" borderId="0" xfId="2" applyFont="1" applyAlignment="1">
      <alignment vertical="center"/>
    </xf>
    <xf numFmtId="0" fontId="6" fillId="0" borderId="0" xfId="0" applyFont="1" applyAlignment="1">
      <alignment vertical="center"/>
    </xf>
    <xf numFmtId="0" fontId="9" fillId="4" borderId="8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9" fillId="4" borderId="3" xfId="0" applyFont="1" applyFill="1" applyBorder="1" applyAlignment="1">
      <alignment horizontal="center" vertical="center"/>
    </xf>
    <xf numFmtId="0" fontId="9" fillId="4" borderId="4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4" fillId="5" borderId="10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49" fontId="4" fillId="5" borderId="2" xfId="0" applyNumberFormat="1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49" fontId="4" fillId="5" borderId="6" xfId="0" applyNumberFormat="1" applyFont="1" applyFill="1" applyBorder="1" applyAlignment="1">
      <alignment horizontal="center" vertical="center"/>
    </xf>
    <xf numFmtId="43" fontId="6" fillId="3" borderId="0" xfId="1" applyFont="1" applyFill="1" applyAlignment="1">
      <alignment horizontal="right" vertical="center"/>
    </xf>
  </cellXfs>
  <cellStyles count="3">
    <cellStyle name="一般" xfId="0" builtinId="0"/>
    <cellStyle name="千分位" xfId="1" builtinId="3"/>
    <cellStyle name="超連結" xfId="2" builtinId="8"/>
  </cellStyles>
  <dxfs count="49">
    <dxf>
      <font>
        <strike val="0"/>
        <outline val="0"/>
        <shadow val="0"/>
        <u val="none"/>
        <vertAlign val="baseline"/>
        <sz val="12"/>
        <name val="Calibri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none"/>
      </font>
      <alignment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none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scheme val="none"/>
      </font>
      <numFmt numFmtId="30" formatCode="@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none"/>
      </font>
      <alignment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2"/>
        <name val="Calibri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none"/>
      </font>
      <alignment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2"/>
        <name val="Calibri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none"/>
      </font>
      <alignment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2"/>
        <name val="Calibri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none"/>
      </font>
      <alignment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F3:H16" totalsRowShown="0" headerRowDxfId="48" dataDxfId="46" headerRowBorderDxfId="47" tableBorderDxfId="45" totalsRowBorderDxfId="44">
  <autoFilter ref="F3:H16"/>
  <tableColumns count="3">
    <tableColumn id="1" name="Phy" dataDxfId="43"/>
    <tableColumn id="3" name="BW" dataDxfId="42"/>
    <tableColumn id="2" name="DS" dataDxfId="4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M3:N13" totalsRowShown="0" headerRowDxfId="40" dataDxfId="38" headerRowBorderDxfId="39" tableBorderDxfId="37" totalsRowBorderDxfId="36">
  <autoFilter ref="M3:N13"/>
  <tableColumns count="2">
    <tableColumn id="1" name="Phy" dataDxfId="35"/>
    <tableColumn id="2" name="Duration" dataDxfId="3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P3:Q11" totalsRowShown="0" headerRowDxfId="33" dataDxfId="31" headerRowBorderDxfId="32" tableBorderDxfId="30" totalsRowBorderDxfId="29">
  <autoFilter ref="P3:Q11"/>
  <tableColumns count="2">
    <tableColumn id="1" name="Phy" dataDxfId="28"/>
    <tableColumn id="2" name="Duration" dataDxfId="27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S3:T15" totalsRowShown="0" headerRowDxfId="26" dataDxfId="24" headerRowBorderDxfId="25" tableBorderDxfId="23" totalsRowBorderDxfId="22">
  <autoFilter ref="S3:T15"/>
  <tableColumns count="2">
    <tableColumn id="1" name="Modulation" dataDxfId="21"/>
    <tableColumn id="2" name="Rate" dataDxfId="20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Table5" displayName="Table5" ref="A3:A9" totalsRowShown="0" headerRowDxfId="19" dataDxfId="17" headerRowBorderDxfId="18" tableBorderDxfId="16" totalsRowBorderDxfId="15">
  <autoFilter ref="A3:A9"/>
  <tableColumns count="1">
    <tableColumn id="1" name="Phy" dataDxfId="14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6" name="Table6" displayName="Table6" ref="C3:D24" totalsRowShown="0" headerRowDxfId="13" dataDxfId="11" headerRowBorderDxfId="12" tableBorderDxfId="10" totalsRowBorderDxfId="9">
  <autoFilter ref="C3:D24"/>
  <tableColumns count="2">
    <tableColumn id="2" name="Phy" dataDxfId="8"/>
    <tableColumn id="1" name="Modulation" dataDxfId="7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7" name="Table18" displayName="Table18" ref="J3:K26" totalsRowShown="0" headerRowDxfId="6" dataDxfId="4" headerRowBorderDxfId="5" tableBorderDxfId="3" totalsRowBorderDxfId="2">
  <autoFilter ref="J3:K26"/>
  <tableColumns count="2">
    <tableColumn id="1" name="Phy" dataDxfId="1"/>
    <tableColumn id="2" name="S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digitalairwireless.com/wireless-blog/recent/demystifying-modulation-and-coding-scheme-index-values.html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en.wikipedia.org/wiki/IEEE_802.11ac" TargetMode="External"/><Relationship Id="rId1" Type="http://schemas.openxmlformats.org/officeDocument/2006/relationships/hyperlink" Target="https://en.wikipedia.org/wiki/IEEE_802.11ax" TargetMode="External"/><Relationship Id="rId6" Type="http://schemas.openxmlformats.org/officeDocument/2006/relationships/hyperlink" Target="https://en.wikipedia.org/wiki/IEEE_802.11g-2003" TargetMode="External"/><Relationship Id="rId5" Type="http://schemas.openxmlformats.org/officeDocument/2006/relationships/hyperlink" Target="https://en.wikipedia.org/wiki/IEEE_802.11n-2009" TargetMode="External"/><Relationship Id="rId4" Type="http://schemas.openxmlformats.org/officeDocument/2006/relationships/hyperlink" Target="http://www.cisco.com/c/en/us/products/collateral/wireless/aironet-3600-series/white_paper_c11-713103.html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7"/>
  <sheetViews>
    <sheetView tabSelected="1" zoomScaleNormal="100" workbookViewId="0"/>
  </sheetViews>
  <sheetFormatPr defaultRowHeight="15.75" x14ac:dyDescent="0.25"/>
  <cols>
    <col min="1" max="1" width="9.140625" style="4"/>
    <col min="2" max="2" width="37.85546875" style="4" customWidth="1"/>
    <col min="3" max="3" width="12.7109375" style="4" customWidth="1"/>
    <col min="4" max="4" width="9.140625" style="4"/>
    <col min="5" max="10" width="10.7109375" style="4" customWidth="1"/>
    <col min="11" max="12" width="9.140625" style="4"/>
    <col min="13" max="13" width="9.140625" style="4" customWidth="1"/>
    <col min="14" max="16384" width="9.140625" style="4"/>
  </cols>
  <sheetData>
    <row r="2" spans="2:10" x14ac:dyDescent="0.25">
      <c r="B2" s="1" t="s">
        <v>7</v>
      </c>
      <c r="C2" s="2" t="s">
        <v>8</v>
      </c>
      <c r="D2" s="1"/>
      <c r="E2" s="3" t="str">
        <f>IF(OR(C2="802.11a",C2="802.11b"),"Template does not support this protocol","")</f>
        <v/>
      </c>
    </row>
    <row r="3" spans="2:10" x14ac:dyDescent="0.25">
      <c r="B3" s="1"/>
      <c r="C3" s="1"/>
      <c r="D3" s="1"/>
      <c r="E3" s="1"/>
      <c r="F3" s="1"/>
      <c r="G3" s="1"/>
      <c r="H3" s="1"/>
      <c r="I3" s="1"/>
      <c r="J3" s="1"/>
    </row>
    <row r="4" spans="2:10" x14ac:dyDescent="0.25">
      <c r="B4" s="1" t="s">
        <v>6</v>
      </c>
      <c r="C4" s="2">
        <v>160</v>
      </c>
      <c r="D4" s="1"/>
      <c r="E4" s="1"/>
      <c r="F4" s="1"/>
      <c r="G4" s="1"/>
      <c r="H4" s="1"/>
      <c r="I4" s="1"/>
      <c r="J4" s="1"/>
    </row>
    <row r="5" spans="2:10" x14ac:dyDescent="0.25">
      <c r="B5" s="1" t="s">
        <v>34</v>
      </c>
      <c r="C5" s="5">
        <v>468</v>
      </c>
      <c r="D5" s="1"/>
      <c r="E5" s="1"/>
      <c r="F5" s="1"/>
      <c r="G5" s="1"/>
      <c r="H5" s="1"/>
      <c r="I5" s="1"/>
      <c r="J5" s="1"/>
    </row>
    <row r="6" spans="2:10" x14ac:dyDescent="0.25">
      <c r="B6" s="1" t="s">
        <v>35</v>
      </c>
      <c r="C6" s="2">
        <v>8</v>
      </c>
      <c r="D6" s="1"/>
      <c r="E6" s="1"/>
      <c r="F6" s="1"/>
      <c r="G6" s="1"/>
      <c r="H6" s="1"/>
      <c r="I6" s="1"/>
      <c r="J6" s="1"/>
    </row>
    <row r="7" spans="2:10" x14ac:dyDescent="0.25">
      <c r="B7" s="1"/>
      <c r="C7" s="1"/>
      <c r="D7" s="1"/>
      <c r="E7" s="1"/>
      <c r="F7" s="1"/>
      <c r="G7" s="1"/>
      <c r="H7" s="1"/>
      <c r="I7" s="1"/>
      <c r="J7" s="1"/>
    </row>
    <row r="8" spans="2:10" x14ac:dyDescent="0.25">
      <c r="B8" s="1" t="s">
        <v>4</v>
      </c>
      <c r="C8" s="2" t="s">
        <v>3</v>
      </c>
      <c r="D8" s="1"/>
      <c r="E8" s="6" t="s">
        <v>16</v>
      </c>
      <c r="F8" s="6" t="s">
        <v>0</v>
      </c>
      <c r="G8" s="6" t="s">
        <v>1</v>
      </c>
      <c r="H8" s="6" t="s">
        <v>2</v>
      </c>
      <c r="I8" s="6" t="s">
        <v>3</v>
      </c>
      <c r="J8" s="6" t="s">
        <v>17</v>
      </c>
    </row>
    <row r="9" spans="2:10" x14ac:dyDescent="0.25">
      <c r="B9" s="1" t="s">
        <v>5</v>
      </c>
      <c r="C9" s="1">
        <f>HLOOKUP(C8,E8:J9,2,FALSE)</f>
        <v>8</v>
      </c>
      <c r="D9" s="1"/>
      <c r="E9" s="7">
        <v>1</v>
      </c>
      <c r="F9" s="7">
        <v>2</v>
      </c>
      <c r="G9" s="7">
        <v>4</v>
      </c>
      <c r="H9" s="7">
        <v>6</v>
      </c>
      <c r="I9" s="7">
        <v>8</v>
      </c>
      <c r="J9" s="7">
        <v>10</v>
      </c>
    </row>
    <row r="10" spans="2:10" x14ac:dyDescent="0.25">
      <c r="B10" s="1" t="s">
        <v>18</v>
      </c>
      <c r="C10" s="2" t="s">
        <v>22</v>
      </c>
      <c r="D10" s="1"/>
      <c r="E10" s="8" t="s">
        <v>19</v>
      </c>
      <c r="F10" s="8" t="s">
        <v>21</v>
      </c>
      <c r="G10" s="8" t="s">
        <v>20</v>
      </c>
      <c r="H10" s="8" t="s">
        <v>22</v>
      </c>
      <c r="I10" s="9" t="s">
        <v>48</v>
      </c>
      <c r="J10" s="1"/>
    </row>
    <row r="11" spans="2:10" x14ac:dyDescent="0.25">
      <c r="B11" s="1" t="s">
        <v>36</v>
      </c>
      <c r="C11" s="10">
        <f>HLOOKUP(C10,$E$10:$H$11,2,FALSE)*C9</f>
        <v>6.666666666666667</v>
      </c>
      <c r="D11" s="1"/>
      <c r="E11" s="11">
        <f>1/2</f>
        <v>0.5</v>
      </c>
      <c r="F11" s="11">
        <f>2/3</f>
        <v>0.66666666666666663</v>
      </c>
      <c r="G11" s="11">
        <f>3/4</f>
        <v>0.75</v>
      </c>
      <c r="H11" s="11">
        <f>5/6</f>
        <v>0.83333333333333337</v>
      </c>
      <c r="I11" s="1"/>
      <c r="J11" s="1"/>
    </row>
    <row r="12" spans="2:10" x14ac:dyDescent="0.25">
      <c r="B12" s="1"/>
      <c r="C12" s="1"/>
      <c r="D12" s="1"/>
      <c r="E12" s="1"/>
      <c r="F12" s="1"/>
      <c r="G12" s="1"/>
      <c r="H12" s="1"/>
      <c r="I12" s="1"/>
      <c r="J12" s="1"/>
    </row>
    <row r="13" spans="2:10" x14ac:dyDescent="0.25">
      <c r="B13" s="1" t="s">
        <v>23</v>
      </c>
      <c r="C13" s="2">
        <v>0.4</v>
      </c>
      <c r="D13" s="1"/>
      <c r="E13" s="33">
        <v>0.4</v>
      </c>
      <c r="F13" s="33">
        <v>0.8</v>
      </c>
      <c r="G13" s="33">
        <v>1.6</v>
      </c>
      <c r="H13" s="1"/>
      <c r="I13" s="1"/>
      <c r="J13" s="1"/>
    </row>
    <row r="14" spans="2:10" x14ac:dyDescent="0.25">
      <c r="B14" s="1" t="s">
        <v>14</v>
      </c>
      <c r="C14" s="12">
        <f>HLOOKUP(C13,E13:G14,2,FALSE)</f>
        <v>400</v>
      </c>
      <c r="D14" s="1"/>
      <c r="E14" s="13">
        <v>400</v>
      </c>
      <c r="F14" s="13">
        <v>800</v>
      </c>
      <c r="G14" s="13">
        <v>1600</v>
      </c>
      <c r="H14" s="1"/>
      <c r="I14" s="1"/>
      <c r="J14" s="1"/>
    </row>
    <row r="15" spans="2:10" x14ac:dyDescent="0.25">
      <c r="B15" s="1" t="s">
        <v>24</v>
      </c>
      <c r="C15" s="2">
        <v>3.2</v>
      </c>
      <c r="D15" s="1"/>
      <c r="E15" s="33">
        <v>3.2</v>
      </c>
      <c r="F15" s="33">
        <v>6.4</v>
      </c>
      <c r="G15" s="33">
        <v>12.8</v>
      </c>
      <c r="H15" s="1"/>
      <c r="I15" s="1"/>
      <c r="J15" s="1"/>
    </row>
    <row r="16" spans="2:10" x14ac:dyDescent="0.25">
      <c r="B16" s="1" t="s">
        <v>38</v>
      </c>
      <c r="C16" s="12" t="str">
        <f>HLOOKUP(C15,E15:G16,2,FALSE)</f>
        <v>3200 ns</v>
      </c>
      <c r="D16" s="1"/>
      <c r="E16" s="13" t="s">
        <v>39</v>
      </c>
      <c r="F16" s="13" t="s">
        <v>40</v>
      </c>
      <c r="G16" s="13" t="s">
        <v>49</v>
      </c>
      <c r="H16" s="1"/>
      <c r="I16" s="1"/>
      <c r="J16" s="1"/>
    </row>
    <row r="17" spans="2:10" x14ac:dyDescent="0.25">
      <c r="B17" s="1" t="s">
        <v>15</v>
      </c>
      <c r="C17" s="1">
        <f>C13+C15</f>
        <v>3.6</v>
      </c>
      <c r="D17" s="1"/>
      <c r="E17" s="1"/>
      <c r="F17" s="1"/>
      <c r="G17" s="1"/>
      <c r="H17" s="1"/>
      <c r="I17" s="1"/>
      <c r="J17" s="1"/>
    </row>
    <row r="18" spans="2:10" x14ac:dyDescent="0.25">
      <c r="B18" s="1"/>
      <c r="C18" s="1"/>
      <c r="D18" s="1"/>
      <c r="E18" s="1"/>
      <c r="F18" s="1"/>
      <c r="G18" s="1"/>
      <c r="H18" s="1"/>
      <c r="I18" s="1"/>
      <c r="J18" s="1"/>
    </row>
    <row r="19" spans="2:10" x14ac:dyDescent="0.25">
      <c r="B19" s="1" t="s">
        <v>37</v>
      </c>
      <c r="C19" s="14">
        <f>C5*C6*C11/C17</f>
        <v>6933.333333333333</v>
      </c>
      <c r="D19" s="1"/>
      <c r="E19" s="1"/>
      <c r="F19" s="1"/>
      <c r="G19" s="1"/>
      <c r="H19" s="1"/>
      <c r="I19" s="1"/>
      <c r="J19" s="1"/>
    </row>
    <row r="20" spans="2:10" x14ac:dyDescent="0.25">
      <c r="B20" s="1" t="s">
        <v>43</v>
      </c>
      <c r="C20" s="15">
        <f>C19*IF(C2="802.11a",45%,70%)</f>
        <v>4853.333333333333</v>
      </c>
      <c r="D20" s="1"/>
      <c r="E20" s="1"/>
      <c r="F20" s="1"/>
      <c r="G20" s="1"/>
      <c r="H20" s="1"/>
      <c r="I20" s="1"/>
      <c r="J20" s="1"/>
    </row>
    <row r="21" spans="2:10" x14ac:dyDescent="0.25">
      <c r="B21" s="1"/>
      <c r="C21" s="1"/>
      <c r="D21" s="1"/>
      <c r="E21" s="1"/>
      <c r="F21" s="1"/>
      <c r="G21" s="1"/>
      <c r="H21" s="1"/>
      <c r="I21" s="1"/>
      <c r="J21" s="1"/>
    </row>
    <row r="22" spans="2:10" x14ac:dyDescent="0.25">
      <c r="B22" s="16" t="s">
        <v>46</v>
      </c>
      <c r="C22" s="1"/>
      <c r="D22" s="1"/>
      <c r="E22" s="1"/>
      <c r="F22" s="1"/>
      <c r="G22" s="1"/>
      <c r="H22" s="1"/>
      <c r="I22" s="1"/>
      <c r="J22" s="1"/>
    </row>
    <row r="23" spans="2:10" x14ac:dyDescent="0.25">
      <c r="B23" s="16" t="s">
        <v>47</v>
      </c>
      <c r="C23" s="1"/>
      <c r="D23" s="1"/>
      <c r="E23" s="1"/>
      <c r="F23" s="1"/>
      <c r="G23" s="1"/>
      <c r="H23" s="1"/>
      <c r="I23" s="1"/>
      <c r="J23" s="1"/>
    </row>
    <row r="24" spans="2:10" x14ac:dyDescent="0.25">
      <c r="B24" s="16" t="s">
        <v>26</v>
      </c>
      <c r="C24" s="1"/>
      <c r="D24" s="1"/>
      <c r="E24" s="1"/>
      <c r="F24" s="1"/>
      <c r="G24" s="1"/>
      <c r="H24" s="1"/>
      <c r="I24" s="1"/>
      <c r="J24" s="1"/>
    </row>
    <row r="25" spans="2:10" x14ac:dyDescent="0.25">
      <c r="B25" s="16" t="s">
        <v>25</v>
      </c>
      <c r="C25" s="1"/>
      <c r="D25" s="1"/>
      <c r="E25" s="1"/>
      <c r="F25" s="1"/>
      <c r="G25" s="1"/>
      <c r="H25" s="1"/>
      <c r="I25" s="1"/>
      <c r="J25" s="1"/>
    </row>
    <row r="26" spans="2:10" x14ac:dyDescent="0.25">
      <c r="B26" s="16" t="s">
        <v>41</v>
      </c>
      <c r="C26" s="1"/>
      <c r="D26" s="1"/>
      <c r="E26" s="1"/>
      <c r="F26" s="1"/>
      <c r="G26" s="1"/>
      <c r="H26" s="1"/>
      <c r="I26" s="1"/>
      <c r="J26" s="1"/>
    </row>
    <row r="27" spans="2:10" x14ac:dyDescent="0.25">
      <c r="B27" s="16" t="s">
        <v>42</v>
      </c>
      <c r="C27" s="1"/>
      <c r="D27" s="1"/>
      <c r="E27" s="1"/>
      <c r="F27" s="1"/>
      <c r="G27" s="1"/>
      <c r="H27" s="1"/>
      <c r="I27" s="1"/>
      <c r="J27" s="1"/>
    </row>
  </sheetData>
  <phoneticPr fontId="3" type="noConversion"/>
  <dataValidations count="8">
    <dataValidation type="list" allowBlank="1" showInputMessage="1" showErrorMessage="1" sqref="C8">
      <formula1>OFFSET(mod.start,MATCH(C2,mod.phy,0)-1,1,COUNTIF(mod.phy,C2),1)</formula1>
    </dataValidation>
    <dataValidation type="list" allowBlank="1" showInputMessage="1" showErrorMessage="1" sqref="C2">
      <formula1>phy.list</formula1>
    </dataValidation>
    <dataValidation type="list" allowBlank="1" showInputMessage="1" showErrorMessage="1" sqref="C4">
      <formula1>OFFSET(bw.start,MATCH(C2,bw.phy,0)-1,1,COUNTIF(bw.phy,C2),1)</formula1>
    </dataValidation>
    <dataValidation type="list" allowBlank="1" showInputMessage="1" showErrorMessage="1" sqref="C6">
      <formula1>OFFSET(ss.start,MATCH(C2,ss.phy,0)-1,1,COUNTIF(ss.phy,C2),1)</formula1>
    </dataValidation>
    <dataValidation type="list" allowBlank="1" showInputMessage="1" showErrorMessage="1" sqref="C10">
      <formula1>OFFSET(rate.start,MATCH(C8,rate.modulation,0)-1,1,COUNTIF(rate.modulation,C8),1)</formula1>
    </dataValidation>
    <dataValidation type="list" allowBlank="1" showInputMessage="1" showErrorMessage="1" sqref="C15">
      <formula1>OFFSET(sd.start,MATCH(C2,sd.phy,0)-1,1,COUNTIF(sd.phy,C2),1)</formula1>
    </dataValidation>
    <dataValidation type="list" allowBlank="1" showInputMessage="1" showErrorMessage="1" sqref="C13">
      <formula1>OFFSET(gd.start,MATCH(C2,gd.phy,0)-1,1,COUNTIF(gd.phy,C2),1)</formula1>
    </dataValidation>
    <dataValidation type="list" allowBlank="1" showInputMessage="1" showErrorMessage="1" sqref="C5">
      <formula1>OFFSET(bw.start,MATCH(C2,bw.phy,0)-1,2,COUNTIF(bw.phy,C2),1)</formula1>
    </dataValidation>
  </dataValidations>
  <hyperlinks>
    <hyperlink ref="B25" r:id="rId1"/>
    <hyperlink ref="B24" r:id="rId2"/>
    <hyperlink ref="B26" r:id="rId3"/>
    <hyperlink ref="B27" r:id="rId4" location="_Toc383047840"/>
    <hyperlink ref="B23" r:id="rId5"/>
    <hyperlink ref="B22" r:id="rId6"/>
  </hyperlinks>
  <pageMargins left="0.7" right="0.7" top="0.75" bottom="0.75" header="0.3" footer="0.3"/>
  <pageSetup orientation="portrait"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"/>
  <sheetViews>
    <sheetView workbookViewId="0"/>
  </sheetViews>
  <sheetFormatPr defaultRowHeight="15.75" x14ac:dyDescent="0.25"/>
  <cols>
    <col min="1" max="1" width="9.140625" style="4"/>
    <col min="2" max="2" width="2.5703125" style="4" customWidth="1"/>
    <col min="3" max="3" width="9.140625" style="4"/>
    <col min="4" max="4" width="12.140625" style="4" customWidth="1"/>
    <col min="5" max="5" width="2.5703125" style="4" customWidth="1"/>
    <col min="6" max="7" width="10.5703125" style="4" customWidth="1"/>
    <col min="8" max="8" width="9.140625" style="4"/>
    <col min="9" max="9" width="2.5703125" style="4" customWidth="1"/>
    <col min="10" max="10" width="10.5703125" style="4" customWidth="1"/>
    <col min="11" max="11" width="9.140625" style="4"/>
    <col min="12" max="12" width="2.5703125" style="4" customWidth="1"/>
    <col min="13" max="13" width="10.5703125" style="4" customWidth="1"/>
    <col min="14" max="14" width="9.7109375" style="4" customWidth="1"/>
    <col min="15" max="15" width="2.5703125" style="4" customWidth="1"/>
    <col min="16" max="16" width="10.5703125" style="4" customWidth="1"/>
    <col min="17" max="17" width="9.7109375" style="4" customWidth="1"/>
    <col min="18" max="18" width="2.5703125" style="4" customWidth="1"/>
    <col min="19" max="19" width="12.140625" style="4" customWidth="1"/>
    <col min="20" max="16384" width="9.140625" style="4"/>
  </cols>
  <sheetData>
    <row r="1" spans="1:20" x14ac:dyDescent="0.25">
      <c r="A1" s="17" t="s">
        <v>31</v>
      </c>
      <c r="B1" s="1"/>
      <c r="C1" s="17" t="s">
        <v>4</v>
      </c>
      <c r="D1" s="17"/>
      <c r="E1" s="1"/>
      <c r="F1" s="17" t="s">
        <v>6</v>
      </c>
      <c r="G1" s="17"/>
      <c r="H1" s="1"/>
      <c r="I1" s="1"/>
      <c r="J1" s="17" t="s">
        <v>32</v>
      </c>
      <c r="K1" s="1"/>
      <c r="L1" s="1"/>
      <c r="M1" s="17" t="s">
        <v>27</v>
      </c>
      <c r="N1" s="1"/>
      <c r="O1" s="1"/>
      <c r="P1" s="17" t="s">
        <v>24</v>
      </c>
      <c r="Q1" s="1"/>
      <c r="R1" s="1"/>
      <c r="S1" s="17" t="s">
        <v>18</v>
      </c>
      <c r="T1" s="1"/>
    </row>
    <row r="2" spans="1:2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7"/>
      <c r="O2" s="1"/>
      <c r="P2" s="1"/>
      <c r="Q2" s="17"/>
      <c r="R2" s="1"/>
      <c r="S2" s="1"/>
      <c r="T2" s="1"/>
    </row>
    <row r="3" spans="1:20" x14ac:dyDescent="0.25">
      <c r="A3" s="18" t="s">
        <v>31</v>
      </c>
      <c r="B3" s="1"/>
      <c r="C3" s="19" t="s">
        <v>31</v>
      </c>
      <c r="D3" s="18" t="s">
        <v>4</v>
      </c>
      <c r="E3" s="1"/>
      <c r="F3" s="20" t="s">
        <v>31</v>
      </c>
      <c r="G3" s="21" t="s">
        <v>28</v>
      </c>
      <c r="H3" s="21" t="s">
        <v>44</v>
      </c>
      <c r="I3" s="1"/>
      <c r="J3" s="20" t="s">
        <v>31</v>
      </c>
      <c r="K3" s="21" t="s">
        <v>33</v>
      </c>
      <c r="L3" s="1"/>
      <c r="M3" s="20" t="s">
        <v>31</v>
      </c>
      <c r="N3" s="21" t="s">
        <v>29</v>
      </c>
      <c r="O3" s="1"/>
      <c r="P3" s="20" t="s">
        <v>31</v>
      </c>
      <c r="Q3" s="21" t="s">
        <v>29</v>
      </c>
      <c r="R3" s="1"/>
      <c r="S3" s="20" t="s">
        <v>4</v>
      </c>
      <c r="T3" s="21" t="s">
        <v>30</v>
      </c>
    </row>
    <row r="4" spans="1:20" x14ac:dyDescent="0.25">
      <c r="A4" s="22" t="s">
        <v>12</v>
      </c>
      <c r="B4" s="1"/>
      <c r="C4" s="23" t="s">
        <v>12</v>
      </c>
      <c r="D4" s="24" t="s">
        <v>45</v>
      </c>
      <c r="E4" s="1"/>
      <c r="F4" s="25" t="s">
        <v>12</v>
      </c>
      <c r="G4" s="26">
        <v>20</v>
      </c>
      <c r="H4" s="24" t="s">
        <v>45</v>
      </c>
      <c r="I4" s="1"/>
      <c r="J4" s="25" t="s">
        <v>12</v>
      </c>
      <c r="K4" s="26">
        <v>1</v>
      </c>
      <c r="L4" s="1"/>
      <c r="M4" s="25" t="s">
        <v>12</v>
      </c>
      <c r="N4" s="26">
        <v>0.8</v>
      </c>
      <c r="O4" s="1"/>
      <c r="P4" s="25" t="s">
        <v>12</v>
      </c>
      <c r="Q4" s="26">
        <v>3.2</v>
      </c>
      <c r="R4" s="1"/>
      <c r="S4" s="25" t="s">
        <v>16</v>
      </c>
      <c r="T4" s="27" t="s">
        <v>19</v>
      </c>
    </row>
    <row r="5" spans="1:20" x14ac:dyDescent="0.25">
      <c r="A5" s="22" t="s">
        <v>11</v>
      </c>
      <c r="B5" s="1"/>
      <c r="C5" s="28" t="s">
        <v>11</v>
      </c>
      <c r="D5" s="24" t="s">
        <v>45</v>
      </c>
      <c r="E5" s="1"/>
      <c r="F5" s="25" t="s">
        <v>11</v>
      </c>
      <c r="G5" s="26">
        <v>20</v>
      </c>
      <c r="H5" s="24" t="s">
        <v>45</v>
      </c>
      <c r="I5" s="1"/>
      <c r="J5" s="25" t="s">
        <v>11</v>
      </c>
      <c r="K5" s="26">
        <v>1</v>
      </c>
      <c r="L5" s="1"/>
      <c r="M5" s="25" t="s">
        <v>11</v>
      </c>
      <c r="N5" s="26">
        <v>0.8</v>
      </c>
      <c r="O5" s="1"/>
      <c r="P5" s="25" t="s">
        <v>11</v>
      </c>
      <c r="Q5" s="26">
        <v>3.2</v>
      </c>
      <c r="R5" s="1"/>
      <c r="S5" s="25" t="s">
        <v>0</v>
      </c>
      <c r="T5" s="27" t="s">
        <v>19</v>
      </c>
    </row>
    <row r="6" spans="1:20" x14ac:dyDescent="0.25">
      <c r="A6" s="22" t="s">
        <v>10</v>
      </c>
      <c r="B6" s="1"/>
      <c r="C6" s="28" t="s">
        <v>10</v>
      </c>
      <c r="D6" s="24" t="s">
        <v>16</v>
      </c>
      <c r="E6" s="1"/>
      <c r="F6" s="25" t="s">
        <v>10</v>
      </c>
      <c r="G6" s="26">
        <v>20</v>
      </c>
      <c r="H6" s="26">
        <v>48</v>
      </c>
      <c r="I6" s="1"/>
      <c r="J6" s="25" t="s">
        <v>10</v>
      </c>
      <c r="K6" s="26">
        <v>1</v>
      </c>
      <c r="L6" s="1"/>
      <c r="M6" s="25" t="s">
        <v>10</v>
      </c>
      <c r="N6" s="26">
        <v>0.8</v>
      </c>
      <c r="O6" s="1"/>
      <c r="P6" s="25" t="s">
        <v>10</v>
      </c>
      <c r="Q6" s="26">
        <v>3.2</v>
      </c>
      <c r="R6" s="1"/>
      <c r="S6" s="25" t="s">
        <v>0</v>
      </c>
      <c r="T6" s="27" t="s">
        <v>20</v>
      </c>
    </row>
    <row r="7" spans="1:20" x14ac:dyDescent="0.25">
      <c r="A7" s="22" t="s">
        <v>9</v>
      </c>
      <c r="B7" s="1"/>
      <c r="C7" s="28" t="s">
        <v>10</v>
      </c>
      <c r="D7" s="24" t="s">
        <v>0</v>
      </c>
      <c r="E7" s="1"/>
      <c r="F7" s="25" t="s">
        <v>9</v>
      </c>
      <c r="G7" s="26">
        <v>20</v>
      </c>
      <c r="H7" s="26">
        <v>56</v>
      </c>
      <c r="I7" s="1"/>
      <c r="J7" s="25" t="s">
        <v>9</v>
      </c>
      <c r="K7" s="26">
        <v>1</v>
      </c>
      <c r="L7" s="1"/>
      <c r="M7" s="25" t="s">
        <v>9</v>
      </c>
      <c r="N7" s="26">
        <v>0.4</v>
      </c>
      <c r="O7" s="1"/>
      <c r="P7" s="25" t="s">
        <v>9</v>
      </c>
      <c r="Q7" s="26">
        <v>3.2</v>
      </c>
      <c r="R7" s="1"/>
      <c r="S7" s="25" t="s">
        <v>1</v>
      </c>
      <c r="T7" s="27" t="s">
        <v>19</v>
      </c>
    </row>
    <row r="8" spans="1:20" x14ac:dyDescent="0.25">
      <c r="A8" s="22" t="s">
        <v>8</v>
      </c>
      <c r="B8" s="1"/>
      <c r="C8" s="28" t="s">
        <v>10</v>
      </c>
      <c r="D8" s="24" t="s">
        <v>1</v>
      </c>
      <c r="E8" s="1"/>
      <c r="F8" s="25" t="s">
        <v>9</v>
      </c>
      <c r="G8" s="26">
        <v>40</v>
      </c>
      <c r="H8" s="26">
        <v>108</v>
      </c>
      <c r="I8" s="1"/>
      <c r="J8" s="25" t="s">
        <v>9</v>
      </c>
      <c r="K8" s="26">
        <v>2</v>
      </c>
      <c r="L8" s="1"/>
      <c r="M8" s="25" t="s">
        <v>9</v>
      </c>
      <c r="N8" s="26">
        <v>0.8</v>
      </c>
      <c r="O8" s="1"/>
      <c r="P8" s="25" t="s">
        <v>8</v>
      </c>
      <c r="Q8" s="26">
        <v>3.2</v>
      </c>
      <c r="R8" s="1"/>
      <c r="S8" s="25" t="s">
        <v>1</v>
      </c>
      <c r="T8" s="27" t="s">
        <v>20</v>
      </c>
    </row>
    <row r="9" spans="1:20" x14ac:dyDescent="0.25">
      <c r="A9" s="29" t="s">
        <v>13</v>
      </c>
      <c r="B9" s="1"/>
      <c r="C9" s="28" t="s">
        <v>10</v>
      </c>
      <c r="D9" s="24" t="s">
        <v>2</v>
      </c>
      <c r="E9" s="1"/>
      <c r="F9" s="25" t="s">
        <v>8</v>
      </c>
      <c r="G9" s="26">
        <v>20</v>
      </c>
      <c r="H9" s="26">
        <v>56</v>
      </c>
      <c r="I9" s="1"/>
      <c r="J9" s="25" t="s">
        <v>9</v>
      </c>
      <c r="K9" s="26">
        <v>3</v>
      </c>
      <c r="L9" s="1"/>
      <c r="M9" s="25" t="s">
        <v>8</v>
      </c>
      <c r="N9" s="26">
        <v>0.4</v>
      </c>
      <c r="O9" s="1"/>
      <c r="P9" s="25" t="s">
        <v>13</v>
      </c>
      <c r="Q9" s="26">
        <v>3.2</v>
      </c>
      <c r="R9" s="1"/>
      <c r="S9" s="25" t="s">
        <v>2</v>
      </c>
      <c r="T9" s="27" t="s">
        <v>21</v>
      </c>
    </row>
    <row r="10" spans="1:20" x14ac:dyDescent="0.25">
      <c r="A10" s="1"/>
      <c r="B10" s="1"/>
      <c r="C10" s="28" t="s">
        <v>9</v>
      </c>
      <c r="D10" s="24" t="s">
        <v>16</v>
      </c>
      <c r="E10" s="1"/>
      <c r="F10" s="25" t="s">
        <v>8</v>
      </c>
      <c r="G10" s="26">
        <v>40</v>
      </c>
      <c r="H10" s="26">
        <v>108</v>
      </c>
      <c r="I10" s="1"/>
      <c r="J10" s="25" t="s">
        <v>9</v>
      </c>
      <c r="K10" s="26">
        <v>4</v>
      </c>
      <c r="L10" s="1"/>
      <c r="M10" s="25" t="s">
        <v>8</v>
      </c>
      <c r="N10" s="26">
        <v>0.8</v>
      </c>
      <c r="O10" s="1"/>
      <c r="P10" s="25" t="s">
        <v>13</v>
      </c>
      <c r="Q10" s="26">
        <v>6.4</v>
      </c>
      <c r="R10" s="1"/>
      <c r="S10" s="25" t="s">
        <v>2</v>
      </c>
      <c r="T10" s="27" t="s">
        <v>20</v>
      </c>
    </row>
    <row r="11" spans="1:20" x14ac:dyDescent="0.25">
      <c r="A11" s="1"/>
      <c r="B11" s="1"/>
      <c r="C11" s="28" t="s">
        <v>9</v>
      </c>
      <c r="D11" s="24" t="s">
        <v>0</v>
      </c>
      <c r="E11" s="1"/>
      <c r="F11" s="25" t="s">
        <v>8</v>
      </c>
      <c r="G11" s="26">
        <v>80</v>
      </c>
      <c r="H11" s="26">
        <v>234</v>
      </c>
      <c r="I11" s="1"/>
      <c r="J11" s="25" t="s">
        <v>8</v>
      </c>
      <c r="K11" s="26">
        <v>1</v>
      </c>
      <c r="L11" s="1"/>
      <c r="M11" s="30" t="s">
        <v>13</v>
      </c>
      <c r="N11" s="26">
        <v>0.8</v>
      </c>
      <c r="O11" s="1"/>
      <c r="P11" s="30" t="s">
        <v>13</v>
      </c>
      <c r="Q11" s="31">
        <v>12.8</v>
      </c>
      <c r="R11" s="1"/>
      <c r="S11" s="25" t="s">
        <v>2</v>
      </c>
      <c r="T11" s="27" t="s">
        <v>22</v>
      </c>
    </row>
    <row r="12" spans="1:20" x14ac:dyDescent="0.25">
      <c r="A12" s="1"/>
      <c r="B12" s="1"/>
      <c r="C12" s="28" t="s">
        <v>9</v>
      </c>
      <c r="D12" s="24" t="s">
        <v>1</v>
      </c>
      <c r="E12" s="1"/>
      <c r="F12" s="25" t="s">
        <v>8</v>
      </c>
      <c r="G12" s="26">
        <v>160</v>
      </c>
      <c r="H12" s="26">
        <v>468</v>
      </c>
      <c r="I12" s="1"/>
      <c r="J12" s="25" t="s">
        <v>8</v>
      </c>
      <c r="K12" s="26">
        <v>2</v>
      </c>
      <c r="L12" s="1"/>
      <c r="M12" s="30" t="s">
        <v>13</v>
      </c>
      <c r="N12" s="26">
        <v>1.6</v>
      </c>
      <c r="O12" s="1"/>
      <c r="P12" s="1"/>
      <c r="Q12" s="1"/>
      <c r="R12" s="1"/>
      <c r="S12" s="25" t="s">
        <v>3</v>
      </c>
      <c r="T12" s="27" t="s">
        <v>20</v>
      </c>
    </row>
    <row r="13" spans="1:20" x14ac:dyDescent="0.25">
      <c r="A13" s="1"/>
      <c r="B13" s="1"/>
      <c r="C13" s="28" t="s">
        <v>9</v>
      </c>
      <c r="D13" s="24" t="s">
        <v>2</v>
      </c>
      <c r="E13" s="1"/>
      <c r="F13" s="25" t="s">
        <v>13</v>
      </c>
      <c r="G13" s="26">
        <v>20</v>
      </c>
      <c r="H13" s="26">
        <v>56</v>
      </c>
      <c r="I13" s="1"/>
      <c r="J13" s="25" t="s">
        <v>8</v>
      </c>
      <c r="K13" s="26">
        <v>3</v>
      </c>
      <c r="L13" s="1"/>
      <c r="M13" s="30" t="s">
        <v>13</v>
      </c>
      <c r="N13" s="31">
        <v>3.2</v>
      </c>
      <c r="O13" s="1"/>
      <c r="P13" s="1"/>
      <c r="Q13" s="1"/>
      <c r="R13" s="1"/>
      <c r="S13" s="25" t="s">
        <v>3</v>
      </c>
      <c r="T13" s="27" t="s">
        <v>22</v>
      </c>
    </row>
    <row r="14" spans="1:20" x14ac:dyDescent="0.25">
      <c r="A14" s="1"/>
      <c r="B14" s="1"/>
      <c r="C14" s="28" t="s">
        <v>8</v>
      </c>
      <c r="D14" s="24" t="s">
        <v>16</v>
      </c>
      <c r="E14" s="1"/>
      <c r="F14" s="25" t="s">
        <v>13</v>
      </c>
      <c r="G14" s="26">
        <v>40</v>
      </c>
      <c r="H14" s="26">
        <v>108</v>
      </c>
      <c r="I14" s="1"/>
      <c r="J14" s="25" t="s">
        <v>8</v>
      </c>
      <c r="K14" s="26">
        <v>4</v>
      </c>
      <c r="L14" s="1"/>
      <c r="M14" s="1"/>
      <c r="N14" s="1"/>
      <c r="O14" s="1"/>
      <c r="P14" s="1"/>
      <c r="Q14" s="1"/>
      <c r="R14" s="1"/>
      <c r="S14" s="25" t="s">
        <v>17</v>
      </c>
      <c r="T14" s="27" t="s">
        <v>20</v>
      </c>
    </row>
    <row r="15" spans="1:20" x14ac:dyDescent="0.25">
      <c r="A15" s="1"/>
      <c r="B15" s="1"/>
      <c r="C15" s="28" t="s">
        <v>8</v>
      </c>
      <c r="D15" s="24" t="s">
        <v>0</v>
      </c>
      <c r="E15" s="1"/>
      <c r="F15" s="25" t="s">
        <v>13</v>
      </c>
      <c r="G15" s="26">
        <v>80</v>
      </c>
      <c r="H15" s="26">
        <v>234</v>
      </c>
      <c r="I15" s="1"/>
      <c r="J15" s="25" t="s">
        <v>8</v>
      </c>
      <c r="K15" s="26">
        <v>5</v>
      </c>
      <c r="L15" s="1"/>
      <c r="M15" s="1"/>
      <c r="N15" s="1"/>
      <c r="O15" s="1"/>
      <c r="P15" s="1"/>
      <c r="Q15" s="1"/>
      <c r="R15" s="1"/>
      <c r="S15" s="30" t="s">
        <v>17</v>
      </c>
      <c r="T15" s="32" t="s">
        <v>22</v>
      </c>
    </row>
    <row r="16" spans="1:20" x14ac:dyDescent="0.25">
      <c r="A16" s="1"/>
      <c r="B16" s="1"/>
      <c r="C16" s="28" t="s">
        <v>8</v>
      </c>
      <c r="D16" s="24" t="s">
        <v>1</v>
      </c>
      <c r="E16" s="1"/>
      <c r="F16" s="30" t="s">
        <v>13</v>
      </c>
      <c r="G16" s="26">
        <v>160</v>
      </c>
      <c r="H16" s="26">
        <v>468</v>
      </c>
      <c r="I16" s="1"/>
      <c r="J16" s="25" t="s">
        <v>8</v>
      </c>
      <c r="K16" s="26">
        <v>6</v>
      </c>
      <c r="L16" s="1"/>
      <c r="M16" s="1"/>
      <c r="N16" s="1"/>
      <c r="O16" s="1"/>
      <c r="P16" s="1"/>
      <c r="Q16" s="1"/>
      <c r="R16" s="1"/>
      <c r="S16" s="1"/>
      <c r="T16" s="1"/>
    </row>
    <row r="17" spans="1:20" x14ac:dyDescent="0.25">
      <c r="A17" s="1"/>
      <c r="B17" s="1"/>
      <c r="C17" s="28" t="s">
        <v>8</v>
      </c>
      <c r="D17" s="24" t="s">
        <v>2</v>
      </c>
      <c r="E17" s="1"/>
      <c r="F17" s="1"/>
      <c r="G17" s="1"/>
      <c r="H17" s="1"/>
      <c r="I17" s="1"/>
      <c r="J17" s="30" t="s">
        <v>8</v>
      </c>
      <c r="K17" s="26">
        <v>7</v>
      </c>
      <c r="L17" s="1"/>
      <c r="M17" s="1"/>
      <c r="N17" s="1"/>
      <c r="O17" s="1"/>
      <c r="P17" s="1"/>
      <c r="Q17" s="1"/>
      <c r="R17" s="1"/>
      <c r="S17" s="1"/>
      <c r="T17" s="1"/>
    </row>
    <row r="18" spans="1:20" x14ac:dyDescent="0.25">
      <c r="A18" s="1"/>
      <c r="B18" s="1"/>
      <c r="C18" s="28" t="s">
        <v>8</v>
      </c>
      <c r="D18" s="24" t="s">
        <v>3</v>
      </c>
      <c r="E18" s="1"/>
      <c r="F18" s="1"/>
      <c r="G18" s="1"/>
      <c r="H18" s="1"/>
      <c r="I18" s="1"/>
      <c r="J18" s="30" t="s">
        <v>8</v>
      </c>
      <c r="K18" s="26">
        <v>8</v>
      </c>
      <c r="L18" s="1"/>
      <c r="M18" s="1"/>
      <c r="N18" s="1"/>
      <c r="O18" s="1"/>
      <c r="P18" s="1"/>
      <c r="Q18" s="1"/>
      <c r="R18" s="1"/>
      <c r="S18" s="1"/>
      <c r="T18" s="1"/>
    </row>
    <row r="19" spans="1:20" x14ac:dyDescent="0.25">
      <c r="A19" s="1"/>
      <c r="B19" s="1"/>
      <c r="C19" s="28" t="s">
        <v>13</v>
      </c>
      <c r="D19" s="24" t="s">
        <v>16</v>
      </c>
      <c r="E19" s="1"/>
      <c r="F19" s="1"/>
      <c r="G19" s="1"/>
      <c r="H19" s="1"/>
      <c r="I19" s="1"/>
      <c r="J19" s="30" t="s">
        <v>13</v>
      </c>
      <c r="K19" s="26">
        <v>1</v>
      </c>
      <c r="L19" s="1"/>
      <c r="M19" s="1"/>
      <c r="N19" s="1"/>
      <c r="O19" s="1"/>
      <c r="P19" s="1"/>
      <c r="Q19" s="1"/>
      <c r="R19" s="1"/>
      <c r="S19" s="1"/>
      <c r="T19" s="1"/>
    </row>
    <row r="20" spans="1:20" x14ac:dyDescent="0.25">
      <c r="A20" s="1"/>
      <c r="B20" s="1"/>
      <c r="C20" s="28" t="s">
        <v>13</v>
      </c>
      <c r="D20" s="24" t="s">
        <v>0</v>
      </c>
      <c r="E20" s="1"/>
      <c r="F20" s="1"/>
      <c r="G20" s="1"/>
      <c r="H20" s="1"/>
      <c r="I20" s="1"/>
      <c r="J20" s="30" t="s">
        <v>13</v>
      </c>
      <c r="K20" s="26">
        <v>2</v>
      </c>
      <c r="L20" s="1"/>
      <c r="M20" s="1"/>
      <c r="N20" s="1"/>
      <c r="O20" s="1"/>
      <c r="P20" s="1"/>
      <c r="Q20" s="1"/>
      <c r="R20" s="1"/>
      <c r="S20" s="1"/>
      <c r="T20" s="1"/>
    </row>
    <row r="21" spans="1:20" x14ac:dyDescent="0.25">
      <c r="A21" s="1"/>
      <c r="B21" s="1"/>
      <c r="C21" s="28" t="s">
        <v>13</v>
      </c>
      <c r="D21" s="24" t="s">
        <v>1</v>
      </c>
      <c r="E21" s="1"/>
      <c r="F21" s="1"/>
      <c r="G21" s="1"/>
      <c r="H21" s="1"/>
      <c r="I21" s="1"/>
      <c r="J21" s="30" t="s">
        <v>13</v>
      </c>
      <c r="K21" s="26">
        <v>3</v>
      </c>
      <c r="L21" s="1"/>
      <c r="M21" s="1"/>
      <c r="N21" s="1"/>
      <c r="O21" s="1"/>
      <c r="P21" s="1"/>
      <c r="Q21" s="1"/>
      <c r="R21" s="1"/>
      <c r="S21" s="1"/>
      <c r="T21" s="1"/>
    </row>
    <row r="22" spans="1:20" x14ac:dyDescent="0.25">
      <c r="A22" s="1"/>
      <c r="B22" s="1"/>
      <c r="C22" s="28" t="s">
        <v>13</v>
      </c>
      <c r="D22" s="24" t="s">
        <v>2</v>
      </c>
      <c r="E22" s="1"/>
      <c r="F22" s="1"/>
      <c r="G22" s="1"/>
      <c r="H22" s="1"/>
      <c r="I22" s="1"/>
      <c r="J22" s="30" t="s">
        <v>13</v>
      </c>
      <c r="K22" s="26">
        <v>4</v>
      </c>
      <c r="L22" s="1"/>
      <c r="M22" s="1"/>
      <c r="N22" s="1"/>
      <c r="O22" s="1"/>
      <c r="P22" s="1"/>
      <c r="Q22" s="1"/>
      <c r="R22" s="1"/>
      <c r="S22" s="1"/>
      <c r="T22" s="1"/>
    </row>
    <row r="23" spans="1:20" x14ac:dyDescent="0.25">
      <c r="A23" s="1"/>
      <c r="B23" s="1"/>
      <c r="C23" s="28" t="s">
        <v>13</v>
      </c>
      <c r="D23" s="24" t="s">
        <v>3</v>
      </c>
      <c r="E23" s="1"/>
      <c r="F23" s="1"/>
      <c r="G23" s="1"/>
      <c r="H23" s="1"/>
      <c r="I23" s="1"/>
      <c r="J23" s="30" t="s">
        <v>13</v>
      </c>
      <c r="K23" s="26">
        <v>5</v>
      </c>
      <c r="L23" s="1"/>
      <c r="M23" s="1"/>
      <c r="N23" s="1"/>
      <c r="O23" s="1"/>
      <c r="P23" s="1"/>
      <c r="Q23" s="1"/>
      <c r="R23" s="1"/>
      <c r="S23" s="1"/>
      <c r="T23" s="1"/>
    </row>
    <row r="24" spans="1:20" x14ac:dyDescent="0.25">
      <c r="A24" s="1"/>
      <c r="B24" s="1"/>
      <c r="C24" s="28" t="s">
        <v>13</v>
      </c>
      <c r="D24" s="24" t="s">
        <v>17</v>
      </c>
      <c r="E24" s="1"/>
      <c r="F24" s="1"/>
      <c r="G24" s="1"/>
      <c r="H24" s="1"/>
      <c r="I24" s="1"/>
      <c r="J24" s="30" t="s">
        <v>13</v>
      </c>
      <c r="K24" s="31">
        <v>6</v>
      </c>
      <c r="L24" s="1"/>
      <c r="M24" s="1"/>
      <c r="N24" s="1"/>
      <c r="O24" s="1"/>
      <c r="P24" s="1"/>
      <c r="Q24" s="1"/>
      <c r="R24" s="1"/>
      <c r="S24" s="1"/>
      <c r="T24" s="1"/>
    </row>
    <row r="25" spans="1:20" x14ac:dyDescent="0.25">
      <c r="A25" s="1"/>
      <c r="B25" s="1"/>
      <c r="C25" s="1"/>
      <c r="D25" s="1"/>
      <c r="E25" s="1"/>
      <c r="F25" s="1"/>
      <c r="G25" s="1"/>
      <c r="H25" s="1"/>
      <c r="I25" s="1"/>
      <c r="J25" s="30" t="s">
        <v>13</v>
      </c>
      <c r="K25" s="31">
        <v>7</v>
      </c>
      <c r="L25" s="1"/>
      <c r="M25" s="1"/>
      <c r="N25" s="1"/>
      <c r="O25" s="1"/>
      <c r="P25" s="1"/>
      <c r="Q25" s="1"/>
      <c r="R25" s="1"/>
      <c r="S25" s="1"/>
      <c r="T25" s="1"/>
    </row>
    <row r="26" spans="1:20" x14ac:dyDescent="0.25">
      <c r="A26" s="1"/>
      <c r="B26" s="1"/>
      <c r="C26" s="1"/>
      <c r="D26" s="1"/>
      <c r="E26" s="1"/>
      <c r="F26" s="1"/>
      <c r="G26" s="1"/>
      <c r="H26" s="1"/>
      <c r="I26" s="1"/>
      <c r="J26" s="30" t="s">
        <v>13</v>
      </c>
      <c r="K26" s="31">
        <v>8</v>
      </c>
      <c r="L26" s="1"/>
      <c r="M26" s="1"/>
      <c r="N26" s="1"/>
      <c r="O26" s="1"/>
      <c r="P26" s="1"/>
      <c r="Q26" s="1"/>
      <c r="R26" s="1"/>
      <c r="S26" s="1"/>
      <c r="T26" s="1"/>
    </row>
  </sheetData>
  <phoneticPr fontId="3" type="noConversion"/>
  <pageMargins left="0.7" right="0.7" top="0.75" bottom="0.75" header="0.3" footer="0.3"/>
  <pageSetup orientation="portrait" r:id="rId1"/>
  <tableParts count="7">
    <tablePart r:id="rId2"/>
    <tablePart r:id="rId3"/>
    <tablePart r:id="rId4"/>
    <tablePart r:id="rId5"/>
    <tablePart r:id="rId6"/>
    <tablePart r:id="rId7"/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已命名的範圍</vt:lpstr>
      </vt:variant>
      <vt:variant>
        <vt:i4>21</vt:i4>
      </vt:variant>
    </vt:vector>
  </HeadingPairs>
  <TitlesOfParts>
    <vt:vector size="23" baseType="lpstr">
      <vt:lpstr>WiFi_PHY_Thruput</vt:lpstr>
      <vt:lpstr>configurations</vt:lpstr>
      <vt:lpstr>bw.bw</vt:lpstr>
      <vt:lpstr>bw.ds</vt:lpstr>
      <vt:lpstr>bw.phy</vt:lpstr>
      <vt:lpstr>bw.start</vt:lpstr>
      <vt:lpstr>gd.gd</vt:lpstr>
      <vt:lpstr>gd.phy</vt:lpstr>
      <vt:lpstr>gd.start</vt:lpstr>
      <vt:lpstr>mod.mod</vt:lpstr>
      <vt:lpstr>mod.phy</vt:lpstr>
      <vt:lpstr>mod.start</vt:lpstr>
      <vt:lpstr>modulation.list</vt:lpstr>
      <vt:lpstr>phy.list</vt:lpstr>
      <vt:lpstr>rate.modulation</vt:lpstr>
      <vt:lpstr>rate.rate</vt:lpstr>
      <vt:lpstr>rate.start</vt:lpstr>
      <vt:lpstr>sd.phy</vt:lpstr>
      <vt:lpstr>sd.sd</vt:lpstr>
      <vt:lpstr>sd.start</vt:lpstr>
      <vt:lpstr>ss.phy</vt:lpstr>
      <vt:lpstr>ss.ss</vt:lpstr>
      <vt:lpstr>ss.start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2016-10-19T11:32:39Z</dcterms:created>
  <dcterms:modified xsi:type="dcterms:W3CDTF">2017-11-24T03:49:45Z</dcterms:modified>
</cp:coreProperties>
</file>