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uyuu/Documents/GitHub/Sotsuron/data/"/>
    </mc:Choice>
  </mc:AlternateContent>
  <xr:revisionPtr revIDLastSave="0" documentId="13_ncr:1_{D2112A46-3EDC-4E42-920E-79BBE44439DB}" xr6:coauthVersionLast="40" xr6:coauthVersionMax="40" xr10:uidLastSave="{00000000-0000-0000-0000-000000000000}"/>
  <bookViews>
    <workbookView xWindow="17760" yWindow="2280" windowWidth="28300" windowHeight="17440" xr2:uid="{E867D359-3C1C-9B45-BE03-55ED4DE73369}"/>
  </bookViews>
  <sheets>
    <sheet name="Sheet1" sheetId="1" r:id="rId1"/>
  </sheets>
  <definedNames>
    <definedName name="_xlchart.v2.0" hidden="1">Sheet1!$I$13:$L$13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L13" i="1"/>
  <c r="K13" i="1"/>
  <c r="J13" i="1"/>
  <c r="I13" i="1"/>
  <c r="P15" i="1" l="1"/>
  <c r="P13" i="1"/>
  <c r="O15" i="1"/>
  <c r="N17" i="1"/>
  <c r="F17" i="1"/>
  <c r="D17" i="1"/>
  <c r="N15" i="1"/>
  <c r="O14" i="1"/>
  <c r="N14" i="1"/>
  <c r="O13" i="1"/>
  <c r="N13" i="1"/>
  <c r="G53" i="1" l="1"/>
  <c r="F53" i="1"/>
  <c r="E53" i="1"/>
  <c r="D53" i="1"/>
  <c r="C53" i="1"/>
  <c r="B53" i="1"/>
  <c r="G36" i="1"/>
  <c r="F36" i="1"/>
  <c r="E36" i="1"/>
  <c r="D36" i="1"/>
  <c r="C36" i="1"/>
  <c r="B36" i="1"/>
  <c r="G16" i="1"/>
  <c r="F16" i="1"/>
  <c r="E16" i="1"/>
  <c r="D16" i="1"/>
  <c r="C16" i="1"/>
  <c r="B16" i="1"/>
  <c r="G15" i="1" l="1"/>
  <c r="G52" i="1"/>
  <c r="F52" i="1"/>
  <c r="E52" i="1"/>
  <c r="D52" i="1"/>
  <c r="C52" i="1"/>
  <c r="G51" i="1"/>
  <c r="F51" i="1"/>
  <c r="E51" i="1"/>
  <c r="D51" i="1"/>
  <c r="C51" i="1"/>
  <c r="B51" i="1"/>
  <c r="G50" i="1"/>
  <c r="F50" i="1"/>
  <c r="E50" i="1"/>
  <c r="D50" i="1"/>
  <c r="C50" i="1"/>
  <c r="B50" i="1"/>
  <c r="D33" i="1"/>
  <c r="G49" i="1"/>
  <c r="G48" i="1"/>
  <c r="F49" i="1"/>
  <c r="G47" i="1"/>
  <c r="F48" i="1"/>
  <c r="G46" i="1"/>
  <c r="F47" i="1"/>
  <c r="G45" i="1"/>
  <c r="F46" i="1"/>
  <c r="F45" i="1"/>
  <c r="G44" i="1"/>
  <c r="F44" i="1"/>
  <c r="G43" i="1"/>
  <c r="F43" i="1"/>
  <c r="G42" i="1"/>
  <c r="F42" i="1"/>
  <c r="G41" i="1"/>
  <c r="F41" i="1"/>
  <c r="G40" i="1"/>
  <c r="E33" i="1" l="1"/>
  <c r="E35" i="1" s="1"/>
  <c r="C33" i="1"/>
  <c r="C34" i="1" s="1"/>
  <c r="B33" i="1"/>
  <c r="B34" i="1" s="1"/>
  <c r="G22" i="1"/>
  <c r="F23" i="1" s="1"/>
  <c r="C35" i="1" l="1"/>
  <c r="D34" i="1"/>
  <c r="G23" i="1"/>
  <c r="F24" i="1" s="1"/>
  <c r="G24" i="1" s="1"/>
  <c r="F25" i="1" s="1"/>
  <c r="G25" i="1" s="1"/>
  <c r="F26" i="1" s="1"/>
  <c r="D35" i="1"/>
  <c r="E34" i="1"/>
  <c r="G13" i="1"/>
  <c r="G14" i="1" s="1"/>
  <c r="F13" i="1"/>
  <c r="F14" i="1" s="1"/>
  <c r="F27" i="1" l="1"/>
  <c r="G26" i="1"/>
  <c r="F28" i="1" l="1"/>
  <c r="G27" i="1" s="1"/>
  <c r="F29" i="1" s="1"/>
  <c r="G28" i="1" s="1"/>
  <c r="F30" i="1" s="1"/>
  <c r="G29" i="1" s="1"/>
  <c r="F31" i="1" s="1"/>
  <c r="G30" i="1" s="1"/>
  <c r="G31" i="1" s="1"/>
  <c r="E14" i="1"/>
  <c r="E13" i="1"/>
  <c r="E15" i="1" s="1"/>
  <c r="D13" i="1"/>
  <c r="D15" i="1" s="1"/>
  <c r="C13" i="1"/>
  <c r="B13" i="1"/>
  <c r="C15" i="1" l="1"/>
  <c r="C14" i="1"/>
  <c r="D14" i="1"/>
  <c r="F15" i="1"/>
  <c r="B14" i="1"/>
  <c r="F33" i="1"/>
  <c r="G33" i="1"/>
  <c r="G35" i="1" l="1"/>
  <c r="G34" i="1"/>
  <c r="F35" i="1"/>
  <c r="F34" i="1"/>
</calcChain>
</file>

<file path=xl/sharedStrings.xml><?xml version="1.0" encoding="utf-8"?>
<sst xmlns="http://schemas.openxmlformats.org/spreadsheetml/2006/main" count="66" uniqueCount="35">
  <si>
    <t xml:space="preserve">cpu </t>
    <phoneticPr fontId="1"/>
  </si>
  <si>
    <t>gpu</t>
    <phoneticPr fontId="1"/>
  </si>
  <si>
    <t>offsc(左)</t>
    <rPh sb="0" eb="1">
      <t>ヒダリ</t>
    </rPh>
    <phoneticPr fontId="1"/>
  </si>
  <si>
    <t>offsc(右)</t>
    <rPh sb="0" eb="1">
      <t>ミギ</t>
    </rPh>
    <phoneticPr fontId="1"/>
  </si>
  <si>
    <t>worker(左)</t>
    <rPh sb="0" eb="1">
      <t>ヒダリ</t>
    </rPh>
    <phoneticPr fontId="1"/>
  </si>
  <si>
    <t>worker(右)</t>
    <rPh sb="0" eb="1">
      <t>ミギ</t>
    </rPh>
    <phoneticPr fontId="1"/>
  </si>
  <si>
    <t>1回目</t>
    <rPh sb="0" eb="1">
      <t>カイメ</t>
    </rPh>
    <phoneticPr fontId="1"/>
  </si>
  <si>
    <t>2回目</t>
    <rPh sb="0" eb="1">
      <t>カイメ</t>
    </rPh>
    <phoneticPr fontId="1"/>
  </si>
  <si>
    <t>3回目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</si>
  <si>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</si>
  <si>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</si>
  <si>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割合</t>
    <rPh sb="0" eb="2">
      <t>ワリアイ</t>
    </rPh>
    <phoneticPr fontId="1"/>
  </si>
  <si>
    <t>標準偏差</t>
    <rPh sb="0" eb="4">
      <t>ヒョウジュンヘンサ</t>
    </rPh>
    <phoneticPr fontId="1"/>
  </si>
  <si>
    <t>setinterbal (0)</t>
    <phoneticPr fontId="1"/>
  </si>
  <si>
    <t>万回差</t>
    <rPh sb="0" eb="2">
      <t>マンカイ</t>
    </rPh>
    <rPh sb="2" eb="3">
      <t>ゴサ</t>
    </rPh>
    <phoneticPr fontId="1"/>
  </si>
  <si>
    <t>GPU</t>
    <phoneticPr fontId="1"/>
  </si>
  <si>
    <t>offsc</t>
    <phoneticPr fontId="1"/>
  </si>
  <si>
    <t>worker</t>
    <phoneticPr fontId="1"/>
  </si>
  <si>
    <t>cpu</t>
    <phoneticPr fontId="1"/>
  </si>
  <si>
    <t>OS</t>
    <phoneticPr fontId="1"/>
  </si>
  <si>
    <t>メモリ</t>
    <phoneticPr fontId="1"/>
  </si>
  <si>
    <t>CPU</t>
    <phoneticPr fontId="1"/>
  </si>
  <si>
    <t>ブラウザ</t>
    <phoneticPr fontId="1"/>
  </si>
  <si>
    <t>macOS High Sierra(10.13.6)</t>
    <phoneticPr fontId="1"/>
  </si>
  <si>
    <t>32GB</t>
    <phoneticPr fontId="1"/>
  </si>
  <si>
    <t>Intel Core i5 3.2GHz(4コア)</t>
    <phoneticPr fontId="1"/>
  </si>
  <si>
    <t>NVIDIA GeForce GT 775M</t>
    <phoneticPr fontId="1"/>
  </si>
  <si>
    <t>Google Chrome 71.0.3578.98(64ビット)</t>
    <phoneticPr fontId="1"/>
  </si>
  <si>
    <t>手法1</t>
    <rPh sb="0" eb="1">
      <t>シュホウ</t>
    </rPh>
    <phoneticPr fontId="1"/>
  </si>
  <si>
    <t>手法2</t>
    <phoneticPr fontId="1"/>
  </si>
  <si>
    <t>手法3</t>
    <phoneticPr fontId="1"/>
  </si>
  <si>
    <t>手法4</t>
    <phoneticPr fontId="1"/>
  </si>
  <si>
    <t>手法</t>
    <phoneticPr fontId="1"/>
  </si>
  <si>
    <t>処理時間[s]</t>
    <rPh sb="0" eb="4">
      <t>ショリジカン</t>
    </rPh>
    <phoneticPr fontId="1"/>
  </si>
  <si>
    <t>時間比</t>
    <rPh sb="0" eb="3">
      <t>ジカンヒ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</si>
</sst>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ヒラギノ角ゴ Pro W3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処理1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20.5</c:v>
                </c:pt>
                <c:pt idx="1">
                  <c:v>20.5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20.7</c:v>
                </c:pt>
                <c:pt idx="5">
                  <c:v>20.6</c:v>
                </c:pt>
                <c:pt idx="6">
                  <c:v>20.6</c:v>
                </c:pt>
                <c:pt idx="7">
                  <c:v>20.7</c:v>
                </c:pt>
                <c:pt idx="8">
                  <c:v>20.8</c:v>
                </c:pt>
                <c:pt idx="9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3-B346-8343-D9CA57921F8B}"/>
            </c:ext>
          </c:extLst>
        </c:ser>
        <c:ser>
          <c:idx val="2"/>
          <c:order val="1"/>
          <c:tx>
            <c:v>処理2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12.7</c:v>
                </c:pt>
                <c:pt idx="1">
                  <c:v>12.6</c:v>
                </c:pt>
                <c:pt idx="2">
                  <c:v>12.8</c:v>
                </c:pt>
                <c:pt idx="3">
                  <c:v>12.9</c:v>
                </c:pt>
                <c:pt idx="4">
                  <c:v>13</c:v>
                </c:pt>
                <c:pt idx="5">
                  <c:v>12.9</c:v>
                </c:pt>
                <c:pt idx="6">
                  <c:v>13</c:v>
                </c:pt>
                <c:pt idx="7">
                  <c:v>13.3</c:v>
                </c:pt>
                <c:pt idx="8">
                  <c:v>12.8</c:v>
                </c:pt>
                <c:pt idx="9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3-B346-8343-D9CA57921F8B}"/>
            </c:ext>
          </c:extLst>
        </c:ser>
        <c:ser>
          <c:idx val="3"/>
          <c:order val="2"/>
          <c:tx>
            <c:v>処理3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16.399999999999999</c:v>
                </c:pt>
                <c:pt idx="1">
                  <c:v>16.399999999999999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16.399999999999999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16.399999999999999</c:v>
                </c:pt>
                <c:pt idx="9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3-B346-8343-D9CA57921F8B}"/>
            </c:ext>
          </c:extLst>
        </c:ser>
        <c:ser>
          <c:idx val="0"/>
          <c:order val="3"/>
          <c:tx>
            <c:v>処理4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10.3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3-B346-8343-D9CA5792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90447"/>
        <c:axId val="1767270591"/>
      </c:lineChart>
      <c:catAx>
        <c:axId val="176709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演算回数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7270591"/>
        <c:crosses val="autoZero"/>
        <c:auto val="1"/>
        <c:lblAlgn val="ctr"/>
        <c:lblOffset val="100"/>
        <c:noMultiLvlLbl val="0"/>
      </c:catAx>
      <c:valAx>
        <c:axId val="1767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900" baseline="0"/>
                  <a:t>1000</a:t>
                </a:r>
                <a:r>
                  <a:rPr lang="ja-JP" altLang="en-US" sz="900" baseline="0"/>
                  <a:t>回演算するのに費やした時間</a:t>
                </a:r>
                <a:r>
                  <a:rPr lang="en-US" altLang="ja-JP" sz="900" baseline="0"/>
                  <a:t>[S]</a:t>
                </a:r>
                <a:endParaRPr lang="ja-JP" altLang="en-US" sz="9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70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AAB94D-4E32-A741-BE43-AE665D0E340E}" type="VALUE">
                      <a:rPr lang="en-US" altLang="ja-JP" sz="2000" b="0" i="0">
                        <a:latin typeface="Hiragino Kaku Gothic Pro W3" panose="020B0300000000000000" pitchFamily="34" charset="-128"/>
                        <a:ea typeface="Hiragino Kaku Gothic Pro W3" panose="020B0300000000000000" pitchFamily="34" charset="-128"/>
                      </a:rPr>
                      <a:pPr/>
                      <a:t>[値]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CC2-8049-8A11-3710743ACF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iragino Kaku Gothic Pro W3" panose="020B0300000000000000" pitchFamily="34" charset="-128"/>
                    <a:ea typeface="Hiragino Kaku Gothic Pro W3" panose="020B0300000000000000" pitchFamily="34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Sheet1!$I$13:$L$13</c:f>
              <c:numCache>
                <c:formatCode>General</c:formatCode>
                <c:ptCount val="4"/>
                <c:pt idx="0">
                  <c:v>206.3</c:v>
                </c:pt>
                <c:pt idx="1">
                  <c:v>128.6</c:v>
                </c:pt>
                <c:pt idx="2">
                  <c:v>164.00000000000003</c:v>
                </c:pt>
                <c:pt idx="3">
                  <c:v>97.999999999999986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2-8049-8A11-3710743AC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814208"/>
        <c:axId val="398815888"/>
      </c:barChart>
      <c:catAx>
        <c:axId val="39881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 b="0" i="0">
                    <a:latin typeface="Hiragino Kaku Gothic Pro W3" panose="020B0300000000000000" pitchFamily="34" charset="-128"/>
                    <a:ea typeface="Hiragino Kaku Gothic Pro W3" panose="020B0300000000000000" pitchFamily="34" charset="-128"/>
                  </a:rPr>
                  <a:t>手法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Kaku Gothic Pro W3" panose="020B0300000000000000" pitchFamily="34" charset="-128"/>
                <a:ea typeface="Hiragino Kaku Gothic Pro W3" panose="020B0300000000000000" pitchFamily="34" charset="-128"/>
                <a:cs typeface="+mn-cs"/>
              </a:defRPr>
            </a:pPr>
            <a:endParaRPr lang="ja-JP"/>
          </a:p>
        </c:txPr>
        <c:crossAx val="398815888"/>
        <c:crosses val="autoZero"/>
        <c:auto val="1"/>
        <c:lblAlgn val="ctr"/>
        <c:lblOffset val="100"/>
        <c:noMultiLvlLbl val="0"/>
      </c:catAx>
      <c:valAx>
        <c:axId val="39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時間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秒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Kaku Gothic Pro W3" panose="020B0300000000000000" pitchFamily="34" charset="-128"/>
                <a:ea typeface="Hiragino Kaku Gothic Pro W3" panose="020B0300000000000000" pitchFamily="34" charset="-128"/>
                <a:cs typeface="+mn-cs"/>
              </a:defRPr>
            </a:pPr>
            <a:endParaRPr lang="ja-JP"/>
          </a:p>
        </c:txPr>
        <c:crossAx val="3988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450738</xdr:colOff>
      <xdr:row>3</xdr:row>
      <xdr:rowOff>136470</xdr:rowOff>
    </xdr:from>
    <xdr:to>
      <xdr:col>22</xdr:col>
      <xdr:colOff>940580</xdr:colOff>
      <xdr:row>22</xdr:row>
      <xdr:rowOff>66620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DEF6372-A0FD-154C-AF23-DD4019629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844550</xdr:colOff>
      <xdr:row>16</xdr:row>
      <xdr:rowOff>107950</xdr:rowOff>
    </xdr:from>
    <xdr:to>
      <xdr:col>12</xdr:col>
      <xdr:colOff>1003300</xdr:colOff>
      <xdr:row>31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3EF473B-52EB-6845-931C-6E930C250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06FB-DBD4-3147-854E-6F1A944C0E20}">
  <dimension ref="A1:X53"/>
  <sheetViews>
    <sheetView tabSelected="1" topLeftCell="H10" zoomScale="130" zoomScaleNormal="130" workbookViewId="0">
      <selection activeCell="M15" sqref="M15"/>
    </sheetView>
  </sheetViews>
  <sheetFormatPr baseColWidth="10" defaultRowHeight="20"/>
  <cols>
    <col min="1" max="1" width="10.7109375" customWidth="1"/>
    <col min="2" max="7" width="12.7109375" bestFit="1" customWidth="1"/>
    <col min="8" max="13" width="12.7109375" customWidth="1"/>
    <col min="14" max="14" width="13" bestFit="1" customWidth="1"/>
    <col min="15" max="17" width="12.7109375" bestFit="1" customWidth="1"/>
    <col min="18" max="18" width="16.28515625" bestFit="1" customWidth="1"/>
    <col min="19" max="19" width="35.28515625" bestFit="1" customWidth="1"/>
  </cols>
  <sheetData>
    <row r="1" spans="1:17">
      <c r="A1" t="s">
        <v>6</v>
      </c>
      <c r="N1" t="s">
        <v>13</v>
      </c>
    </row>
    <row r="2" spans="1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18</v>
      </c>
      <c r="J2" t="s">
        <v>1</v>
      </c>
      <c r="K2" t="s">
        <v>17</v>
      </c>
      <c r="L2" t="s">
        <v>16</v>
      </c>
      <c r="N2" t="s">
        <v>2</v>
      </c>
      <c r="O2" t="s">
        <v>3</v>
      </c>
      <c r="P2" t="s">
        <v>15</v>
      </c>
    </row>
    <row r="3" spans="1:17">
      <c r="A3">
        <v>1000</v>
      </c>
      <c r="B3">
        <v>20532.75390625</v>
      </c>
      <c r="C3">
        <v>17319.9501953125</v>
      </c>
      <c r="D3">
        <v>16780.281982421799</v>
      </c>
      <c r="E3">
        <v>16798.416015625</v>
      </c>
      <c r="F3">
        <v>16436.850097656199</v>
      </c>
      <c r="G3">
        <v>16436.853299999999</v>
      </c>
      <c r="I3">
        <v>20.5</v>
      </c>
      <c r="J3">
        <v>12.7</v>
      </c>
      <c r="K3">
        <v>16.399999999999999</v>
      </c>
      <c r="L3">
        <v>10.3</v>
      </c>
      <c r="N3">
        <v>10381.6481933593</v>
      </c>
      <c r="O3">
        <v>10404.6770019531</v>
      </c>
      <c r="P3">
        <v>12715.7868652343</v>
      </c>
    </row>
    <row r="4" spans="1:17">
      <c r="A4">
        <v>2000</v>
      </c>
      <c r="B4">
        <v>20510.900146484299</v>
      </c>
      <c r="C4">
        <v>16695.983886718699</v>
      </c>
      <c r="D4">
        <v>16684.434082031199</v>
      </c>
      <c r="E4">
        <v>16685.187988281199</v>
      </c>
      <c r="F4">
        <v>16436.855220000001</v>
      </c>
      <c r="G4">
        <v>16436.857179999999</v>
      </c>
      <c r="I4">
        <v>20.5</v>
      </c>
      <c r="J4">
        <v>12.6</v>
      </c>
      <c r="K4">
        <v>16.399999999999999</v>
      </c>
      <c r="L4">
        <v>9.6999999999999993</v>
      </c>
      <c r="N4">
        <v>9692.4970703125</v>
      </c>
      <c r="O4">
        <v>9574.8271484375</v>
      </c>
      <c r="P4">
        <v>12551.251953125</v>
      </c>
    </row>
    <row r="5" spans="1:17">
      <c r="A5">
        <v>3000</v>
      </c>
      <c r="B5">
        <v>20480.546875</v>
      </c>
      <c r="C5">
        <v>16697.116699218699</v>
      </c>
      <c r="D5">
        <v>16674.448974609299</v>
      </c>
      <c r="E5">
        <v>16671.79296875</v>
      </c>
      <c r="F5" s="1">
        <v>16436.861079999999</v>
      </c>
      <c r="G5">
        <v>16436.86304</v>
      </c>
      <c r="I5">
        <v>20.399999999999999</v>
      </c>
      <c r="J5">
        <v>12.8</v>
      </c>
      <c r="K5">
        <v>16.399999999999999</v>
      </c>
      <c r="L5">
        <v>9.6999999999999993</v>
      </c>
      <c r="N5">
        <v>9697.15576171875</v>
      </c>
      <c r="O5">
        <v>9563.32177734375</v>
      </c>
      <c r="P5" s="1">
        <v>12808.1708984375</v>
      </c>
    </row>
    <row r="6" spans="1:17">
      <c r="A6">
        <v>4000</v>
      </c>
      <c r="B6">
        <v>20675.578857421799</v>
      </c>
      <c r="C6">
        <v>16697.04296875</v>
      </c>
      <c r="D6">
        <v>16681.6640625</v>
      </c>
      <c r="E6">
        <v>16681.6838378906</v>
      </c>
      <c r="F6" s="1">
        <v>16436.87817</v>
      </c>
      <c r="G6" s="1">
        <v>16436.880369999999</v>
      </c>
      <c r="H6" s="1"/>
      <c r="I6" s="1">
        <v>20.6</v>
      </c>
      <c r="J6" s="1">
        <v>12.9</v>
      </c>
      <c r="K6" s="1">
        <v>16.399999999999999</v>
      </c>
      <c r="L6">
        <v>9.6999999999999993</v>
      </c>
      <c r="N6">
        <v>9708.85400390625</v>
      </c>
      <c r="O6">
        <v>9622.921875</v>
      </c>
      <c r="P6" s="1">
        <v>12851.2028808593</v>
      </c>
      <c r="Q6" s="1"/>
    </row>
    <row r="7" spans="1:17">
      <c r="A7">
        <v>5000</v>
      </c>
      <c r="B7">
        <v>20742.1389160156</v>
      </c>
      <c r="C7">
        <v>16696.195800781199</v>
      </c>
      <c r="D7">
        <v>16677.5390625</v>
      </c>
      <c r="E7">
        <v>16680.13671875</v>
      </c>
      <c r="F7">
        <v>16436.882570000002</v>
      </c>
      <c r="G7" s="1">
        <v>16436.88452</v>
      </c>
      <c r="H7" s="1"/>
      <c r="I7" s="1">
        <v>20.7</v>
      </c>
      <c r="J7" s="1">
        <v>13</v>
      </c>
      <c r="K7" s="1">
        <v>16.399999999999999</v>
      </c>
      <c r="L7">
        <v>9.6999999999999993</v>
      </c>
      <c r="N7">
        <v>9728.57666015625</v>
      </c>
      <c r="O7">
        <v>9642.23876953125</v>
      </c>
      <c r="P7">
        <v>13027.2900390625</v>
      </c>
      <c r="Q7" s="1"/>
    </row>
    <row r="8" spans="1:17">
      <c r="A8">
        <v>6000</v>
      </c>
      <c r="B8">
        <v>20566.2707519531</v>
      </c>
      <c r="C8">
        <v>16680.0988769531</v>
      </c>
      <c r="D8">
        <v>16682.1711425781</v>
      </c>
      <c r="E8">
        <v>16680.989990234299</v>
      </c>
      <c r="F8">
        <v>16436.886470000001</v>
      </c>
      <c r="G8" s="1">
        <v>16436.88867</v>
      </c>
      <c r="H8" s="1"/>
      <c r="I8" s="1">
        <v>20.6</v>
      </c>
      <c r="J8" s="1">
        <v>12.9</v>
      </c>
      <c r="K8" s="1">
        <v>16.399999999999999</v>
      </c>
      <c r="L8">
        <v>9.6999999999999993</v>
      </c>
      <c r="N8">
        <v>9729.5061035156195</v>
      </c>
      <c r="O8">
        <v>9629.1999511718695</v>
      </c>
      <c r="P8">
        <v>12879.598144531201</v>
      </c>
      <c r="Q8" s="1"/>
    </row>
    <row r="9" spans="1:17">
      <c r="A9">
        <v>7000</v>
      </c>
      <c r="B9">
        <v>20597.7451171875</v>
      </c>
      <c r="C9">
        <v>16680.773925781199</v>
      </c>
      <c r="D9">
        <v>16679.912109375</v>
      </c>
      <c r="E9">
        <v>16678.5578613281</v>
      </c>
      <c r="F9" s="1">
        <v>16436.886699999999</v>
      </c>
      <c r="G9" s="1">
        <v>16436.89258</v>
      </c>
      <c r="H9" s="1"/>
      <c r="I9" s="1">
        <v>20.6</v>
      </c>
      <c r="J9" s="1">
        <v>13</v>
      </c>
      <c r="K9" s="1">
        <v>16.399999999999999</v>
      </c>
      <c r="L9">
        <v>9.8000000000000007</v>
      </c>
      <c r="N9">
        <v>9756.5559082031195</v>
      </c>
      <c r="O9">
        <v>9685.5568847656195</v>
      </c>
      <c r="P9" s="1">
        <v>12968.1750488281</v>
      </c>
      <c r="Q9" s="1"/>
    </row>
    <row r="10" spans="1:17">
      <c r="A10">
        <v>8000</v>
      </c>
      <c r="B10">
        <v>20718.1750488281</v>
      </c>
      <c r="C10">
        <v>16696.2189941406</v>
      </c>
      <c r="D10">
        <v>16678.736816406199</v>
      </c>
      <c r="E10">
        <v>16679.349121093699</v>
      </c>
      <c r="F10" s="1">
        <v>16436.890619999998</v>
      </c>
      <c r="G10" s="1">
        <v>16436.896479999999</v>
      </c>
      <c r="H10" s="1"/>
      <c r="I10" s="1">
        <v>20.7</v>
      </c>
      <c r="J10" s="1">
        <v>13.3</v>
      </c>
      <c r="K10" s="1">
        <v>16.399999999999999</v>
      </c>
      <c r="L10">
        <v>9.8000000000000007</v>
      </c>
      <c r="N10">
        <v>9798.16796875</v>
      </c>
      <c r="O10">
        <v>9753.3332519531195</v>
      </c>
      <c r="P10" s="1">
        <v>13360.7067871093</v>
      </c>
      <c r="Q10" s="1"/>
    </row>
    <row r="11" spans="1:17">
      <c r="A11">
        <v>9000</v>
      </c>
      <c r="B11">
        <v>20840.6630859375</v>
      </c>
      <c r="C11">
        <v>16697.577880859299</v>
      </c>
      <c r="D11">
        <v>16682.902099609299</v>
      </c>
      <c r="E11">
        <v>16683.4140625</v>
      </c>
      <c r="F11" s="1">
        <v>16436.894530000001</v>
      </c>
      <c r="G11" s="1">
        <v>16436.899410000002</v>
      </c>
      <c r="H11" s="1"/>
      <c r="I11" s="1">
        <v>20.8</v>
      </c>
      <c r="J11" s="1">
        <v>12.8</v>
      </c>
      <c r="K11" s="1">
        <v>16.399999999999999</v>
      </c>
      <c r="L11">
        <v>9.8000000000000007</v>
      </c>
      <c r="N11">
        <v>9801.541015625</v>
      </c>
      <c r="O11">
        <v>9708.7399902343695</v>
      </c>
      <c r="P11" s="1">
        <v>12847.179199218701</v>
      </c>
      <c r="Q11" s="1"/>
    </row>
    <row r="12" spans="1:17">
      <c r="A12">
        <v>10000</v>
      </c>
      <c r="B12">
        <v>20943.782958984299</v>
      </c>
      <c r="C12">
        <v>16696.100097656199</v>
      </c>
      <c r="D12">
        <v>16678.983154296799</v>
      </c>
      <c r="E12">
        <v>16679.033935546799</v>
      </c>
      <c r="F12" s="1">
        <v>16436.89746</v>
      </c>
      <c r="G12" s="1">
        <v>16436.90454</v>
      </c>
      <c r="H12" s="1"/>
      <c r="I12" s="1">
        <v>20.9</v>
      </c>
      <c r="J12" s="1">
        <v>12.6</v>
      </c>
      <c r="K12" s="1">
        <v>16.399999999999999</v>
      </c>
      <c r="L12">
        <v>9.8000000000000007</v>
      </c>
      <c r="N12">
        <v>9800.2919921875</v>
      </c>
      <c r="O12">
        <v>9686.0202636718695</v>
      </c>
      <c r="P12" s="1">
        <v>12643.6008300781</v>
      </c>
      <c r="Q12" s="1"/>
    </row>
    <row r="13" spans="1:17">
      <c r="A13" t="s">
        <v>9</v>
      </c>
      <c r="B13">
        <f t="shared" ref="B13:E13" si="0">SUM(B3:B12)</f>
        <v>206608.55566406218</v>
      </c>
      <c r="C13">
        <f t="shared" si="0"/>
        <v>167557.05932617147</v>
      </c>
      <c r="D13">
        <f t="shared" si="0"/>
        <v>166901.07348632766</v>
      </c>
      <c r="E13">
        <f t="shared" si="0"/>
        <v>166918.56249999968</v>
      </c>
      <c r="F13">
        <f>SUM(F3:F12)</f>
        <v>164368.78291765621</v>
      </c>
      <c r="G13">
        <f>SUM(G3:G12)</f>
        <v>164368.82008999999</v>
      </c>
      <c r="I13">
        <f>SUM(I3:I12)</f>
        <v>206.3</v>
      </c>
      <c r="J13">
        <f>SUM(J3:J12)</f>
        <v>128.6</v>
      </c>
      <c r="K13">
        <f>SUM(K3:K12)</f>
        <v>164.00000000000003</v>
      </c>
      <c r="L13">
        <f>SUM(L3:L12)</f>
        <v>97.999999999999986</v>
      </c>
      <c r="N13">
        <f>SUM(N3:N12)</f>
        <v>98094.794677734288</v>
      </c>
      <c r="O13">
        <f>SUM(O3:O12)</f>
        <v>97270.836914062456</v>
      </c>
      <c r="P13">
        <f>SUM(P3:P12)</f>
        <v>128652.96264648401</v>
      </c>
    </row>
    <row r="14" spans="1:17">
      <c r="A14" t="s">
        <v>10</v>
      </c>
      <c r="B14">
        <f t="shared" ref="B14:E14" si="1">B13/10000</f>
        <v>20.660855566406219</v>
      </c>
      <c r="C14">
        <f t="shared" si="1"/>
        <v>16.755705932617147</v>
      </c>
      <c r="D14">
        <f t="shared" si="1"/>
        <v>16.690107348632765</v>
      </c>
      <c r="E14">
        <f t="shared" si="1"/>
        <v>16.691856249999969</v>
      </c>
      <c r="F14">
        <f>F13/10000</f>
        <v>16.43687829176562</v>
      </c>
      <c r="G14">
        <f>G13/10000</f>
        <v>16.436882008999998</v>
      </c>
      <c r="N14">
        <f>N13/10000</f>
        <v>9.8094794677734285</v>
      </c>
      <c r="O14">
        <f>O13/10000</f>
        <v>9.7270836914062464</v>
      </c>
    </row>
    <row r="15" spans="1:17">
      <c r="A15" t="s">
        <v>11</v>
      </c>
      <c r="B15">
        <v>1</v>
      </c>
      <c r="C15">
        <f>C13/B13</f>
        <v>0.81098799992877835</v>
      </c>
      <c r="D15">
        <f>D13/B13</f>
        <v>0.80781298213856445</v>
      </c>
      <c r="E15">
        <f>E13/B13</f>
        <v>0.80789763019980187</v>
      </c>
      <c r="F15">
        <f>F13/B13</f>
        <v>0.7955565169571861</v>
      </c>
      <c r="G15">
        <f>G13/B13</f>
        <v>0.79555669687395514</v>
      </c>
      <c r="I15">
        <f>I13/I13</f>
        <v>1</v>
      </c>
      <c r="J15">
        <f>J13/I13</f>
        <v>0.62336403296170617</v>
      </c>
      <c r="K15">
        <f>K13/I13</f>
        <v>0.79495879786718382</v>
      </c>
      <c r="L15">
        <f>L13/I13</f>
        <v>0.4750363548230731</v>
      </c>
      <c r="N15">
        <f>N13/B13</f>
        <v>0.47478573364228327</v>
      </c>
      <c r="O15">
        <f>O13/B13</f>
        <v>0.4707977198786541</v>
      </c>
      <c r="P15">
        <f>P13/B13</f>
        <v>0.62268942461254573</v>
      </c>
    </row>
    <row r="16" spans="1:17">
      <c r="A16" t="s">
        <v>12</v>
      </c>
      <c r="B16">
        <f t="shared" ref="B16:G16" si="2">_xlfn.STDEV.P(B3:B12)</f>
        <v>143.81412943771096</v>
      </c>
      <c r="C16">
        <f t="shared" si="2"/>
        <v>188.19018637231406</v>
      </c>
      <c r="D16">
        <f t="shared" si="2"/>
        <v>30.182718057370835</v>
      </c>
      <c r="E16">
        <f t="shared" si="2"/>
        <v>35.678905943891493</v>
      </c>
      <c r="F16">
        <f t="shared" si="2"/>
        <v>1.6007641668364332E-2</v>
      </c>
      <c r="G16">
        <f t="shared" si="2"/>
        <v>1.7278500774461338E-2</v>
      </c>
    </row>
    <row r="17" spans="1:15">
      <c r="A17" t="s">
        <v>14</v>
      </c>
      <c r="D17">
        <f>D13-E13</f>
        <v>-17.489013672020519</v>
      </c>
      <c r="F17">
        <f>F13-G13</f>
        <v>-3.7172343785641715E-2</v>
      </c>
      <c r="N17">
        <f>N13-O13</f>
        <v>823.95776367183134</v>
      </c>
    </row>
    <row r="20" spans="1:15">
      <c r="A20" t="s">
        <v>7</v>
      </c>
    </row>
    <row r="21" spans="1:1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15">
      <c r="A22">
        <v>1000</v>
      </c>
      <c r="B22">
        <v>20680.105957031199</v>
      </c>
      <c r="C22">
        <v>17275.3391113281</v>
      </c>
      <c r="D22">
        <v>16769.0998535156</v>
      </c>
      <c r="E22">
        <v>16788.1770019531</v>
      </c>
      <c r="F22">
        <v>13864.3410644531</v>
      </c>
      <c r="G22">
        <f>SUM(F22,O22)</f>
        <v>13864.3449707031</v>
      </c>
      <c r="N22">
        <v>13864.3410644531</v>
      </c>
      <c r="O22">
        <v>3.90625E-3</v>
      </c>
    </row>
    <row r="23" spans="1:15">
      <c r="A23">
        <v>2000</v>
      </c>
      <c r="B23">
        <v>20608.0061035156</v>
      </c>
      <c r="C23">
        <v>16696.9309082031</v>
      </c>
      <c r="D23">
        <v>16684.479003906199</v>
      </c>
      <c r="E23">
        <v>16682.615966796799</v>
      </c>
      <c r="F23">
        <f>SUM(G22,N23)</f>
        <v>13864.346679687475</v>
      </c>
      <c r="G23">
        <f>SUM(F23,O23)</f>
        <v>13864.348632812475</v>
      </c>
      <c r="N23">
        <v>1.708984375E-3</v>
      </c>
      <c r="O23">
        <v>1.953125E-3</v>
      </c>
    </row>
    <row r="24" spans="1:15">
      <c r="A24">
        <v>3000</v>
      </c>
      <c r="B24">
        <v>20430.4221191406</v>
      </c>
      <c r="C24">
        <v>16697.033935546799</v>
      </c>
      <c r="D24">
        <v>16675.4482421875</v>
      </c>
      <c r="E24">
        <v>16674.528808593699</v>
      </c>
      <c r="F24">
        <f>SUM(G23,N24)</f>
        <v>13864.3518066406</v>
      </c>
      <c r="G24">
        <f>SUM(F24,O24)</f>
        <v>13864.353515624975</v>
      </c>
      <c r="N24">
        <v>3.173828125E-3</v>
      </c>
      <c r="O24">
        <v>1.708984375E-3</v>
      </c>
    </row>
    <row r="25" spans="1:15">
      <c r="A25">
        <v>4000</v>
      </c>
      <c r="B25">
        <v>20380.16015625</v>
      </c>
      <c r="C25">
        <v>16680.5090332031</v>
      </c>
      <c r="D25">
        <v>16680.106933593699</v>
      </c>
      <c r="E25">
        <v>16682.490234375</v>
      </c>
      <c r="F25">
        <f>SUM(G24,N25)</f>
        <v>13864.355468749975</v>
      </c>
      <c r="G25">
        <f>SUM(F25,O25)</f>
        <v>13864.357421874975</v>
      </c>
      <c r="N25">
        <v>1.953125E-3</v>
      </c>
      <c r="O25">
        <v>1.953125E-3</v>
      </c>
    </row>
    <row r="26" spans="1:15">
      <c r="A26">
        <v>5000</v>
      </c>
      <c r="B26">
        <v>20485.5568847656</v>
      </c>
      <c r="C26">
        <v>16679.387207031199</v>
      </c>
      <c r="D26">
        <v>16681.7919921875</v>
      </c>
      <c r="E26">
        <v>16679.2900390625</v>
      </c>
      <c r="F26">
        <f>SUM(G25,N26)</f>
        <v>13864.363281249975</v>
      </c>
      <c r="G26">
        <f>SUM(F26,O26)</f>
        <v>13864.36499023435</v>
      </c>
      <c r="N26">
        <v>5.859375E-3</v>
      </c>
      <c r="O26">
        <v>1.708984375E-3</v>
      </c>
    </row>
    <row r="27" spans="1:15">
      <c r="A27">
        <v>6000</v>
      </c>
      <c r="B27">
        <v>20572.4719238281</v>
      </c>
      <c r="C27">
        <v>16680.6350097656</v>
      </c>
      <c r="D27">
        <v>16678.29296875</v>
      </c>
      <c r="E27">
        <v>16681.180175781199</v>
      </c>
      <c r="F27">
        <f>SUM(F26,N27)</f>
        <v>13864.365234374975</v>
      </c>
      <c r="G27">
        <f>SUM(F28,O27)</f>
        <v>13864.3693847656</v>
      </c>
      <c r="N27">
        <v>1.953125E-3</v>
      </c>
      <c r="O27">
        <v>2.197265625E-3</v>
      </c>
    </row>
    <row r="28" spans="1:15">
      <c r="A28">
        <v>7000</v>
      </c>
      <c r="B28">
        <v>20444.803222656199</v>
      </c>
      <c r="C28">
        <v>16680.4279785156</v>
      </c>
      <c r="D28">
        <v>16679.0842285156</v>
      </c>
      <c r="E28">
        <v>16679.3146972656</v>
      </c>
      <c r="F28">
        <f>SUM(F27,N28)</f>
        <v>13864.367187499975</v>
      </c>
      <c r="G28">
        <f>SUM(F29,O28)</f>
        <v>13864.374511718725</v>
      </c>
      <c r="N28">
        <v>1.953125E-3</v>
      </c>
      <c r="O28">
        <v>2.197265625E-3</v>
      </c>
    </row>
    <row r="29" spans="1:15">
      <c r="A29">
        <v>8000</v>
      </c>
      <c r="B29">
        <v>20626.725341796799</v>
      </c>
      <c r="C29">
        <v>16679.199951171799</v>
      </c>
      <c r="D29">
        <v>16682.6711425781</v>
      </c>
      <c r="E29">
        <v>16681.438232421799</v>
      </c>
      <c r="F29">
        <f>SUM(G27,N29)</f>
        <v>13864.3723144531</v>
      </c>
      <c r="G29">
        <f>SUM(F30,O29)</f>
        <v>13864.379394531225</v>
      </c>
      <c r="N29">
        <v>2.9296875E-3</v>
      </c>
      <c r="O29">
        <v>2.9296875E-3</v>
      </c>
    </row>
    <row r="30" spans="1:15">
      <c r="A30">
        <v>9000</v>
      </c>
      <c r="B30">
        <v>20830.968261718699</v>
      </c>
      <c r="C30">
        <v>16697.4240722656</v>
      </c>
      <c r="D30">
        <v>16678.1760253906</v>
      </c>
      <c r="E30">
        <v>16678.907714843699</v>
      </c>
      <c r="F30">
        <f>SUM(G28,N30)</f>
        <v>13864.376464843725</v>
      </c>
      <c r="G30">
        <f>SUM(F31,O30)</f>
        <v>13864.3830566406</v>
      </c>
      <c r="N30">
        <v>1.953125E-3</v>
      </c>
      <c r="O30">
        <v>1.708984375E-3</v>
      </c>
    </row>
    <row r="31" spans="1:15">
      <c r="A31">
        <v>10000</v>
      </c>
      <c r="B31">
        <v>20759.4638671875</v>
      </c>
      <c r="C31">
        <v>16680.609863281199</v>
      </c>
      <c r="D31">
        <v>16680.096191406199</v>
      </c>
      <c r="E31">
        <v>16680.410888671799</v>
      </c>
      <c r="F31">
        <f>SUM(G29,N31)</f>
        <v>13864.381347656225</v>
      </c>
      <c r="G31">
        <f>SUM(O31,G30,N32)</f>
        <v>13864.387695312475</v>
      </c>
      <c r="N31">
        <v>1.953125E-3</v>
      </c>
      <c r="O31">
        <v>2.9296875E-3</v>
      </c>
    </row>
    <row r="32" spans="1:15">
      <c r="N32">
        <v>1.708984375E-3</v>
      </c>
    </row>
    <row r="33" spans="1:24">
      <c r="A33" t="s">
        <v>9</v>
      </c>
      <c r="B33">
        <f>SUM(B22:B32)</f>
        <v>205818.68383789028</v>
      </c>
      <c r="C33">
        <f>SUM(C22:C32)</f>
        <v>167447.49707031206</v>
      </c>
      <c r="D33">
        <f>SUM(D22:D31)</f>
        <v>166889.24658203099</v>
      </c>
      <c r="E33">
        <f>SUM(E22:E32)</f>
        <v>166908.35375976516</v>
      </c>
      <c r="F33">
        <f>SUM(F22:F31)</f>
        <v>138643.62084960911</v>
      </c>
      <c r="G33">
        <f>SUM(G22:G31)</f>
        <v>138643.66357421849</v>
      </c>
    </row>
    <row r="34" spans="1:24">
      <c r="A34" t="s">
        <v>10</v>
      </c>
      <c r="B34">
        <f t="shared" ref="B34:G34" si="3">B33/10000</f>
        <v>20.581868383789029</v>
      </c>
      <c r="C34">
        <f t="shared" si="3"/>
        <v>16.744749707031207</v>
      </c>
      <c r="D34">
        <f t="shared" si="3"/>
        <v>16.688924658203099</v>
      </c>
      <c r="E34">
        <f t="shared" si="3"/>
        <v>16.690835375976516</v>
      </c>
      <c r="F34">
        <f t="shared" si="3"/>
        <v>13.864362084960911</v>
      </c>
      <c r="G34">
        <f t="shared" si="3"/>
        <v>13.864366357421849</v>
      </c>
    </row>
    <row r="35" spans="1:24">
      <c r="A35" t="s">
        <v>11</v>
      </c>
      <c r="B35">
        <v>1</v>
      </c>
      <c r="C35">
        <f>C33/B33</f>
        <v>0.81356801019191893</v>
      </c>
      <c r="D35">
        <f>D33/B33</f>
        <v>0.81085566902895256</v>
      </c>
      <c r="E35">
        <f>E33/B33</f>
        <v>0.81094850403002183</v>
      </c>
      <c r="F35">
        <f>F33/B33</f>
        <v>0.67362018969477766</v>
      </c>
      <c r="G35">
        <f>G33/B33</f>
        <v>0.6736203972785042</v>
      </c>
      <c r="R35" s="5" t="s">
        <v>19</v>
      </c>
      <c r="S35" s="2" t="s">
        <v>23</v>
      </c>
      <c r="V35" s="8" t="s">
        <v>32</v>
      </c>
      <c r="W35" t="s">
        <v>33</v>
      </c>
      <c r="X35" t="s">
        <v>34</v>
      </c>
    </row>
    <row r="36" spans="1:24">
      <c r="A36" t="s">
        <v>12</v>
      </c>
      <c r="B36">
        <f t="shared" ref="B36:G36" si="4">_xlfn.STDEV.P(B22:B31)</f>
        <v>140.60941988787388</v>
      </c>
      <c r="C36">
        <f t="shared" si="4"/>
        <v>177.02713176859476</v>
      </c>
      <c r="D36">
        <f t="shared" si="4"/>
        <v>26.833775422000755</v>
      </c>
      <c r="E36">
        <f t="shared" si="4"/>
        <v>32.522277655588418</v>
      </c>
      <c r="F36">
        <f t="shared" si="4"/>
        <v>1.2443725752986506E-2</v>
      </c>
      <c r="G36">
        <f t="shared" si="4"/>
        <v>1.4134962096620577E-2</v>
      </c>
      <c r="R36" s="6" t="s">
        <v>20</v>
      </c>
      <c r="S36" s="3" t="s">
        <v>24</v>
      </c>
      <c r="V36" s="8" t="s">
        <v>28</v>
      </c>
      <c r="W36">
        <v>206.6</v>
      </c>
      <c r="X36">
        <v>1</v>
      </c>
    </row>
    <row r="37" spans="1:24">
      <c r="R37" s="6" t="s">
        <v>21</v>
      </c>
      <c r="S37" s="3" t="s">
        <v>25</v>
      </c>
      <c r="V37" t="s">
        <v>29</v>
      </c>
      <c r="W37">
        <v>128.6</v>
      </c>
      <c r="X37">
        <v>0.62</v>
      </c>
    </row>
    <row r="38" spans="1:24">
      <c r="A38" t="s">
        <v>8</v>
      </c>
      <c r="R38" s="6" t="s">
        <v>15</v>
      </c>
      <c r="S38" s="3" t="s">
        <v>26</v>
      </c>
      <c r="V38" t="s">
        <v>30</v>
      </c>
      <c r="W38">
        <v>164.3</v>
      </c>
      <c r="X38">
        <v>0.8</v>
      </c>
    </row>
    <row r="39" spans="1:24"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R39" s="7" t="s">
        <v>22</v>
      </c>
      <c r="S39" s="4" t="s">
        <v>27</v>
      </c>
      <c r="V39" t="s">
        <v>31</v>
      </c>
      <c r="W39">
        <v>98</v>
      </c>
      <c r="X39">
        <v>0.47</v>
      </c>
    </row>
    <row r="40" spans="1:24">
      <c r="A40">
        <v>1000</v>
      </c>
      <c r="B40">
        <v>20646.6359863281</v>
      </c>
      <c r="C40">
        <v>17020.234130859299</v>
      </c>
      <c r="D40">
        <v>16765.0207519531</v>
      </c>
      <c r="E40">
        <v>16765.196044921799</v>
      </c>
      <c r="F40">
        <v>12365.315917968701</v>
      </c>
      <c r="G40">
        <f>SUM(F40,O40)</f>
        <v>12365.318115234326</v>
      </c>
      <c r="N40">
        <v>12365.315917968701</v>
      </c>
      <c r="O40">
        <v>2.197265625E-3</v>
      </c>
    </row>
    <row r="41" spans="1:24">
      <c r="A41">
        <v>2000</v>
      </c>
      <c r="B41">
        <v>20462.695068359299</v>
      </c>
      <c r="C41">
        <v>16696.689208984299</v>
      </c>
      <c r="D41">
        <v>16684.100097656199</v>
      </c>
      <c r="E41">
        <v>16685.4260253906</v>
      </c>
      <c r="F41">
        <f>SUM(G40,N41)</f>
        <v>12365.320068359326</v>
      </c>
      <c r="G41">
        <f>SUM(F41,O41)</f>
        <v>12365.322753906201</v>
      </c>
      <c r="N41">
        <v>1.953125E-3</v>
      </c>
      <c r="O41">
        <v>2.685546875E-3</v>
      </c>
    </row>
    <row r="42" spans="1:24">
      <c r="A42">
        <v>3000</v>
      </c>
      <c r="B42">
        <v>20439.8830566406</v>
      </c>
      <c r="C42">
        <v>16696.6572265625</v>
      </c>
      <c r="D42">
        <v>16675.940917968699</v>
      </c>
      <c r="E42">
        <v>16675.481933593699</v>
      </c>
      <c r="F42">
        <f>SUM(G41,N42)</f>
        <v>12365.324707031201</v>
      </c>
      <c r="G42">
        <f>SUM(F42,O42)</f>
        <v>12365.327880859326</v>
      </c>
      <c r="N42">
        <v>1.953125E-3</v>
      </c>
      <c r="O42">
        <v>3.173828125E-3</v>
      </c>
      <c r="R42" s="8" t="s">
        <v>32</v>
      </c>
      <c r="S42" t="s">
        <v>33</v>
      </c>
      <c r="T42" t="s">
        <v>34</v>
      </c>
    </row>
    <row r="43" spans="1:24">
      <c r="A43">
        <v>4000</v>
      </c>
      <c r="B43">
        <v>20488.8039550781</v>
      </c>
      <c r="C43">
        <v>16696.6376953125</v>
      </c>
      <c r="D43">
        <v>16679.7509765625</v>
      </c>
      <c r="E43">
        <v>16680.905761718699</v>
      </c>
      <c r="F43">
        <f>SUM(G42,N43)</f>
        <v>12365.329833984326</v>
      </c>
      <c r="G43">
        <f>SUM(F43,O43)</f>
        <v>12365.332763671826</v>
      </c>
      <c r="N43">
        <v>1.953125E-3</v>
      </c>
      <c r="O43">
        <v>2.9296875E-3</v>
      </c>
      <c r="R43" s="8" t="s">
        <v>28</v>
      </c>
      <c r="S43">
        <v>206.6</v>
      </c>
      <c r="T43">
        <v>1</v>
      </c>
    </row>
    <row r="44" spans="1:24">
      <c r="A44">
        <v>5000</v>
      </c>
      <c r="B44">
        <v>20658.041015625</v>
      </c>
      <c r="C44">
        <v>16697.028076171799</v>
      </c>
      <c r="D44">
        <v>16680.4140625</v>
      </c>
      <c r="E44">
        <v>16678.4221191406</v>
      </c>
      <c r="F44">
        <f>SUM(G43,N44)</f>
        <v>12365.334960937451</v>
      </c>
      <c r="G44">
        <f>SUM(F44,O44)</f>
        <v>12365.335937499951</v>
      </c>
      <c r="N44">
        <v>2.197265625E-3</v>
      </c>
      <c r="O44">
        <v>9.765625E-4</v>
      </c>
      <c r="R44" t="s">
        <v>29</v>
      </c>
      <c r="S44">
        <v>128.6</v>
      </c>
      <c r="T44">
        <v>0.62</v>
      </c>
    </row>
    <row r="45" spans="1:24">
      <c r="A45">
        <v>6000</v>
      </c>
      <c r="B45">
        <v>20584.5920410156</v>
      </c>
      <c r="C45">
        <v>16697.3291015625</v>
      </c>
      <c r="D45">
        <v>16680.417724609299</v>
      </c>
      <c r="E45">
        <v>16679.989990234299</v>
      </c>
      <c r="F45">
        <f>SUM(G44,N45)</f>
        <v>12365.337890624951</v>
      </c>
      <c r="G45">
        <f>SUM(F46,O45)</f>
        <v>12365.341796874951</v>
      </c>
      <c r="N45">
        <v>1.953125E-3</v>
      </c>
      <c r="O45">
        <v>2.9296875E-3</v>
      </c>
      <c r="R45" t="s">
        <v>30</v>
      </c>
      <c r="S45">
        <v>164.3</v>
      </c>
      <c r="T45">
        <v>0.8</v>
      </c>
    </row>
    <row r="46" spans="1:24">
      <c r="A46">
        <v>7000</v>
      </c>
      <c r="B46">
        <v>20820.236816406199</v>
      </c>
      <c r="C46">
        <v>16696.78125</v>
      </c>
      <c r="D46">
        <v>16678.272949218699</v>
      </c>
      <c r="E46">
        <v>16679.25</v>
      </c>
      <c r="F46">
        <f>SUM(F45,N46)</f>
        <v>12365.338867187451</v>
      </c>
      <c r="G46">
        <f>SUM(F47,O46)</f>
        <v>12365.448242187451</v>
      </c>
      <c r="N46">
        <v>9.765625E-4</v>
      </c>
      <c r="O46">
        <v>1.220703125E-2</v>
      </c>
      <c r="R46" t="s">
        <v>31</v>
      </c>
      <c r="S46">
        <v>98</v>
      </c>
      <c r="T46">
        <v>0.47</v>
      </c>
    </row>
    <row r="47" spans="1:24">
      <c r="A47">
        <v>8000</v>
      </c>
      <c r="B47">
        <v>20641.4182128906</v>
      </c>
      <c r="C47">
        <v>16696.5549316406</v>
      </c>
      <c r="D47">
        <v>16682.4777832031</v>
      </c>
      <c r="E47">
        <v>16682.7590332031</v>
      </c>
      <c r="F47">
        <f>SUM(G45,N48)</f>
        <v>12365.436035156201</v>
      </c>
      <c r="G47">
        <f>SUM(F48,O47)</f>
        <v>12365.544433593701</v>
      </c>
      <c r="N47">
        <v>3.173828125E-3</v>
      </c>
      <c r="O47">
        <v>1.953125E-3</v>
      </c>
    </row>
    <row r="48" spans="1:24">
      <c r="A48">
        <v>9000</v>
      </c>
      <c r="B48">
        <v>20859.518066406199</v>
      </c>
      <c r="C48">
        <v>16697.193115234299</v>
      </c>
      <c r="D48">
        <v>16678.2919921875</v>
      </c>
      <c r="E48">
        <v>16677.374755859299</v>
      </c>
      <c r="F48">
        <f>SUM(G46,N48)</f>
        <v>12365.542480468701</v>
      </c>
      <c r="G48">
        <f>SUM(F49,O48)</f>
        <v>12365.548095703076</v>
      </c>
      <c r="N48">
        <v>9.423828125E-2</v>
      </c>
      <c r="O48">
        <v>2.9296875E-3</v>
      </c>
    </row>
    <row r="49" spans="1:15">
      <c r="A49">
        <v>10000</v>
      </c>
      <c r="B49">
        <v>20674.106933593699</v>
      </c>
      <c r="C49">
        <v>16695.645019531199</v>
      </c>
      <c r="D49">
        <v>16681.5500488281</v>
      </c>
      <c r="E49">
        <v>16681.3740234375</v>
      </c>
      <c r="F49">
        <f>SUM(G47,N49)</f>
        <v>12365.545166015576</v>
      </c>
      <c r="G49">
        <f>SUM(G48,N50,O49)</f>
        <v>12365.554199218701</v>
      </c>
      <c r="N49">
        <v>7.32421875E-4</v>
      </c>
      <c r="O49">
        <v>3.173828125E-3</v>
      </c>
    </row>
    <row r="50" spans="1:15">
      <c r="A50" t="s">
        <v>9</v>
      </c>
      <c r="B50">
        <f t="shared" ref="B50:G50" si="5">SUM(B40:B49)</f>
        <v>206275.93115234337</v>
      </c>
      <c r="C50">
        <f t="shared" si="5"/>
        <v>167290.749755859</v>
      </c>
      <c r="D50">
        <f t="shared" si="5"/>
        <v>166886.23730468721</v>
      </c>
      <c r="E50">
        <f t="shared" si="5"/>
        <v>166886.17968749959</v>
      </c>
      <c r="F50">
        <f t="shared" si="5"/>
        <v>123653.82592773391</v>
      </c>
      <c r="G50">
        <f t="shared" si="5"/>
        <v>123654.07421874953</v>
      </c>
      <c r="N50">
        <v>2.9296875E-3</v>
      </c>
    </row>
    <row r="51" spans="1:15">
      <c r="A51" t="s">
        <v>10</v>
      </c>
      <c r="B51">
        <f t="shared" ref="B51:G51" si="6">B50/10000</f>
        <v>20.627593115234337</v>
      </c>
      <c r="C51">
        <f t="shared" si="6"/>
        <v>16.729074975585899</v>
      </c>
      <c r="D51">
        <f t="shared" si="6"/>
        <v>16.68862373046872</v>
      </c>
      <c r="E51">
        <f t="shared" si="6"/>
        <v>16.688617968749959</v>
      </c>
      <c r="F51">
        <f t="shared" si="6"/>
        <v>12.365382592773392</v>
      </c>
      <c r="G51">
        <f t="shared" si="6"/>
        <v>12.365407421874954</v>
      </c>
    </row>
    <row r="52" spans="1:15">
      <c r="A52" t="s">
        <v>11</v>
      </c>
      <c r="B52">
        <v>1</v>
      </c>
      <c r="C52">
        <f>C50/B50</f>
        <v>0.81100470045779505</v>
      </c>
      <c r="D52">
        <f>D50/B50</f>
        <v>0.80904367452077952</v>
      </c>
      <c r="E52">
        <f>E50/B50</f>
        <v>0.80904339519983648</v>
      </c>
      <c r="F52">
        <f>F50/B50</f>
        <v>0.5994583334902529</v>
      </c>
      <c r="G52">
        <f>G50/B50</f>
        <v>0.59945953717414491</v>
      </c>
    </row>
    <row r="53" spans="1:15">
      <c r="A53" t="s">
        <v>12</v>
      </c>
      <c r="B53">
        <f t="shared" ref="B53:G53" si="7">_xlfn.STDEV.P(B40:B49)</f>
        <v>133.44778308381015</v>
      </c>
      <c r="C53">
        <f t="shared" si="7"/>
        <v>97.054024343382466</v>
      </c>
      <c r="D53">
        <f t="shared" si="7"/>
        <v>25.559690821216577</v>
      </c>
      <c r="E53">
        <f t="shared" si="7"/>
        <v>25.662797423643006</v>
      </c>
      <c r="F53">
        <f t="shared" si="7"/>
        <v>8.6901268178072852E-2</v>
      </c>
      <c r="G53">
        <f t="shared" si="7"/>
        <v>9.9112482307577798E-2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2019-01-13T05:54:19Z</dcterms:created>
  <dcterms:modified xsi:type="dcterms:W3CDTF">2019-01-28T08:04:33Z</dcterms:modified>
</cp:coreProperties>
</file>