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k292\Desktop\Study\Python\vgasu\"/>
    </mc:Choice>
  </mc:AlternateContent>
  <xr:revisionPtr revIDLastSave="0" documentId="13_ncr:1_{310AAA62-B3C1-4671-BBFC-CA8E51AC7CB4}" xr6:coauthVersionLast="43" xr6:coauthVersionMax="43" xr10:uidLastSave="{00000000-0000-0000-0000-000000000000}"/>
  <bookViews>
    <workbookView xWindow="1515" yWindow="1515" windowWidth="21600" windowHeight="11385" activeTab="2" xr2:uid="{00000000-000D-0000-FFFF-FFFF00000000}"/>
  </bookViews>
  <sheets>
    <sheet name="2016 Вагонная служба" sheetId="1" r:id="rId1"/>
    <sheet name="2017 Вагонная служба" sheetId="2" r:id="rId2"/>
    <sheet name="2018 Вагонная служба" sheetId="3" r:id="rId3"/>
    <sheet name="Отсортированные данные" sheetId="4" r:id="rId4"/>
  </sheets>
  <definedNames>
    <definedName name="_xlnm._FilterDatabase" localSheetId="3" hidden="1">'Отсортированные данные'!$A$1:$F$2</definedName>
    <definedName name="Z_06683C12_C547_4A9C_8108_2580CF9BAE9C_.wvu.FilterData" localSheetId="2" hidden="1">'2018 Вагонная служба'!$B$2:$M$7</definedName>
    <definedName name="Z_FFE1C4C8_8138_4741_82C7_0B887F1C4DC4_.wvu.FilterData" localSheetId="2" hidden="1">'2018 Вагонная служба'!$P$17</definedName>
    <definedName name="Z_FFE1C4C8_8138_4741_82C7_0B887F1C4DC4_.wvu.FilterData" localSheetId="3" hidden="1">'Отсортированные данные'!$A$1:$F$2</definedName>
  </definedNames>
  <calcPr calcId="181029"/>
  <customWorkbookViews>
    <customWorkbookView name="Вид деятельности" guid="{06683C12-C547-4A9C-8108-2580CF9BAE9C}" maximized="1" windowWidth="0" windowHeight="0" activeSheetId="0"/>
    <customWorkbookView name="Фильтр 1" guid="{FFE1C4C8-8138-4741-82C7-0B887F1C4DC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4" i="3" l="1"/>
  <c r="M63" i="3" l="1"/>
  <c r="L63" i="3"/>
  <c r="K63" i="3"/>
  <c r="J63" i="3"/>
  <c r="I63" i="3"/>
  <c r="H63" i="3"/>
  <c r="G63" i="3"/>
  <c r="F63" i="3"/>
  <c r="E63" i="3"/>
  <c r="D63" i="3"/>
  <c r="C63" i="3"/>
  <c r="B63" i="3"/>
  <c r="N63" i="3" s="1"/>
  <c r="N62" i="3"/>
  <c r="N61" i="3"/>
  <c r="N60" i="3"/>
  <c r="N59" i="3"/>
  <c r="AH56" i="3"/>
  <c r="AB56" i="3"/>
  <c r="AA56" i="3"/>
  <c r="Z56" i="3"/>
  <c r="Y56" i="3"/>
  <c r="X56" i="3"/>
  <c r="W56" i="3"/>
  <c r="V56" i="3"/>
  <c r="U56" i="3"/>
  <c r="T56" i="3"/>
  <c r="S56" i="3"/>
  <c r="R56" i="3"/>
  <c r="Q56" i="3"/>
  <c r="M56" i="3"/>
  <c r="L56" i="3"/>
  <c r="K56" i="3"/>
  <c r="J56" i="3"/>
  <c r="I56" i="3"/>
  <c r="H56" i="3"/>
  <c r="G56" i="3"/>
  <c r="F56" i="3"/>
  <c r="E56" i="3"/>
  <c r="D56" i="3"/>
  <c r="C56" i="3"/>
  <c r="B56" i="3"/>
  <c r="N56" i="3" s="1"/>
  <c r="AQ55" i="3"/>
  <c r="AP55" i="3"/>
  <c r="AO55" i="3"/>
  <c r="AN55" i="3"/>
  <c r="AM55" i="3"/>
  <c r="AL55" i="3"/>
  <c r="AK55" i="3"/>
  <c r="AJ55" i="3"/>
  <c r="AI55" i="3"/>
  <c r="AH55" i="3"/>
  <c r="AG55" i="3"/>
  <c r="AF55" i="3"/>
  <c r="AR55" i="3" s="1"/>
  <c r="AC55" i="3"/>
  <c r="N55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R54" i="3" s="1"/>
  <c r="AC54" i="3"/>
  <c r="N54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C53" i="3"/>
  <c r="N53" i="3"/>
  <c r="AQ52" i="3"/>
  <c r="AQ56" i="3" s="1"/>
  <c r="AP52" i="3"/>
  <c r="AP56" i="3" s="1"/>
  <c r="AO52" i="3"/>
  <c r="AN52" i="3"/>
  <c r="AN56" i="3" s="1"/>
  <c r="AM52" i="3"/>
  <c r="AM56" i="3" s="1"/>
  <c r="AL52" i="3"/>
  <c r="AL56" i="3" s="1"/>
  <c r="AK52" i="3"/>
  <c r="AJ52" i="3"/>
  <c r="AJ56" i="3" s="1"/>
  <c r="AI52" i="3"/>
  <c r="AI56" i="3" s="1"/>
  <c r="AH52" i="3"/>
  <c r="AG52" i="3"/>
  <c r="AF52" i="3"/>
  <c r="AF56" i="3" s="1"/>
  <c r="AC52" i="3"/>
  <c r="N52" i="3"/>
  <c r="AL49" i="3"/>
  <c r="AH49" i="3"/>
  <c r="AW49" i="3" s="1"/>
  <c r="AB49" i="3"/>
  <c r="AQ49" i="3" s="1"/>
  <c r="BF49" i="3" s="1"/>
  <c r="X49" i="3"/>
  <c r="T49" i="3"/>
  <c r="M49" i="3"/>
  <c r="L49" i="3"/>
  <c r="AA49" i="3" s="1"/>
  <c r="AP49" i="3" s="1"/>
  <c r="BE49" i="3" s="1"/>
  <c r="K49" i="3"/>
  <c r="Z49" i="3" s="1"/>
  <c r="AO49" i="3" s="1"/>
  <c r="J49" i="3"/>
  <c r="I49" i="3"/>
  <c r="H49" i="3"/>
  <c r="W49" i="3" s="1"/>
  <c r="G49" i="3"/>
  <c r="V49" i="3" s="1"/>
  <c r="AK49" i="3" s="1"/>
  <c r="F49" i="3"/>
  <c r="E49" i="3"/>
  <c r="D49" i="3"/>
  <c r="S49" i="3" s="1"/>
  <c r="C49" i="3"/>
  <c r="R49" i="3" s="1"/>
  <c r="AG49" i="3" s="1"/>
  <c r="B49" i="3"/>
  <c r="AP48" i="3"/>
  <c r="BE48" i="3" s="1"/>
  <c r="AL48" i="3"/>
  <c r="BA48" i="3" s="1"/>
  <c r="AH48" i="3"/>
  <c r="AW48" i="3" s="1"/>
  <c r="AB48" i="3"/>
  <c r="AQ48" i="3" s="1"/>
  <c r="BF48" i="3" s="1"/>
  <c r="AA48" i="3"/>
  <c r="Z48" i="3"/>
  <c r="AO48" i="3" s="1"/>
  <c r="BD48" i="3" s="1"/>
  <c r="Y48" i="3"/>
  <c r="AN48" i="3" s="1"/>
  <c r="BC48" i="3" s="1"/>
  <c r="X48" i="3"/>
  <c r="AM48" i="3" s="1"/>
  <c r="BB48" i="3" s="1"/>
  <c r="W48" i="3"/>
  <c r="V48" i="3"/>
  <c r="AK48" i="3" s="1"/>
  <c r="AZ48" i="3" s="1"/>
  <c r="U48" i="3"/>
  <c r="AJ48" i="3" s="1"/>
  <c r="AY48" i="3" s="1"/>
  <c r="T48" i="3"/>
  <c r="AI48" i="3" s="1"/>
  <c r="AX48" i="3" s="1"/>
  <c r="S48" i="3"/>
  <c r="R48" i="3"/>
  <c r="AG48" i="3" s="1"/>
  <c r="AV48" i="3" s="1"/>
  <c r="Q48" i="3"/>
  <c r="AF48" i="3" s="1"/>
  <c r="AU48" i="3" s="1"/>
  <c r="N48" i="3"/>
  <c r="AC48" i="3" s="1"/>
  <c r="AR48" i="3" s="1"/>
  <c r="AZ47" i="3"/>
  <c r="AP47" i="3"/>
  <c r="BE47" i="3" s="1"/>
  <c r="AL47" i="3"/>
  <c r="BA47" i="3" s="1"/>
  <c r="AH47" i="3"/>
  <c r="AW47" i="3" s="1"/>
  <c r="AB47" i="3"/>
  <c r="AQ47" i="3" s="1"/>
  <c r="BF47" i="3" s="1"/>
  <c r="AA47" i="3"/>
  <c r="Z47" i="3"/>
  <c r="AO47" i="3" s="1"/>
  <c r="BD47" i="3" s="1"/>
  <c r="Y47" i="3"/>
  <c r="AN47" i="3" s="1"/>
  <c r="BC47" i="3" s="1"/>
  <c r="X47" i="3"/>
  <c r="AM47" i="3" s="1"/>
  <c r="BB47" i="3" s="1"/>
  <c r="W47" i="3"/>
  <c r="V47" i="3"/>
  <c r="AK47" i="3" s="1"/>
  <c r="U47" i="3"/>
  <c r="AJ47" i="3" s="1"/>
  <c r="AY47" i="3" s="1"/>
  <c r="T47" i="3"/>
  <c r="AI47" i="3" s="1"/>
  <c r="AX47" i="3" s="1"/>
  <c r="S47" i="3"/>
  <c r="R47" i="3"/>
  <c r="AG47" i="3" s="1"/>
  <c r="AV47" i="3" s="1"/>
  <c r="Q47" i="3"/>
  <c r="AF47" i="3" s="1"/>
  <c r="AU47" i="3" s="1"/>
  <c r="N47" i="3"/>
  <c r="AC47" i="3" s="1"/>
  <c r="AR47" i="3" s="1"/>
  <c r="AZ46" i="3"/>
  <c r="AV46" i="3"/>
  <c r="AP46" i="3"/>
  <c r="BE46" i="3" s="1"/>
  <c r="AL46" i="3"/>
  <c r="BA46" i="3" s="1"/>
  <c r="AH46" i="3"/>
  <c r="AW46" i="3" s="1"/>
  <c r="AB46" i="3"/>
  <c r="AQ46" i="3" s="1"/>
  <c r="BF46" i="3" s="1"/>
  <c r="AA46" i="3"/>
  <c r="Z46" i="3"/>
  <c r="AO46" i="3" s="1"/>
  <c r="BD46" i="3" s="1"/>
  <c r="Y46" i="3"/>
  <c r="AN46" i="3" s="1"/>
  <c r="BC46" i="3" s="1"/>
  <c r="X46" i="3"/>
  <c r="AM46" i="3" s="1"/>
  <c r="BB46" i="3" s="1"/>
  <c r="W46" i="3"/>
  <c r="V46" i="3"/>
  <c r="AK46" i="3" s="1"/>
  <c r="U46" i="3"/>
  <c r="AJ46" i="3" s="1"/>
  <c r="AY46" i="3" s="1"/>
  <c r="T46" i="3"/>
  <c r="AI46" i="3" s="1"/>
  <c r="AX46" i="3" s="1"/>
  <c r="S46" i="3"/>
  <c r="R46" i="3"/>
  <c r="AG46" i="3" s="1"/>
  <c r="Q46" i="3"/>
  <c r="AF46" i="3" s="1"/>
  <c r="AU46" i="3" s="1"/>
  <c r="N46" i="3"/>
  <c r="AC46" i="3" s="1"/>
  <c r="AR46" i="3" s="1"/>
  <c r="BA45" i="3"/>
  <c r="AQ45" i="3"/>
  <c r="BF45" i="3" s="1"/>
  <c r="AP45" i="3"/>
  <c r="BE45" i="3" s="1"/>
  <c r="AL45" i="3"/>
  <c r="AI45" i="3"/>
  <c r="AX45" i="3" s="1"/>
  <c r="AH45" i="3"/>
  <c r="AW45" i="3" s="1"/>
  <c r="AB45" i="3"/>
  <c r="AA45" i="3"/>
  <c r="Z45" i="3"/>
  <c r="AO45" i="3" s="1"/>
  <c r="BD45" i="3" s="1"/>
  <c r="Y45" i="3"/>
  <c r="AN45" i="3" s="1"/>
  <c r="BC45" i="3" s="1"/>
  <c r="X45" i="3"/>
  <c r="AM45" i="3" s="1"/>
  <c r="BB45" i="3" s="1"/>
  <c r="W45" i="3"/>
  <c r="V45" i="3"/>
  <c r="AK45" i="3" s="1"/>
  <c r="AZ45" i="3" s="1"/>
  <c r="U45" i="3"/>
  <c r="AJ45" i="3" s="1"/>
  <c r="AY45" i="3" s="1"/>
  <c r="T45" i="3"/>
  <c r="S45" i="3"/>
  <c r="R45" i="3"/>
  <c r="AG45" i="3" s="1"/>
  <c r="AV45" i="3" s="1"/>
  <c r="Q45" i="3"/>
  <c r="AF45" i="3" s="1"/>
  <c r="AU45" i="3" s="1"/>
  <c r="N45" i="3"/>
  <c r="AC45" i="3" s="1"/>
  <c r="AR45" i="3" s="1"/>
  <c r="M42" i="3"/>
  <c r="L42" i="3"/>
  <c r="K42" i="3"/>
  <c r="J42" i="3"/>
  <c r="I42" i="3"/>
  <c r="H42" i="3"/>
  <c r="G42" i="3"/>
  <c r="F42" i="3"/>
  <c r="E42" i="3"/>
  <c r="D42" i="3"/>
  <c r="C42" i="3"/>
  <c r="B42" i="3"/>
  <c r="N42" i="3" s="1"/>
  <c r="N37" i="3"/>
  <c r="Q35" i="3"/>
  <c r="BO34" i="3"/>
  <c r="AH34" i="3"/>
  <c r="AG34" i="3"/>
  <c r="AC34" i="3"/>
  <c r="M34" i="3"/>
  <c r="AB41" i="3" s="1"/>
  <c r="AQ34" i="3" s="1"/>
  <c r="L34" i="3"/>
  <c r="AA41" i="3" s="1"/>
  <c r="AP34" i="3" s="1"/>
  <c r="K34" i="3"/>
  <c r="Z41" i="3" s="1"/>
  <c r="AO34" i="3" s="1"/>
  <c r="J34" i="3"/>
  <c r="Y41" i="3" s="1"/>
  <c r="AN34" i="3" s="1"/>
  <c r="I34" i="3"/>
  <c r="X41" i="3" s="1"/>
  <c r="AM34" i="3" s="1"/>
  <c r="H34" i="3"/>
  <c r="W41" i="3" s="1"/>
  <c r="AL34" i="3" s="1"/>
  <c r="G34" i="3"/>
  <c r="V41" i="3" s="1"/>
  <c r="AK34" i="3" s="1"/>
  <c r="F34" i="3"/>
  <c r="U41" i="3" s="1"/>
  <c r="AJ34" i="3" s="1"/>
  <c r="E34" i="3"/>
  <c r="T41" i="3" s="1"/>
  <c r="AI34" i="3" s="1"/>
  <c r="D34" i="3"/>
  <c r="S41" i="3" s="1"/>
  <c r="C34" i="3"/>
  <c r="R41" i="3" s="1"/>
  <c r="B34" i="3"/>
  <c r="Q41" i="3" s="1"/>
  <c r="AF34" i="3" s="1"/>
  <c r="AQ33" i="3"/>
  <c r="AP33" i="3"/>
  <c r="AM33" i="3"/>
  <c r="AL33" i="3"/>
  <c r="AI33" i="3"/>
  <c r="AH33" i="3"/>
  <c r="AC33" i="3"/>
  <c r="M33" i="3"/>
  <c r="AB40" i="3" s="1"/>
  <c r="L33" i="3"/>
  <c r="AA40" i="3" s="1"/>
  <c r="K33" i="3"/>
  <c r="Z40" i="3" s="1"/>
  <c r="AO33" i="3" s="1"/>
  <c r="J33" i="3"/>
  <c r="Y40" i="3" s="1"/>
  <c r="AN33" i="3" s="1"/>
  <c r="I33" i="3"/>
  <c r="X40" i="3" s="1"/>
  <c r="H33" i="3"/>
  <c r="W40" i="3" s="1"/>
  <c r="G33" i="3"/>
  <c r="V40" i="3" s="1"/>
  <c r="AK33" i="3" s="1"/>
  <c r="F33" i="3"/>
  <c r="U40" i="3" s="1"/>
  <c r="AJ33" i="3" s="1"/>
  <c r="E33" i="3"/>
  <c r="T40" i="3" s="1"/>
  <c r="D33" i="3"/>
  <c r="S40" i="3" s="1"/>
  <c r="C33" i="3"/>
  <c r="R40" i="3" s="1"/>
  <c r="AG33" i="3" s="1"/>
  <c r="B33" i="3"/>
  <c r="Q40" i="3" s="1"/>
  <c r="AF33" i="3" s="1"/>
  <c r="AQ32" i="3"/>
  <c r="AN32" i="3"/>
  <c r="AM32" i="3"/>
  <c r="AJ32" i="3"/>
  <c r="AI32" i="3"/>
  <c r="AF32" i="3"/>
  <c r="AC32" i="3"/>
  <c r="M32" i="3"/>
  <c r="AB39" i="3" s="1"/>
  <c r="L32" i="3"/>
  <c r="AA39" i="3" s="1"/>
  <c r="AP32" i="3" s="1"/>
  <c r="K32" i="3"/>
  <c r="K35" i="3" s="1"/>
  <c r="Z42" i="3" s="1"/>
  <c r="J32" i="3"/>
  <c r="Y39" i="3" s="1"/>
  <c r="I32" i="3"/>
  <c r="X39" i="3" s="1"/>
  <c r="H32" i="3"/>
  <c r="W39" i="3" s="1"/>
  <c r="AL32" i="3" s="1"/>
  <c r="G32" i="3"/>
  <c r="V39" i="3" s="1"/>
  <c r="AK32" i="3" s="1"/>
  <c r="F32" i="3"/>
  <c r="U39" i="3" s="1"/>
  <c r="E32" i="3"/>
  <c r="T39" i="3" s="1"/>
  <c r="D32" i="3"/>
  <c r="S39" i="3" s="1"/>
  <c r="AH32" i="3" s="1"/>
  <c r="C32" i="3"/>
  <c r="C35" i="3" s="1"/>
  <c r="R42" i="3" s="1"/>
  <c r="B32" i="3"/>
  <c r="Q39" i="3" s="1"/>
  <c r="AO31" i="3"/>
  <c r="AN31" i="3"/>
  <c r="AK31" i="3"/>
  <c r="AJ31" i="3"/>
  <c r="AG31" i="3"/>
  <c r="AF31" i="3"/>
  <c r="AC31" i="3"/>
  <c r="M31" i="3"/>
  <c r="L31" i="3"/>
  <c r="K31" i="3"/>
  <c r="Z38" i="3" s="1"/>
  <c r="J31" i="3"/>
  <c r="Y38" i="3" s="1"/>
  <c r="I31" i="3"/>
  <c r="H31" i="3"/>
  <c r="H35" i="3" s="1"/>
  <c r="W42" i="3" s="1"/>
  <c r="G31" i="3"/>
  <c r="V38" i="3" s="1"/>
  <c r="F31" i="3"/>
  <c r="U38" i="3" s="1"/>
  <c r="E31" i="3"/>
  <c r="D31" i="3"/>
  <c r="C31" i="3"/>
  <c r="R38" i="3" s="1"/>
  <c r="B31" i="3"/>
  <c r="Q38" i="3" s="1"/>
  <c r="N30" i="3"/>
  <c r="M28" i="3"/>
  <c r="L28" i="3"/>
  <c r="K28" i="3"/>
  <c r="J28" i="3"/>
  <c r="I28" i="3"/>
  <c r="H28" i="3"/>
  <c r="G28" i="3"/>
  <c r="F28" i="3"/>
  <c r="E28" i="3"/>
  <c r="D28" i="3"/>
  <c r="C28" i="3"/>
  <c r="B28" i="3"/>
  <c r="N28" i="3" s="1"/>
  <c r="N27" i="3"/>
  <c r="N26" i="3"/>
  <c r="N25" i="3"/>
  <c r="N24" i="3"/>
  <c r="N23" i="3"/>
  <c r="M21" i="3"/>
  <c r="L21" i="3"/>
  <c r="K21" i="3"/>
  <c r="J21" i="3"/>
  <c r="I21" i="3"/>
  <c r="H21" i="3"/>
  <c r="G21" i="3"/>
  <c r="F21" i="3"/>
  <c r="E21" i="3"/>
  <c r="D21" i="3"/>
  <c r="C21" i="3"/>
  <c r="B21" i="3"/>
  <c r="N20" i="3"/>
  <c r="N19" i="3"/>
  <c r="N18" i="3"/>
  <c r="N17" i="3"/>
  <c r="N16" i="3"/>
  <c r="M14" i="3"/>
  <c r="L14" i="3"/>
  <c r="K14" i="3"/>
  <c r="J14" i="3"/>
  <c r="I14" i="3"/>
  <c r="H14" i="3"/>
  <c r="G14" i="3"/>
  <c r="F14" i="3"/>
  <c r="E14" i="3"/>
  <c r="D14" i="3"/>
  <c r="C14" i="3"/>
  <c r="B14" i="3"/>
  <c r="N14" i="3" s="1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N13" i="3"/>
  <c r="AC12" i="3"/>
  <c r="AB12" i="3"/>
  <c r="AA12" i="3"/>
  <c r="Z12" i="3"/>
  <c r="Y12" i="3"/>
  <c r="AN5" i="3" s="1"/>
  <c r="BC33" i="3" s="1"/>
  <c r="BR33" i="3" s="1"/>
  <c r="X12" i="3"/>
  <c r="W12" i="3"/>
  <c r="V12" i="3"/>
  <c r="U12" i="3"/>
  <c r="AJ5" i="3" s="1"/>
  <c r="T12" i="3"/>
  <c r="S12" i="3"/>
  <c r="R12" i="3"/>
  <c r="Q12" i="3"/>
  <c r="AF5" i="3" s="1"/>
  <c r="AU33" i="3" s="1"/>
  <c r="BJ33" i="3" s="1"/>
  <c r="N12" i="3"/>
  <c r="AB11" i="3"/>
  <c r="AQ4" i="3" s="1"/>
  <c r="BF32" i="3" s="1"/>
  <c r="BU32" i="3" s="1"/>
  <c r="AA11" i="3"/>
  <c r="Z11" i="3"/>
  <c r="Y11" i="3"/>
  <c r="X11" i="3"/>
  <c r="AM4" i="3" s="1"/>
  <c r="BB32" i="3" s="1"/>
  <c r="BQ32" i="3" s="1"/>
  <c r="W11" i="3"/>
  <c r="V11" i="3"/>
  <c r="U11" i="3"/>
  <c r="T11" i="3"/>
  <c r="AI4" i="3" s="1"/>
  <c r="AX32" i="3" s="1"/>
  <c r="BM32" i="3" s="1"/>
  <c r="S11" i="3"/>
  <c r="R11" i="3"/>
  <c r="Q11" i="3"/>
  <c r="N11" i="3"/>
  <c r="AC4" i="3" s="1"/>
  <c r="AC10" i="3"/>
  <c r="AB10" i="3"/>
  <c r="AB14" i="3" s="1"/>
  <c r="AB35" i="3" s="1"/>
  <c r="AA10" i="3"/>
  <c r="AA14" i="3" s="1"/>
  <c r="AA35" i="3" s="1"/>
  <c r="Z10" i="3"/>
  <c r="Z14" i="3" s="1"/>
  <c r="Z35" i="3" s="1"/>
  <c r="Y10" i="3"/>
  <c r="Y14" i="3" s="1"/>
  <c r="Y35" i="3" s="1"/>
  <c r="X10" i="3"/>
  <c r="X14" i="3" s="1"/>
  <c r="X35" i="3" s="1"/>
  <c r="W10" i="3"/>
  <c r="W14" i="3" s="1"/>
  <c r="W35" i="3" s="1"/>
  <c r="AL35" i="3" s="1"/>
  <c r="V10" i="3"/>
  <c r="V14" i="3" s="1"/>
  <c r="V35" i="3" s="1"/>
  <c r="U10" i="3"/>
  <c r="U14" i="3" s="1"/>
  <c r="U35" i="3" s="1"/>
  <c r="T10" i="3"/>
  <c r="T14" i="3" s="1"/>
  <c r="T35" i="3" s="1"/>
  <c r="S10" i="3"/>
  <c r="S14" i="3" s="1"/>
  <c r="S35" i="3" s="1"/>
  <c r="R10" i="3"/>
  <c r="R35" i="3" s="1"/>
  <c r="Q10" i="3"/>
  <c r="N10" i="3"/>
  <c r="N9" i="3"/>
  <c r="M7" i="3"/>
  <c r="L7" i="3"/>
  <c r="K7" i="3"/>
  <c r="J7" i="3"/>
  <c r="I7" i="3"/>
  <c r="H7" i="3"/>
  <c r="G7" i="3"/>
  <c r="F7" i="3"/>
  <c r="E7" i="3"/>
  <c r="D7" i="3"/>
  <c r="C7" i="3"/>
  <c r="B7" i="3"/>
  <c r="AP6" i="3"/>
  <c r="BE34" i="3" s="1"/>
  <c r="BT34" i="3" s="1"/>
  <c r="AO6" i="3"/>
  <c r="BD34" i="3" s="1"/>
  <c r="AL6" i="3"/>
  <c r="BA34" i="3" s="1"/>
  <c r="BP34" i="3" s="1"/>
  <c r="AK6" i="3"/>
  <c r="AZ34" i="3" s="1"/>
  <c r="AH6" i="3"/>
  <c r="AW34" i="3" s="1"/>
  <c r="BL34" i="3" s="1"/>
  <c r="AG6" i="3"/>
  <c r="AB6" i="3"/>
  <c r="AQ6" i="3" s="1"/>
  <c r="BF34" i="3" s="1"/>
  <c r="BU34" i="3" s="1"/>
  <c r="AA6" i="3"/>
  <c r="Z6" i="3"/>
  <c r="Y6" i="3"/>
  <c r="AN6" i="3" s="1"/>
  <c r="BC34" i="3" s="1"/>
  <c r="BR34" i="3" s="1"/>
  <c r="X6" i="3"/>
  <c r="AM6" i="3" s="1"/>
  <c r="BB34" i="3" s="1"/>
  <c r="BQ34" i="3" s="1"/>
  <c r="W6" i="3"/>
  <c r="V6" i="3"/>
  <c r="U6" i="3"/>
  <c r="AJ6" i="3" s="1"/>
  <c r="AY34" i="3" s="1"/>
  <c r="BN34" i="3" s="1"/>
  <c r="T6" i="3"/>
  <c r="AI6" i="3" s="1"/>
  <c r="AX34" i="3" s="1"/>
  <c r="BM34" i="3" s="1"/>
  <c r="S6" i="3"/>
  <c r="R6" i="3"/>
  <c r="Q6" i="3"/>
  <c r="AF6" i="3" s="1"/>
  <c r="AU34" i="3" s="1"/>
  <c r="BJ34" i="3" s="1"/>
  <c r="N6" i="3"/>
  <c r="AC6" i="3" s="1"/>
  <c r="AR6" i="3" s="1"/>
  <c r="AO5" i="3"/>
  <c r="BD33" i="3" s="1"/>
  <c r="BS33" i="3" s="1"/>
  <c r="AL5" i="3"/>
  <c r="BA33" i="3" s="1"/>
  <c r="BP33" i="3" s="1"/>
  <c r="AK5" i="3"/>
  <c r="AZ33" i="3" s="1"/>
  <c r="BO33" i="3" s="1"/>
  <c r="AG5" i="3"/>
  <c r="AV33" i="3" s="1"/>
  <c r="BK33" i="3" s="1"/>
  <c r="AB5" i="3"/>
  <c r="AQ5" i="3" s="1"/>
  <c r="BF33" i="3" s="1"/>
  <c r="BU33" i="3" s="1"/>
  <c r="AA5" i="3"/>
  <c r="AP5" i="3" s="1"/>
  <c r="BE33" i="3" s="1"/>
  <c r="BT33" i="3" s="1"/>
  <c r="Z5" i="3"/>
  <c r="Y5" i="3"/>
  <c r="X5" i="3"/>
  <c r="AM5" i="3" s="1"/>
  <c r="BB33" i="3" s="1"/>
  <c r="BQ33" i="3" s="1"/>
  <c r="W5" i="3"/>
  <c r="V5" i="3"/>
  <c r="U5" i="3"/>
  <c r="T5" i="3"/>
  <c r="AI5" i="3" s="1"/>
  <c r="AX33" i="3" s="1"/>
  <c r="BM33" i="3" s="1"/>
  <c r="S5" i="3"/>
  <c r="AH5" i="3" s="1"/>
  <c r="AW33" i="3" s="1"/>
  <c r="BL33" i="3" s="1"/>
  <c r="R5" i="3"/>
  <c r="Q5" i="3"/>
  <c r="N5" i="3"/>
  <c r="AC5" i="3" s="1"/>
  <c r="AR5" i="3" s="1"/>
  <c r="AN4" i="3"/>
  <c r="BC32" i="3" s="1"/>
  <c r="BR32" i="3" s="1"/>
  <c r="AK4" i="3"/>
  <c r="AZ32" i="3" s="1"/>
  <c r="BO32" i="3" s="1"/>
  <c r="AJ4" i="3"/>
  <c r="AY32" i="3" s="1"/>
  <c r="BN32" i="3" s="1"/>
  <c r="AF4" i="3"/>
  <c r="AU32" i="3" s="1"/>
  <c r="BJ32" i="3" s="1"/>
  <c r="AB4" i="3"/>
  <c r="AA4" i="3"/>
  <c r="AP4" i="3" s="1"/>
  <c r="BE32" i="3" s="1"/>
  <c r="BT32" i="3" s="1"/>
  <c r="Z4" i="3"/>
  <c r="AO4" i="3" s="1"/>
  <c r="Y4" i="3"/>
  <c r="X4" i="3"/>
  <c r="W4" i="3"/>
  <c r="AL4" i="3" s="1"/>
  <c r="BA32" i="3" s="1"/>
  <c r="BP32" i="3" s="1"/>
  <c r="V4" i="3"/>
  <c r="U4" i="3"/>
  <c r="T4" i="3"/>
  <c r="S4" i="3"/>
  <c r="AH4" i="3" s="1"/>
  <c r="AW32" i="3" s="1"/>
  <c r="BL32" i="3" s="1"/>
  <c r="R4" i="3"/>
  <c r="AG4" i="3" s="1"/>
  <c r="Q4" i="3"/>
  <c r="N4" i="3"/>
  <c r="AR3" i="3"/>
  <c r="AQ3" i="3"/>
  <c r="AP3" i="3"/>
  <c r="AN3" i="3"/>
  <c r="BC31" i="3" s="1"/>
  <c r="BR31" i="3" s="1"/>
  <c r="AM3" i="3"/>
  <c r="AL3" i="3"/>
  <c r="AI3" i="3"/>
  <c r="AH3" i="3"/>
  <c r="AC3" i="3"/>
  <c r="AB3" i="3"/>
  <c r="AB7" i="3" s="1"/>
  <c r="AQ7" i="3" s="1"/>
  <c r="AA3" i="3"/>
  <c r="AA7" i="3" s="1"/>
  <c r="AP7" i="3" s="1"/>
  <c r="Z3" i="3"/>
  <c r="AO3" i="3" s="1"/>
  <c r="BD31" i="3" s="1"/>
  <c r="BS31" i="3" s="1"/>
  <c r="Y3" i="3"/>
  <c r="Y7" i="3" s="1"/>
  <c r="AN7" i="3" s="1"/>
  <c r="X3" i="3"/>
  <c r="X7" i="3" s="1"/>
  <c r="AM7" i="3" s="1"/>
  <c r="W3" i="3"/>
  <c r="W7" i="3" s="1"/>
  <c r="AL7" i="3" s="1"/>
  <c r="V3" i="3"/>
  <c r="AK3" i="3" s="1"/>
  <c r="AZ31" i="3" s="1"/>
  <c r="U3" i="3"/>
  <c r="AJ3" i="3" s="1"/>
  <c r="AY31" i="3" s="1"/>
  <c r="BN31" i="3" s="1"/>
  <c r="T3" i="3"/>
  <c r="T7" i="3" s="1"/>
  <c r="AI7" i="3" s="1"/>
  <c r="S3" i="3"/>
  <c r="S7" i="3" s="1"/>
  <c r="AH7" i="3" s="1"/>
  <c r="R3" i="3"/>
  <c r="AG3" i="3" s="1"/>
  <c r="AV31" i="3" s="1"/>
  <c r="BK31" i="3" s="1"/>
  <c r="Q3" i="3"/>
  <c r="Q7" i="3" s="1"/>
  <c r="N3" i="3"/>
  <c r="M81" i="2"/>
  <c r="L81" i="2"/>
  <c r="K81" i="2"/>
  <c r="J81" i="2"/>
  <c r="I81" i="2"/>
  <c r="H81" i="2"/>
  <c r="G81" i="2"/>
  <c r="F81" i="2"/>
  <c r="E81" i="2"/>
  <c r="D81" i="2"/>
  <c r="C81" i="2"/>
  <c r="B81" i="2"/>
  <c r="N81" i="2" s="1"/>
  <c r="N80" i="2"/>
  <c r="N79" i="2"/>
  <c r="N78" i="2"/>
  <c r="N77" i="2"/>
  <c r="N76" i="2"/>
  <c r="N75" i="2"/>
  <c r="AB72" i="2"/>
  <c r="AA72" i="2"/>
  <c r="Z72" i="2"/>
  <c r="Y72" i="2"/>
  <c r="X72" i="2"/>
  <c r="W72" i="2"/>
  <c r="V72" i="2"/>
  <c r="U72" i="2"/>
  <c r="T72" i="2"/>
  <c r="S72" i="2"/>
  <c r="R72" i="2"/>
  <c r="Q72" i="2"/>
  <c r="M72" i="2"/>
  <c r="L72" i="2"/>
  <c r="K72" i="2"/>
  <c r="J72" i="2"/>
  <c r="I72" i="2"/>
  <c r="H72" i="2"/>
  <c r="G72" i="2"/>
  <c r="F72" i="2"/>
  <c r="E72" i="2"/>
  <c r="D72" i="2"/>
  <c r="C72" i="2"/>
  <c r="B72" i="2"/>
  <c r="N72" i="2" s="1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C71" i="2"/>
  <c r="N71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C70" i="2"/>
  <c r="AR70" i="2" s="1"/>
  <c r="N70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C69" i="2"/>
  <c r="AR69" i="2" s="1"/>
  <c r="N69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C68" i="2"/>
  <c r="N68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C67" i="2"/>
  <c r="AR67" i="2" s="1"/>
  <c r="N67" i="2"/>
  <c r="AQ66" i="2"/>
  <c r="AP66" i="2"/>
  <c r="AP72" i="2" s="1"/>
  <c r="AO66" i="2"/>
  <c r="AO72" i="2" s="1"/>
  <c r="AN66" i="2"/>
  <c r="AM66" i="2"/>
  <c r="AL66" i="2"/>
  <c r="AL72" i="2" s="1"/>
  <c r="AK66" i="2"/>
  <c r="AK72" i="2" s="1"/>
  <c r="AJ66" i="2"/>
  <c r="AJ72" i="2" s="1"/>
  <c r="AI66" i="2"/>
  <c r="AH66" i="2"/>
  <c r="AH72" i="2" s="1"/>
  <c r="AG66" i="2"/>
  <c r="AG72" i="2" s="1"/>
  <c r="AF66" i="2"/>
  <c r="AF72" i="2" s="1"/>
  <c r="AC66" i="2"/>
  <c r="AR66" i="2" s="1"/>
  <c r="N66" i="2"/>
  <c r="AP63" i="2"/>
  <c r="AL63" i="2"/>
  <c r="AH63" i="2"/>
  <c r="AB63" i="2"/>
  <c r="AQ63" i="2" s="1"/>
  <c r="AA63" i="2"/>
  <c r="X63" i="2"/>
  <c r="AM63" i="2" s="1"/>
  <c r="W63" i="2"/>
  <c r="T63" i="2"/>
  <c r="AI63" i="2" s="1"/>
  <c r="S63" i="2"/>
  <c r="M63" i="2"/>
  <c r="L63" i="2"/>
  <c r="K63" i="2"/>
  <c r="Z63" i="2" s="1"/>
  <c r="AO63" i="2" s="1"/>
  <c r="BD63" i="2" s="1"/>
  <c r="J63" i="2"/>
  <c r="Y63" i="2" s="1"/>
  <c r="AN63" i="2" s="1"/>
  <c r="I63" i="2"/>
  <c r="H63" i="2"/>
  <c r="G63" i="2"/>
  <c r="V63" i="2" s="1"/>
  <c r="AK63" i="2" s="1"/>
  <c r="AZ63" i="2" s="1"/>
  <c r="F63" i="2"/>
  <c r="U63" i="2" s="1"/>
  <c r="AJ63" i="2" s="1"/>
  <c r="AY63" i="2" s="1"/>
  <c r="E63" i="2"/>
  <c r="D63" i="2"/>
  <c r="C63" i="2"/>
  <c r="R63" i="2" s="1"/>
  <c r="AG63" i="2" s="1"/>
  <c r="AV63" i="2" s="1"/>
  <c r="B63" i="2"/>
  <c r="Q63" i="2" s="1"/>
  <c r="AF63" i="2" s="1"/>
  <c r="AU63" i="2" s="1"/>
  <c r="BD62" i="2"/>
  <c r="AZ62" i="2"/>
  <c r="AV62" i="2"/>
  <c r="AP62" i="2"/>
  <c r="BE62" i="2" s="1"/>
  <c r="AO62" i="2"/>
  <c r="AL62" i="2"/>
  <c r="BA62" i="2" s="1"/>
  <c r="AK62" i="2"/>
  <c r="AH62" i="2"/>
  <c r="AW62" i="2" s="1"/>
  <c r="AG62" i="2"/>
  <c r="AB62" i="2"/>
  <c r="AQ62" i="2" s="1"/>
  <c r="BF62" i="2" s="1"/>
  <c r="AA62" i="2"/>
  <c r="Z62" i="2"/>
  <c r="Y62" i="2"/>
  <c r="AN62" i="2" s="1"/>
  <c r="BC62" i="2" s="1"/>
  <c r="X62" i="2"/>
  <c r="AM62" i="2" s="1"/>
  <c r="BB62" i="2" s="1"/>
  <c r="W62" i="2"/>
  <c r="V62" i="2"/>
  <c r="U62" i="2"/>
  <c r="AJ62" i="2" s="1"/>
  <c r="AY62" i="2" s="1"/>
  <c r="T62" i="2"/>
  <c r="AI62" i="2" s="1"/>
  <c r="AX62" i="2" s="1"/>
  <c r="S62" i="2"/>
  <c r="R62" i="2"/>
  <c r="Q62" i="2"/>
  <c r="AF62" i="2" s="1"/>
  <c r="AU62" i="2" s="1"/>
  <c r="N62" i="2"/>
  <c r="AC62" i="2" s="1"/>
  <c r="AR62" i="2" s="1"/>
  <c r="BG62" i="2" s="1"/>
  <c r="BD61" i="2"/>
  <c r="AZ61" i="2"/>
  <c r="AV61" i="2"/>
  <c r="AP61" i="2"/>
  <c r="BE61" i="2" s="1"/>
  <c r="AO61" i="2"/>
  <c r="AL61" i="2"/>
  <c r="BA61" i="2" s="1"/>
  <c r="AK61" i="2"/>
  <c r="AH61" i="2"/>
  <c r="AW61" i="2" s="1"/>
  <c r="AG61" i="2"/>
  <c r="AB61" i="2"/>
  <c r="AQ61" i="2" s="1"/>
  <c r="BF61" i="2" s="1"/>
  <c r="AA61" i="2"/>
  <c r="Z61" i="2"/>
  <c r="Y61" i="2"/>
  <c r="AN61" i="2" s="1"/>
  <c r="BC61" i="2" s="1"/>
  <c r="X61" i="2"/>
  <c r="AM61" i="2" s="1"/>
  <c r="BB61" i="2" s="1"/>
  <c r="W61" i="2"/>
  <c r="V61" i="2"/>
  <c r="U61" i="2"/>
  <c r="AJ61" i="2" s="1"/>
  <c r="AY61" i="2" s="1"/>
  <c r="T61" i="2"/>
  <c r="AI61" i="2" s="1"/>
  <c r="AX61" i="2" s="1"/>
  <c r="S61" i="2"/>
  <c r="R61" i="2"/>
  <c r="Q61" i="2"/>
  <c r="AF61" i="2" s="1"/>
  <c r="AU61" i="2" s="1"/>
  <c r="N61" i="2"/>
  <c r="AC61" i="2" s="1"/>
  <c r="AR61" i="2" s="1"/>
  <c r="BG61" i="2" s="1"/>
  <c r="AX60" i="2"/>
  <c r="AR60" i="2"/>
  <c r="BG60" i="2" s="1"/>
  <c r="AQ60" i="2"/>
  <c r="AN60" i="2"/>
  <c r="AM60" i="2"/>
  <c r="AJ60" i="2"/>
  <c r="AY60" i="2" s="1"/>
  <c r="AI60" i="2"/>
  <c r="AF60" i="2"/>
  <c r="AU60" i="2" s="1"/>
  <c r="AC60" i="2"/>
  <c r="AB60" i="2"/>
  <c r="AA60" i="2"/>
  <c r="AP60" i="2" s="1"/>
  <c r="Z60" i="2"/>
  <c r="AO60" i="2" s="1"/>
  <c r="Y60" i="2"/>
  <c r="X60" i="2"/>
  <c r="W60" i="2"/>
  <c r="AL60" i="2" s="1"/>
  <c r="V60" i="2"/>
  <c r="AK60" i="2" s="1"/>
  <c r="AZ60" i="2" s="1"/>
  <c r="U60" i="2"/>
  <c r="T60" i="2"/>
  <c r="S60" i="2"/>
  <c r="AH60" i="2" s="1"/>
  <c r="AW60" i="2" s="1"/>
  <c r="R60" i="2"/>
  <c r="AG60" i="2" s="1"/>
  <c r="AV60" i="2" s="1"/>
  <c r="Q60" i="2"/>
  <c r="N60" i="2"/>
  <c r="BF59" i="2"/>
  <c r="BB59" i="2"/>
  <c r="AX59" i="2"/>
  <c r="AR59" i="2"/>
  <c r="BG59" i="2" s="1"/>
  <c r="AQ59" i="2"/>
  <c r="AN59" i="2"/>
  <c r="BC59" i="2" s="1"/>
  <c r="AM59" i="2"/>
  <c r="AJ59" i="2"/>
  <c r="AY59" i="2" s="1"/>
  <c r="AI59" i="2"/>
  <c r="AF59" i="2"/>
  <c r="AU59" i="2" s="1"/>
  <c r="AC59" i="2"/>
  <c r="AB59" i="2"/>
  <c r="AA59" i="2"/>
  <c r="AP59" i="2" s="1"/>
  <c r="BE59" i="2" s="1"/>
  <c r="Z59" i="2"/>
  <c r="AO59" i="2" s="1"/>
  <c r="BD59" i="2" s="1"/>
  <c r="Y59" i="2"/>
  <c r="X59" i="2"/>
  <c r="W59" i="2"/>
  <c r="AL59" i="2" s="1"/>
  <c r="BA59" i="2" s="1"/>
  <c r="V59" i="2"/>
  <c r="AK59" i="2" s="1"/>
  <c r="AZ59" i="2" s="1"/>
  <c r="U59" i="2"/>
  <c r="T59" i="2"/>
  <c r="S59" i="2"/>
  <c r="AH59" i="2" s="1"/>
  <c r="AW59" i="2" s="1"/>
  <c r="R59" i="2"/>
  <c r="AG59" i="2" s="1"/>
  <c r="AV59" i="2" s="1"/>
  <c r="Q59" i="2"/>
  <c r="N59" i="2"/>
  <c r="BF58" i="2"/>
  <c r="BB58" i="2"/>
  <c r="AX58" i="2"/>
  <c r="AR58" i="2"/>
  <c r="BG58" i="2" s="1"/>
  <c r="AQ58" i="2"/>
  <c r="AN58" i="2"/>
  <c r="BC58" i="2" s="1"/>
  <c r="AM58" i="2"/>
  <c r="AJ58" i="2"/>
  <c r="AY58" i="2" s="1"/>
  <c r="AI58" i="2"/>
  <c r="AF58" i="2"/>
  <c r="AU58" i="2" s="1"/>
  <c r="AC58" i="2"/>
  <c r="AB58" i="2"/>
  <c r="AA58" i="2"/>
  <c r="AP58" i="2" s="1"/>
  <c r="BE58" i="2" s="1"/>
  <c r="Z58" i="2"/>
  <c r="AO58" i="2" s="1"/>
  <c r="BD58" i="2" s="1"/>
  <c r="Y58" i="2"/>
  <c r="X58" i="2"/>
  <c r="W58" i="2"/>
  <c r="AL58" i="2" s="1"/>
  <c r="BA58" i="2" s="1"/>
  <c r="V58" i="2"/>
  <c r="AK58" i="2" s="1"/>
  <c r="AZ58" i="2" s="1"/>
  <c r="U58" i="2"/>
  <c r="T58" i="2"/>
  <c r="S58" i="2"/>
  <c r="AH58" i="2" s="1"/>
  <c r="AW58" i="2" s="1"/>
  <c r="R58" i="2"/>
  <c r="AG58" i="2" s="1"/>
  <c r="AV58" i="2" s="1"/>
  <c r="Q58" i="2"/>
  <c r="N58" i="2"/>
  <c r="AZ57" i="2"/>
  <c r="AV57" i="2"/>
  <c r="AP57" i="2"/>
  <c r="AO57" i="2"/>
  <c r="AL57" i="2"/>
  <c r="AK57" i="2"/>
  <c r="AH57" i="2"/>
  <c r="AW57" i="2" s="1"/>
  <c r="AG57" i="2"/>
  <c r="AB57" i="2"/>
  <c r="AQ57" i="2" s="1"/>
  <c r="AA57" i="2"/>
  <c r="Z57" i="2"/>
  <c r="Y57" i="2"/>
  <c r="AN57" i="2" s="1"/>
  <c r="X57" i="2"/>
  <c r="AM57" i="2" s="1"/>
  <c r="W57" i="2"/>
  <c r="V57" i="2"/>
  <c r="U57" i="2"/>
  <c r="AJ57" i="2" s="1"/>
  <c r="AY57" i="2" s="1"/>
  <c r="T57" i="2"/>
  <c r="AI57" i="2" s="1"/>
  <c r="AX57" i="2" s="1"/>
  <c r="S57" i="2"/>
  <c r="R57" i="2"/>
  <c r="Q57" i="2"/>
  <c r="AF57" i="2" s="1"/>
  <c r="AU57" i="2" s="1"/>
  <c r="N57" i="2"/>
  <c r="AC57" i="2" s="1"/>
  <c r="AR57" i="2" s="1"/>
  <c r="BG57" i="2" s="1"/>
  <c r="M54" i="2"/>
  <c r="L54" i="2"/>
  <c r="K54" i="2"/>
  <c r="J54" i="2"/>
  <c r="I54" i="2"/>
  <c r="H54" i="2"/>
  <c r="G54" i="2"/>
  <c r="F54" i="2"/>
  <c r="E54" i="2"/>
  <c r="D54" i="2"/>
  <c r="C54" i="2"/>
  <c r="B54" i="2"/>
  <c r="N54" i="2" s="1"/>
  <c r="AB53" i="2"/>
  <c r="AA53" i="2"/>
  <c r="Z53" i="2"/>
  <c r="Y53" i="2"/>
  <c r="X53" i="2"/>
  <c r="W53" i="2"/>
  <c r="V53" i="2"/>
  <c r="U53" i="2"/>
  <c r="T53" i="2"/>
  <c r="S53" i="2"/>
  <c r="R53" i="2"/>
  <c r="Q53" i="2"/>
  <c r="N53" i="2"/>
  <c r="AB52" i="2"/>
  <c r="AA52" i="2"/>
  <c r="Z52" i="2"/>
  <c r="Y52" i="2"/>
  <c r="X52" i="2"/>
  <c r="W52" i="2"/>
  <c r="V52" i="2"/>
  <c r="U52" i="2"/>
  <c r="T52" i="2"/>
  <c r="S52" i="2"/>
  <c r="R52" i="2"/>
  <c r="Q52" i="2"/>
  <c r="N52" i="2"/>
  <c r="AB51" i="2"/>
  <c r="AA51" i="2"/>
  <c r="Z51" i="2"/>
  <c r="Y51" i="2"/>
  <c r="X51" i="2"/>
  <c r="W51" i="2"/>
  <c r="V51" i="2"/>
  <c r="U51" i="2"/>
  <c r="T51" i="2"/>
  <c r="S51" i="2"/>
  <c r="R51" i="2"/>
  <c r="Q51" i="2"/>
  <c r="N51" i="2"/>
  <c r="AB50" i="2"/>
  <c r="AA50" i="2"/>
  <c r="Z50" i="2"/>
  <c r="Y50" i="2"/>
  <c r="X50" i="2"/>
  <c r="W50" i="2"/>
  <c r="V50" i="2"/>
  <c r="U50" i="2"/>
  <c r="T50" i="2"/>
  <c r="S50" i="2"/>
  <c r="R50" i="2"/>
  <c r="Q50" i="2"/>
  <c r="N50" i="2"/>
  <c r="AB49" i="2"/>
  <c r="AA49" i="2"/>
  <c r="Z49" i="2"/>
  <c r="Y49" i="2"/>
  <c r="X49" i="2"/>
  <c r="W49" i="2"/>
  <c r="V49" i="2"/>
  <c r="U49" i="2"/>
  <c r="T49" i="2"/>
  <c r="S49" i="2"/>
  <c r="R49" i="2"/>
  <c r="Q49" i="2"/>
  <c r="N49" i="2"/>
  <c r="AB48" i="2"/>
  <c r="AA48" i="2"/>
  <c r="Z48" i="2"/>
  <c r="Y48" i="2"/>
  <c r="X48" i="2"/>
  <c r="W48" i="2"/>
  <c r="V48" i="2"/>
  <c r="U48" i="2"/>
  <c r="T48" i="2"/>
  <c r="S48" i="2"/>
  <c r="R48" i="2"/>
  <c r="Q48" i="2"/>
  <c r="N48" i="2"/>
  <c r="M45" i="2"/>
  <c r="AB54" i="2" s="1"/>
  <c r="L45" i="2"/>
  <c r="AA54" i="2" s="1"/>
  <c r="K45" i="2"/>
  <c r="Z54" i="2" s="1"/>
  <c r="J45" i="2"/>
  <c r="Y54" i="2" s="1"/>
  <c r="I45" i="2"/>
  <c r="X54" i="2" s="1"/>
  <c r="H45" i="2"/>
  <c r="W54" i="2" s="1"/>
  <c r="G45" i="2"/>
  <c r="V54" i="2" s="1"/>
  <c r="F45" i="2"/>
  <c r="U54" i="2" s="1"/>
  <c r="E45" i="2"/>
  <c r="T54" i="2" s="1"/>
  <c r="D45" i="2"/>
  <c r="S54" i="2" s="1"/>
  <c r="C45" i="2"/>
  <c r="R54" i="2" s="1"/>
  <c r="B45" i="2"/>
  <c r="Q54" i="2" s="1"/>
  <c r="AO44" i="2"/>
  <c r="AK44" i="2"/>
  <c r="AG44" i="2"/>
  <c r="AB44" i="2"/>
  <c r="AQ44" i="2" s="1"/>
  <c r="AA44" i="2"/>
  <c r="AP44" i="2" s="1"/>
  <c r="Z44" i="2"/>
  <c r="Y44" i="2"/>
  <c r="AN44" i="2" s="1"/>
  <c r="X44" i="2"/>
  <c r="AM44" i="2" s="1"/>
  <c r="W44" i="2"/>
  <c r="AL44" i="2" s="1"/>
  <c r="V44" i="2"/>
  <c r="U44" i="2"/>
  <c r="AJ44" i="2" s="1"/>
  <c r="T44" i="2"/>
  <c r="AI44" i="2" s="1"/>
  <c r="S44" i="2"/>
  <c r="AH44" i="2" s="1"/>
  <c r="R44" i="2"/>
  <c r="Q44" i="2"/>
  <c r="AF44" i="2" s="1"/>
  <c r="N44" i="2"/>
  <c r="AC53" i="2" s="1"/>
  <c r="AO43" i="2"/>
  <c r="AK43" i="2"/>
  <c r="AG43" i="2"/>
  <c r="AB43" i="2"/>
  <c r="AQ43" i="2" s="1"/>
  <c r="AA43" i="2"/>
  <c r="AP43" i="2" s="1"/>
  <c r="Z43" i="2"/>
  <c r="Y43" i="2"/>
  <c r="AN43" i="2" s="1"/>
  <c r="X43" i="2"/>
  <c r="AM43" i="2" s="1"/>
  <c r="W43" i="2"/>
  <c r="AL43" i="2" s="1"/>
  <c r="V43" i="2"/>
  <c r="U43" i="2"/>
  <c r="AJ43" i="2" s="1"/>
  <c r="T43" i="2"/>
  <c r="AI43" i="2" s="1"/>
  <c r="S43" i="2"/>
  <c r="AH43" i="2" s="1"/>
  <c r="R43" i="2"/>
  <c r="Q43" i="2"/>
  <c r="AF43" i="2" s="1"/>
  <c r="N43" i="2"/>
  <c r="AC52" i="2" s="1"/>
  <c r="AI42" i="2"/>
  <c r="AB42" i="2"/>
  <c r="AA42" i="2"/>
  <c r="Z42" i="2"/>
  <c r="Y42" i="2"/>
  <c r="X42" i="2"/>
  <c r="W42" i="2"/>
  <c r="V42" i="2"/>
  <c r="AK42" i="2" s="1"/>
  <c r="U42" i="2"/>
  <c r="AJ42" i="2" s="1"/>
  <c r="T42" i="2"/>
  <c r="S42" i="2"/>
  <c r="AH42" i="2" s="1"/>
  <c r="R42" i="2"/>
  <c r="AG42" i="2" s="1"/>
  <c r="Q42" i="2"/>
  <c r="AF42" i="2" s="1"/>
  <c r="N42" i="2"/>
  <c r="AC51" i="2" s="1"/>
  <c r="AQ41" i="2"/>
  <c r="AM41" i="2"/>
  <c r="AI41" i="2"/>
  <c r="AB41" i="2"/>
  <c r="AA41" i="2"/>
  <c r="AP41" i="2" s="1"/>
  <c r="Z41" i="2"/>
  <c r="AO41" i="2" s="1"/>
  <c r="Y41" i="2"/>
  <c r="AN41" i="2" s="1"/>
  <c r="X41" i="2"/>
  <c r="W41" i="2"/>
  <c r="AL41" i="2" s="1"/>
  <c r="V41" i="2"/>
  <c r="AK41" i="2" s="1"/>
  <c r="U41" i="2"/>
  <c r="AJ41" i="2" s="1"/>
  <c r="T41" i="2"/>
  <c r="S41" i="2"/>
  <c r="AH41" i="2" s="1"/>
  <c r="R41" i="2"/>
  <c r="AG41" i="2" s="1"/>
  <c r="Q41" i="2"/>
  <c r="AF41" i="2" s="1"/>
  <c r="N41" i="2"/>
  <c r="AC50" i="2" s="1"/>
  <c r="AQ40" i="2"/>
  <c r="AM40" i="2"/>
  <c r="AI40" i="2"/>
  <c r="AB40" i="2"/>
  <c r="AA40" i="2"/>
  <c r="AP40" i="2" s="1"/>
  <c r="Z40" i="2"/>
  <c r="AO40" i="2" s="1"/>
  <c r="Y40" i="2"/>
  <c r="AN40" i="2" s="1"/>
  <c r="X40" i="2"/>
  <c r="W40" i="2"/>
  <c r="AL40" i="2" s="1"/>
  <c r="V40" i="2"/>
  <c r="AK40" i="2" s="1"/>
  <c r="U40" i="2"/>
  <c r="AJ40" i="2" s="1"/>
  <c r="T40" i="2"/>
  <c r="S40" i="2"/>
  <c r="AH40" i="2" s="1"/>
  <c r="R40" i="2"/>
  <c r="AG40" i="2" s="1"/>
  <c r="Q40" i="2"/>
  <c r="AF40" i="2" s="1"/>
  <c r="N40" i="2"/>
  <c r="AC49" i="2" s="1"/>
  <c r="AK39" i="2"/>
  <c r="AG39" i="2"/>
  <c r="AB39" i="2"/>
  <c r="AA39" i="2"/>
  <c r="Z39" i="2"/>
  <c r="Y39" i="2"/>
  <c r="X39" i="2"/>
  <c r="W39" i="2"/>
  <c r="V39" i="2"/>
  <c r="U39" i="2"/>
  <c r="AJ39" i="2" s="1"/>
  <c r="T39" i="2"/>
  <c r="AI39" i="2" s="1"/>
  <c r="S39" i="2"/>
  <c r="AH39" i="2" s="1"/>
  <c r="R39" i="2"/>
  <c r="Q39" i="2"/>
  <c r="AF39" i="2" s="1"/>
  <c r="N39" i="2"/>
  <c r="AC48" i="2" s="1"/>
  <c r="M36" i="2"/>
  <c r="L36" i="2"/>
  <c r="K36" i="2"/>
  <c r="J36" i="2"/>
  <c r="I36" i="2"/>
  <c r="H36" i="2"/>
  <c r="G36" i="2"/>
  <c r="F36" i="2"/>
  <c r="E36" i="2"/>
  <c r="D36" i="2"/>
  <c r="C36" i="2"/>
  <c r="B36" i="2"/>
  <c r="N36" i="2" s="1"/>
  <c r="N35" i="2"/>
  <c r="N34" i="2"/>
  <c r="N33" i="2"/>
  <c r="N32" i="2"/>
  <c r="N31" i="2"/>
  <c r="N30" i="2"/>
  <c r="M27" i="2"/>
  <c r="L27" i="2"/>
  <c r="K27" i="2"/>
  <c r="J27" i="2"/>
  <c r="I27" i="2"/>
  <c r="H27" i="2"/>
  <c r="G27" i="2"/>
  <c r="F27" i="2"/>
  <c r="E27" i="2"/>
  <c r="D27" i="2"/>
  <c r="C27" i="2"/>
  <c r="B27" i="2"/>
  <c r="N27" i="2" s="1"/>
  <c r="AB18" i="2"/>
  <c r="AB45" i="2" s="1"/>
  <c r="AQ45" i="2" s="1"/>
  <c r="AA18" i="2"/>
  <c r="AA45" i="2" s="1"/>
  <c r="AP45" i="2" s="1"/>
  <c r="Z18" i="2"/>
  <c r="Z45" i="2" s="1"/>
  <c r="Y18" i="2"/>
  <c r="Y45" i="2" s="1"/>
  <c r="AN45" i="2" s="1"/>
  <c r="X18" i="2"/>
  <c r="X45" i="2" s="1"/>
  <c r="W18" i="2"/>
  <c r="W45" i="2" s="1"/>
  <c r="AL45" i="2" s="1"/>
  <c r="V18" i="2"/>
  <c r="V45" i="2" s="1"/>
  <c r="U18" i="2"/>
  <c r="U45" i="2" s="1"/>
  <c r="AJ45" i="2" s="1"/>
  <c r="T18" i="2"/>
  <c r="T45" i="2" s="1"/>
  <c r="S18" i="2"/>
  <c r="S45" i="2" s="1"/>
  <c r="AH45" i="2" s="1"/>
  <c r="R18" i="2"/>
  <c r="R45" i="2" s="1"/>
  <c r="Q18" i="2"/>
  <c r="AC18" i="2" s="1"/>
  <c r="AC45" i="2" s="1"/>
  <c r="M18" i="2"/>
  <c r="L18" i="2"/>
  <c r="K18" i="2"/>
  <c r="J18" i="2"/>
  <c r="I18" i="2"/>
  <c r="H18" i="2"/>
  <c r="G18" i="2"/>
  <c r="F18" i="2"/>
  <c r="E18" i="2"/>
  <c r="D18" i="2"/>
  <c r="C18" i="2"/>
  <c r="B18" i="2"/>
  <c r="N18" i="2" s="1"/>
  <c r="AC17" i="2"/>
  <c r="AC44" i="2" s="1"/>
  <c r="AR44" i="2" s="1"/>
  <c r="N17" i="2"/>
  <c r="AC16" i="2"/>
  <c r="AC43" i="2" s="1"/>
  <c r="N16" i="2"/>
  <c r="AC15" i="2"/>
  <c r="AC42" i="2" s="1"/>
  <c r="AR42" i="2" s="1"/>
  <c r="N15" i="2"/>
  <c r="AC14" i="2"/>
  <c r="AC41" i="2" s="1"/>
  <c r="AR41" i="2" s="1"/>
  <c r="N14" i="2"/>
  <c r="AC13" i="2"/>
  <c r="AC40" i="2" s="1"/>
  <c r="AR40" i="2" s="1"/>
  <c r="N13" i="2"/>
  <c r="AC12" i="2"/>
  <c r="AC39" i="2" s="1"/>
  <c r="N12" i="2"/>
  <c r="AL9" i="2"/>
  <c r="BA45" i="2" s="1"/>
  <c r="AF9" i="2"/>
  <c r="AB9" i="2"/>
  <c r="AQ9" i="2" s="1"/>
  <c r="BF45" i="2" s="1"/>
  <c r="X9" i="2"/>
  <c r="AM9" i="2" s="1"/>
  <c r="T9" i="2"/>
  <c r="AI9" i="2" s="1"/>
  <c r="M9" i="2"/>
  <c r="L9" i="2"/>
  <c r="AA9" i="2" s="1"/>
  <c r="AP9" i="2" s="1"/>
  <c r="BE45" i="2" s="1"/>
  <c r="K9" i="2"/>
  <c r="Z9" i="2" s="1"/>
  <c r="AO9" i="2" s="1"/>
  <c r="J9" i="2"/>
  <c r="Y9" i="2" s="1"/>
  <c r="AN9" i="2" s="1"/>
  <c r="I9" i="2"/>
  <c r="H9" i="2"/>
  <c r="W9" i="2" s="1"/>
  <c r="G9" i="2"/>
  <c r="V9" i="2" s="1"/>
  <c r="AK9" i="2" s="1"/>
  <c r="F9" i="2"/>
  <c r="U9" i="2" s="1"/>
  <c r="AJ9" i="2" s="1"/>
  <c r="E9" i="2"/>
  <c r="D9" i="2"/>
  <c r="S9" i="2" s="1"/>
  <c r="AH9" i="2" s="1"/>
  <c r="AW45" i="2" s="1"/>
  <c r="C9" i="2"/>
  <c r="R9" i="2" s="1"/>
  <c r="AG9" i="2" s="1"/>
  <c r="B9" i="2"/>
  <c r="Q9" i="2" s="1"/>
  <c r="AP8" i="2"/>
  <c r="AO8" i="2"/>
  <c r="BD44" i="2" s="1"/>
  <c r="BS53" i="2" s="1"/>
  <c r="AL8" i="2"/>
  <c r="AK8" i="2"/>
  <c r="AZ44" i="2" s="1"/>
  <c r="BO53" i="2" s="1"/>
  <c r="AB8" i="2"/>
  <c r="AQ8" i="2" s="1"/>
  <c r="BF44" i="2" s="1"/>
  <c r="BU53" i="2" s="1"/>
  <c r="AA8" i="2"/>
  <c r="Z8" i="2"/>
  <c r="Y8" i="2"/>
  <c r="AN8" i="2" s="1"/>
  <c r="BC44" i="2" s="1"/>
  <c r="BR53" i="2" s="1"/>
  <c r="X8" i="2"/>
  <c r="AM8" i="2" s="1"/>
  <c r="BB44" i="2" s="1"/>
  <c r="BQ53" i="2" s="1"/>
  <c r="W8" i="2"/>
  <c r="V8" i="2"/>
  <c r="U8" i="2"/>
  <c r="AJ8" i="2" s="1"/>
  <c r="AY44" i="2" s="1"/>
  <c r="BN53" i="2" s="1"/>
  <c r="T8" i="2"/>
  <c r="AI8" i="2" s="1"/>
  <c r="AX44" i="2" s="1"/>
  <c r="BM53" i="2" s="1"/>
  <c r="S8" i="2"/>
  <c r="AH8" i="2" s="1"/>
  <c r="AW44" i="2" s="1"/>
  <c r="BL53" i="2" s="1"/>
  <c r="R8" i="2"/>
  <c r="AG8" i="2" s="1"/>
  <c r="AV44" i="2" s="1"/>
  <c r="BK53" i="2" s="1"/>
  <c r="Q8" i="2"/>
  <c r="AF8" i="2" s="1"/>
  <c r="AU44" i="2" s="1"/>
  <c r="BJ53" i="2" s="1"/>
  <c r="N8" i="2"/>
  <c r="AC8" i="2" s="1"/>
  <c r="AR8" i="2" s="1"/>
  <c r="BG44" i="2" s="1"/>
  <c r="BV53" i="2" s="1"/>
  <c r="AO7" i="2"/>
  <c r="BD43" i="2" s="1"/>
  <c r="BS52" i="2" s="1"/>
  <c r="AK7" i="2"/>
  <c r="AZ43" i="2" s="1"/>
  <c r="BO52" i="2" s="1"/>
  <c r="AG7" i="2"/>
  <c r="AV43" i="2" s="1"/>
  <c r="BK52" i="2" s="1"/>
  <c r="AB7" i="2"/>
  <c r="AQ7" i="2" s="1"/>
  <c r="BF43" i="2" s="1"/>
  <c r="BU52" i="2" s="1"/>
  <c r="AA7" i="2"/>
  <c r="AP7" i="2" s="1"/>
  <c r="BE43" i="2" s="1"/>
  <c r="BT52" i="2" s="1"/>
  <c r="Z7" i="2"/>
  <c r="Y7" i="2"/>
  <c r="AN7" i="2" s="1"/>
  <c r="BC43" i="2" s="1"/>
  <c r="BR52" i="2" s="1"/>
  <c r="X7" i="2"/>
  <c r="AM7" i="2" s="1"/>
  <c r="BB43" i="2" s="1"/>
  <c r="BQ52" i="2" s="1"/>
  <c r="W7" i="2"/>
  <c r="AL7" i="2" s="1"/>
  <c r="BA43" i="2" s="1"/>
  <c r="BP52" i="2" s="1"/>
  <c r="V7" i="2"/>
  <c r="U7" i="2"/>
  <c r="AJ7" i="2" s="1"/>
  <c r="AY43" i="2" s="1"/>
  <c r="BN52" i="2" s="1"/>
  <c r="T7" i="2"/>
  <c r="AI7" i="2" s="1"/>
  <c r="AX43" i="2" s="1"/>
  <c r="BM52" i="2" s="1"/>
  <c r="S7" i="2"/>
  <c r="AH7" i="2" s="1"/>
  <c r="AW43" i="2" s="1"/>
  <c r="BL52" i="2" s="1"/>
  <c r="R7" i="2"/>
  <c r="Q7" i="2"/>
  <c r="AF7" i="2" s="1"/>
  <c r="AU43" i="2" s="1"/>
  <c r="BJ52" i="2" s="1"/>
  <c r="N7" i="2"/>
  <c r="AC7" i="2" s="1"/>
  <c r="AR7" i="2" s="1"/>
  <c r="AN6" i="2"/>
  <c r="BC42" i="2" s="1"/>
  <c r="BR51" i="2" s="1"/>
  <c r="AJ6" i="2"/>
  <c r="AY42" i="2" s="1"/>
  <c r="BN51" i="2" s="1"/>
  <c r="AF6" i="2"/>
  <c r="AU42" i="2" s="1"/>
  <c r="BJ51" i="2" s="1"/>
  <c r="AB6" i="2"/>
  <c r="AQ6" i="2" s="1"/>
  <c r="BF42" i="2" s="1"/>
  <c r="BU51" i="2" s="1"/>
  <c r="AA6" i="2"/>
  <c r="AP6" i="2" s="1"/>
  <c r="BE42" i="2" s="1"/>
  <c r="BT51" i="2" s="1"/>
  <c r="Z6" i="2"/>
  <c r="AO6" i="2" s="1"/>
  <c r="BD42" i="2" s="1"/>
  <c r="BS51" i="2" s="1"/>
  <c r="Y6" i="2"/>
  <c r="X6" i="2"/>
  <c r="AM6" i="2" s="1"/>
  <c r="BB42" i="2" s="1"/>
  <c r="BQ51" i="2" s="1"/>
  <c r="W6" i="2"/>
  <c r="AL6" i="2" s="1"/>
  <c r="BA42" i="2" s="1"/>
  <c r="BP51" i="2" s="1"/>
  <c r="V6" i="2"/>
  <c r="AK6" i="2" s="1"/>
  <c r="AZ42" i="2" s="1"/>
  <c r="BO51" i="2" s="1"/>
  <c r="U6" i="2"/>
  <c r="T6" i="2"/>
  <c r="AI6" i="2" s="1"/>
  <c r="AX42" i="2" s="1"/>
  <c r="BM51" i="2" s="1"/>
  <c r="S6" i="2"/>
  <c r="AH6" i="2" s="1"/>
  <c r="AW42" i="2" s="1"/>
  <c r="BL51" i="2" s="1"/>
  <c r="R6" i="2"/>
  <c r="AG6" i="2" s="1"/>
  <c r="AV42" i="2" s="1"/>
  <c r="BK51" i="2" s="1"/>
  <c r="Q6" i="2"/>
  <c r="N6" i="2"/>
  <c r="AC6" i="2" s="1"/>
  <c r="AR6" i="2" s="1"/>
  <c r="BG42" i="2" s="1"/>
  <c r="BV51" i="2" s="1"/>
  <c r="AQ5" i="2"/>
  <c r="BF41" i="2" s="1"/>
  <c r="BU50" i="2" s="1"/>
  <c r="AM5" i="2"/>
  <c r="BB41" i="2" s="1"/>
  <c r="BQ50" i="2" s="1"/>
  <c r="AI5" i="2"/>
  <c r="AX41" i="2" s="1"/>
  <c r="BM50" i="2" s="1"/>
  <c r="AC5" i="2"/>
  <c r="AR5" i="2" s="1"/>
  <c r="BG41" i="2" s="1"/>
  <c r="BV50" i="2" s="1"/>
  <c r="AB5" i="2"/>
  <c r="AA5" i="2"/>
  <c r="AP5" i="2" s="1"/>
  <c r="BE41" i="2" s="1"/>
  <c r="BT50" i="2" s="1"/>
  <c r="Z5" i="2"/>
  <c r="AO5" i="2" s="1"/>
  <c r="BD41" i="2" s="1"/>
  <c r="BS50" i="2" s="1"/>
  <c r="Y5" i="2"/>
  <c r="AN5" i="2" s="1"/>
  <c r="BC41" i="2" s="1"/>
  <c r="BR50" i="2" s="1"/>
  <c r="X5" i="2"/>
  <c r="W5" i="2"/>
  <c r="AL5" i="2" s="1"/>
  <c r="BA41" i="2" s="1"/>
  <c r="BP50" i="2" s="1"/>
  <c r="V5" i="2"/>
  <c r="AK5" i="2" s="1"/>
  <c r="AZ41" i="2" s="1"/>
  <c r="BO50" i="2" s="1"/>
  <c r="U5" i="2"/>
  <c r="AJ5" i="2" s="1"/>
  <c r="AY41" i="2" s="1"/>
  <c r="BN50" i="2" s="1"/>
  <c r="T5" i="2"/>
  <c r="S5" i="2"/>
  <c r="AH5" i="2" s="1"/>
  <c r="AW41" i="2" s="1"/>
  <c r="BL50" i="2" s="1"/>
  <c r="R5" i="2"/>
  <c r="AG5" i="2" s="1"/>
  <c r="AV41" i="2" s="1"/>
  <c r="BK50" i="2" s="1"/>
  <c r="Q5" i="2"/>
  <c r="AF5" i="2" s="1"/>
  <c r="AU41" i="2" s="1"/>
  <c r="BJ50" i="2" s="1"/>
  <c r="N5" i="2"/>
  <c r="AP4" i="2"/>
  <c r="BE40" i="2" s="1"/>
  <c r="BT49" i="2" s="1"/>
  <c r="AL4" i="2"/>
  <c r="BA40" i="2" s="1"/>
  <c r="BP49" i="2" s="1"/>
  <c r="AH4" i="2"/>
  <c r="AW40" i="2" s="1"/>
  <c r="BL49" i="2" s="1"/>
  <c r="AB4" i="2"/>
  <c r="AQ4" i="2" s="1"/>
  <c r="BF40" i="2" s="1"/>
  <c r="BU49" i="2" s="1"/>
  <c r="AA4" i="2"/>
  <c r="Z4" i="2"/>
  <c r="AO4" i="2" s="1"/>
  <c r="BD40" i="2" s="1"/>
  <c r="BS49" i="2" s="1"/>
  <c r="Y4" i="2"/>
  <c r="AN4" i="2" s="1"/>
  <c r="BC40" i="2" s="1"/>
  <c r="BR49" i="2" s="1"/>
  <c r="X4" i="2"/>
  <c r="AM4" i="2" s="1"/>
  <c r="BB40" i="2" s="1"/>
  <c r="BQ49" i="2" s="1"/>
  <c r="W4" i="2"/>
  <c r="V4" i="2"/>
  <c r="AK4" i="2" s="1"/>
  <c r="AZ40" i="2" s="1"/>
  <c r="BO49" i="2" s="1"/>
  <c r="U4" i="2"/>
  <c r="AJ4" i="2" s="1"/>
  <c r="AY40" i="2" s="1"/>
  <c r="BN49" i="2" s="1"/>
  <c r="T4" i="2"/>
  <c r="AI4" i="2" s="1"/>
  <c r="AX40" i="2" s="1"/>
  <c r="BM49" i="2" s="1"/>
  <c r="S4" i="2"/>
  <c r="R4" i="2"/>
  <c r="AG4" i="2" s="1"/>
  <c r="AV40" i="2" s="1"/>
  <c r="BK49" i="2" s="1"/>
  <c r="Q4" i="2"/>
  <c r="AF4" i="2" s="1"/>
  <c r="AU40" i="2" s="1"/>
  <c r="BJ49" i="2" s="1"/>
  <c r="N4" i="2"/>
  <c r="AC4" i="2" s="1"/>
  <c r="AR4" i="2" s="1"/>
  <c r="BG40" i="2" s="1"/>
  <c r="BV49" i="2" s="1"/>
  <c r="AO3" i="2"/>
  <c r="BD39" i="2" s="1"/>
  <c r="BS48" i="2" s="1"/>
  <c r="AK3" i="2"/>
  <c r="AZ39" i="2" s="1"/>
  <c r="BO48" i="2" s="1"/>
  <c r="AG3" i="2"/>
  <c r="AV39" i="2" s="1"/>
  <c r="BK48" i="2" s="1"/>
  <c r="AB3" i="2"/>
  <c r="AQ3" i="2" s="1"/>
  <c r="BF39" i="2" s="1"/>
  <c r="BU48" i="2" s="1"/>
  <c r="AA3" i="2"/>
  <c r="AP3" i="2" s="1"/>
  <c r="BE39" i="2" s="1"/>
  <c r="BT48" i="2" s="1"/>
  <c r="Z3" i="2"/>
  <c r="Y3" i="2"/>
  <c r="AN3" i="2" s="1"/>
  <c r="BC39" i="2" s="1"/>
  <c r="BR48" i="2" s="1"/>
  <c r="X3" i="2"/>
  <c r="AM3" i="2" s="1"/>
  <c r="BB39" i="2" s="1"/>
  <c r="BQ48" i="2" s="1"/>
  <c r="W3" i="2"/>
  <c r="AL3" i="2" s="1"/>
  <c r="BA39" i="2" s="1"/>
  <c r="BP48" i="2" s="1"/>
  <c r="V3" i="2"/>
  <c r="U3" i="2"/>
  <c r="AJ3" i="2" s="1"/>
  <c r="AY39" i="2" s="1"/>
  <c r="BN48" i="2" s="1"/>
  <c r="T3" i="2"/>
  <c r="AI3" i="2" s="1"/>
  <c r="AX39" i="2" s="1"/>
  <c r="BM48" i="2" s="1"/>
  <c r="S3" i="2"/>
  <c r="AH3" i="2" s="1"/>
  <c r="AW39" i="2" s="1"/>
  <c r="BL48" i="2" s="1"/>
  <c r="R3" i="2"/>
  <c r="Q3" i="2"/>
  <c r="AF3" i="2" s="1"/>
  <c r="AU39" i="2" s="1"/>
  <c r="BJ48" i="2" s="1"/>
  <c r="N3" i="2"/>
  <c r="AC3" i="2" s="1"/>
  <c r="AR3" i="2" s="1"/>
  <c r="M81" i="1"/>
  <c r="L81" i="1"/>
  <c r="K81" i="1"/>
  <c r="J81" i="1"/>
  <c r="I81" i="1"/>
  <c r="H81" i="1"/>
  <c r="G81" i="1"/>
  <c r="F81" i="1"/>
  <c r="E81" i="1"/>
  <c r="D81" i="1"/>
  <c r="C81" i="1"/>
  <c r="B81" i="1"/>
  <c r="N81" i="1" s="1"/>
  <c r="N80" i="1"/>
  <c r="N79" i="1"/>
  <c r="N78" i="1"/>
  <c r="N77" i="1"/>
  <c r="N76" i="1"/>
  <c r="N75" i="1"/>
  <c r="AB72" i="1"/>
  <c r="AA72" i="1"/>
  <c r="Z72" i="1"/>
  <c r="Y72" i="1"/>
  <c r="X72" i="1"/>
  <c r="W72" i="1"/>
  <c r="V72" i="1"/>
  <c r="U72" i="1"/>
  <c r="T72" i="1"/>
  <c r="S72" i="1"/>
  <c r="R72" i="1"/>
  <c r="Q72" i="1"/>
  <c r="AC72" i="1" s="1"/>
  <c r="M72" i="1"/>
  <c r="L72" i="1"/>
  <c r="K72" i="1"/>
  <c r="J72" i="1"/>
  <c r="I72" i="1"/>
  <c r="H72" i="1"/>
  <c r="G72" i="1"/>
  <c r="F72" i="1"/>
  <c r="E72" i="1"/>
  <c r="D72" i="1"/>
  <c r="C72" i="1"/>
  <c r="B72" i="1"/>
  <c r="N72" i="1" s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R71" i="1" s="1"/>
  <c r="AC71" i="1"/>
  <c r="N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C70" i="1"/>
  <c r="N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R69" i="1" s="1"/>
  <c r="AC69" i="1"/>
  <c r="N69" i="1"/>
  <c r="AQ68" i="1"/>
  <c r="AQ72" i="1" s="1"/>
  <c r="AP68" i="1"/>
  <c r="AO68" i="1"/>
  <c r="AN68" i="1"/>
  <c r="AM68" i="1"/>
  <c r="AM72" i="1" s="1"/>
  <c r="AL68" i="1"/>
  <c r="AK68" i="1"/>
  <c r="AJ68" i="1"/>
  <c r="AI68" i="1"/>
  <c r="AI72" i="1" s="1"/>
  <c r="AH68" i="1"/>
  <c r="AG68" i="1"/>
  <c r="AF68" i="1"/>
  <c r="AC68" i="1"/>
  <c r="N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R67" i="1" s="1"/>
  <c r="AC67" i="1"/>
  <c r="N67" i="1"/>
  <c r="AQ66" i="1"/>
  <c r="AP66" i="1"/>
  <c r="AP72" i="1" s="1"/>
  <c r="AO66" i="1"/>
  <c r="AO72" i="1" s="1"/>
  <c r="AN66" i="1"/>
  <c r="AM66" i="1"/>
  <c r="AL66" i="1"/>
  <c r="AL72" i="1" s="1"/>
  <c r="AK66" i="1"/>
  <c r="AK72" i="1" s="1"/>
  <c r="AJ66" i="1"/>
  <c r="AI66" i="1"/>
  <c r="AH66" i="1"/>
  <c r="AH72" i="1" s="1"/>
  <c r="AG66" i="1"/>
  <c r="AG72" i="1" s="1"/>
  <c r="AF66" i="1"/>
  <c r="AC66" i="1"/>
  <c r="N66" i="1"/>
  <c r="AG63" i="1"/>
  <c r="AV63" i="1" s="1"/>
  <c r="AA63" i="1"/>
  <c r="AP63" i="1" s="1"/>
  <c r="BE63" i="1" s="1"/>
  <c r="W63" i="1"/>
  <c r="AL63" i="1" s="1"/>
  <c r="BA63" i="1" s="1"/>
  <c r="S63" i="1"/>
  <c r="AH63" i="1" s="1"/>
  <c r="M63" i="1"/>
  <c r="AB63" i="1" s="1"/>
  <c r="AQ63" i="1" s="1"/>
  <c r="L63" i="1"/>
  <c r="K63" i="1"/>
  <c r="Z63" i="1" s="1"/>
  <c r="AO63" i="1" s="1"/>
  <c r="BD63" i="1" s="1"/>
  <c r="J63" i="1"/>
  <c r="Y63" i="1" s="1"/>
  <c r="I63" i="1"/>
  <c r="X63" i="1" s="1"/>
  <c r="AM63" i="1" s="1"/>
  <c r="H63" i="1"/>
  <c r="G63" i="1"/>
  <c r="V63" i="1" s="1"/>
  <c r="AK63" i="1" s="1"/>
  <c r="AZ63" i="1" s="1"/>
  <c r="F63" i="1"/>
  <c r="U63" i="1" s="1"/>
  <c r="E63" i="1"/>
  <c r="T63" i="1" s="1"/>
  <c r="AI63" i="1" s="1"/>
  <c r="D63" i="1"/>
  <c r="C63" i="1"/>
  <c r="R63" i="1" s="1"/>
  <c r="B63" i="1"/>
  <c r="Q63" i="1" s="1"/>
  <c r="AO62" i="1"/>
  <c r="BD62" i="1" s="1"/>
  <c r="AK62" i="1"/>
  <c r="AZ62" i="1" s="1"/>
  <c r="AG62" i="1"/>
  <c r="AV62" i="1" s="1"/>
  <c r="AB62" i="1"/>
  <c r="AQ62" i="1" s="1"/>
  <c r="BF62" i="1" s="1"/>
  <c r="AA62" i="1"/>
  <c r="AP62" i="1" s="1"/>
  <c r="BE62" i="1" s="1"/>
  <c r="Z62" i="1"/>
  <c r="Y62" i="1"/>
  <c r="AN62" i="1" s="1"/>
  <c r="BC62" i="1" s="1"/>
  <c r="X62" i="1"/>
  <c r="AM62" i="1" s="1"/>
  <c r="BB62" i="1" s="1"/>
  <c r="W62" i="1"/>
  <c r="AL62" i="1" s="1"/>
  <c r="BA62" i="1" s="1"/>
  <c r="V62" i="1"/>
  <c r="U62" i="1"/>
  <c r="AJ62" i="1" s="1"/>
  <c r="AY62" i="1" s="1"/>
  <c r="T62" i="1"/>
  <c r="AI62" i="1" s="1"/>
  <c r="AX62" i="1" s="1"/>
  <c r="S62" i="1"/>
  <c r="AH62" i="1" s="1"/>
  <c r="AW62" i="1" s="1"/>
  <c r="R62" i="1"/>
  <c r="Q62" i="1"/>
  <c r="AF62" i="1" s="1"/>
  <c r="AU62" i="1" s="1"/>
  <c r="N62" i="1"/>
  <c r="AO61" i="1"/>
  <c r="BD61" i="1" s="1"/>
  <c r="AK61" i="1"/>
  <c r="AZ61" i="1" s="1"/>
  <c r="AG61" i="1"/>
  <c r="AV61" i="1" s="1"/>
  <c r="AB61" i="1"/>
  <c r="AQ61" i="1" s="1"/>
  <c r="BF61" i="1" s="1"/>
  <c r="AA61" i="1"/>
  <c r="AP61" i="1" s="1"/>
  <c r="BE61" i="1" s="1"/>
  <c r="Z61" i="1"/>
  <c r="Y61" i="1"/>
  <c r="AN61" i="1" s="1"/>
  <c r="BC61" i="1" s="1"/>
  <c r="X61" i="1"/>
  <c r="AM61" i="1" s="1"/>
  <c r="BB61" i="1" s="1"/>
  <c r="W61" i="1"/>
  <c r="AL61" i="1" s="1"/>
  <c r="BA61" i="1" s="1"/>
  <c r="V61" i="1"/>
  <c r="U61" i="1"/>
  <c r="AJ61" i="1" s="1"/>
  <c r="AY61" i="1" s="1"/>
  <c r="T61" i="1"/>
  <c r="AI61" i="1" s="1"/>
  <c r="AX61" i="1" s="1"/>
  <c r="S61" i="1"/>
  <c r="AH61" i="1" s="1"/>
  <c r="AW61" i="1" s="1"/>
  <c r="R61" i="1"/>
  <c r="Q61" i="1"/>
  <c r="AF61" i="1" s="1"/>
  <c r="AU61" i="1" s="1"/>
  <c r="N61" i="1"/>
  <c r="AO60" i="1"/>
  <c r="BD60" i="1" s="1"/>
  <c r="AK60" i="1"/>
  <c r="AZ60" i="1" s="1"/>
  <c r="AG60" i="1"/>
  <c r="AV60" i="1" s="1"/>
  <c r="AB60" i="1"/>
  <c r="AQ60" i="1" s="1"/>
  <c r="BF60" i="1" s="1"/>
  <c r="AA60" i="1"/>
  <c r="AP60" i="1" s="1"/>
  <c r="BE60" i="1" s="1"/>
  <c r="Z60" i="1"/>
  <c r="Y60" i="1"/>
  <c r="AN60" i="1" s="1"/>
  <c r="BC60" i="1" s="1"/>
  <c r="X60" i="1"/>
  <c r="AM60" i="1" s="1"/>
  <c r="BB60" i="1" s="1"/>
  <c r="W60" i="1"/>
  <c r="AL60" i="1" s="1"/>
  <c r="BA60" i="1" s="1"/>
  <c r="V60" i="1"/>
  <c r="U60" i="1"/>
  <c r="AJ60" i="1" s="1"/>
  <c r="AY60" i="1" s="1"/>
  <c r="T60" i="1"/>
  <c r="AI60" i="1" s="1"/>
  <c r="AX60" i="1" s="1"/>
  <c r="S60" i="1"/>
  <c r="AH60" i="1" s="1"/>
  <c r="AW60" i="1" s="1"/>
  <c r="R60" i="1"/>
  <c r="Q60" i="1"/>
  <c r="AF60" i="1" s="1"/>
  <c r="AU60" i="1" s="1"/>
  <c r="N60" i="1"/>
  <c r="AO59" i="1"/>
  <c r="BD59" i="1" s="1"/>
  <c r="AK59" i="1"/>
  <c r="AZ59" i="1" s="1"/>
  <c r="AG59" i="1"/>
  <c r="AV59" i="1" s="1"/>
  <c r="AB59" i="1"/>
  <c r="AQ59" i="1" s="1"/>
  <c r="BF59" i="1" s="1"/>
  <c r="AA59" i="1"/>
  <c r="AP59" i="1" s="1"/>
  <c r="BE59" i="1" s="1"/>
  <c r="Z59" i="1"/>
  <c r="Y59" i="1"/>
  <c r="AN59" i="1" s="1"/>
  <c r="BC59" i="1" s="1"/>
  <c r="X59" i="1"/>
  <c r="AM59" i="1" s="1"/>
  <c r="BB59" i="1" s="1"/>
  <c r="W59" i="1"/>
  <c r="AL59" i="1" s="1"/>
  <c r="BA59" i="1" s="1"/>
  <c r="V59" i="1"/>
  <c r="U59" i="1"/>
  <c r="AJ59" i="1" s="1"/>
  <c r="AY59" i="1" s="1"/>
  <c r="T59" i="1"/>
  <c r="AI59" i="1" s="1"/>
  <c r="AX59" i="1" s="1"/>
  <c r="S59" i="1"/>
  <c r="AH59" i="1" s="1"/>
  <c r="AW59" i="1" s="1"/>
  <c r="R59" i="1"/>
  <c r="Q59" i="1"/>
  <c r="AF59" i="1" s="1"/>
  <c r="AU59" i="1" s="1"/>
  <c r="N59" i="1"/>
  <c r="AO58" i="1"/>
  <c r="BD58" i="1" s="1"/>
  <c r="AK58" i="1"/>
  <c r="AZ58" i="1" s="1"/>
  <c r="AG58" i="1"/>
  <c r="AV58" i="1" s="1"/>
  <c r="AB58" i="1"/>
  <c r="AQ58" i="1" s="1"/>
  <c r="BF58" i="1" s="1"/>
  <c r="AA58" i="1"/>
  <c r="AP58" i="1" s="1"/>
  <c r="BE58" i="1" s="1"/>
  <c r="Z58" i="1"/>
  <c r="Y58" i="1"/>
  <c r="AN58" i="1" s="1"/>
  <c r="BC58" i="1" s="1"/>
  <c r="X58" i="1"/>
  <c r="AM58" i="1" s="1"/>
  <c r="BB58" i="1" s="1"/>
  <c r="W58" i="1"/>
  <c r="AL58" i="1" s="1"/>
  <c r="BA58" i="1" s="1"/>
  <c r="V58" i="1"/>
  <c r="U58" i="1"/>
  <c r="AJ58" i="1" s="1"/>
  <c r="AY58" i="1" s="1"/>
  <c r="T58" i="1"/>
  <c r="AI58" i="1" s="1"/>
  <c r="AX58" i="1" s="1"/>
  <c r="S58" i="1"/>
  <c r="AH58" i="1" s="1"/>
  <c r="AW58" i="1" s="1"/>
  <c r="R58" i="1"/>
  <c r="Q58" i="1"/>
  <c r="AF58" i="1" s="1"/>
  <c r="AU58" i="1" s="1"/>
  <c r="N58" i="1"/>
  <c r="AO57" i="1"/>
  <c r="BD57" i="1" s="1"/>
  <c r="AK57" i="1"/>
  <c r="AZ57" i="1" s="1"/>
  <c r="AG57" i="1"/>
  <c r="AV57" i="1" s="1"/>
  <c r="AB57" i="1"/>
  <c r="AQ57" i="1" s="1"/>
  <c r="BF57" i="1" s="1"/>
  <c r="AA57" i="1"/>
  <c r="AP57" i="1" s="1"/>
  <c r="BE57" i="1" s="1"/>
  <c r="Z57" i="1"/>
  <c r="Y57" i="1"/>
  <c r="AN57" i="1" s="1"/>
  <c r="BC57" i="1" s="1"/>
  <c r="X57" i="1"/>
  <c r="AM57" i="1" s="1"/>
  <c r="BB57" i="1" s="1"/>
  <c r="W57" i="1"/>
  <c r="AL57" i="1" s="1"/>
  <c r="BA57" i="1" s="1"/>
  <c r="V57" i="1"/>
  <c r="U57" i="1"/>
  <c r="AJ57" i="1" s="1"/>
  <c r="AY57" i="1" s="1"/>
  <c r="T57" i="1"/>
  <c r="AI57" i="1" s="1"/>
  <c r="AX57" i="1" s="1"/>
  <c r="S57" i="1"/>
  <c r="AH57" i="1" s="1"/>
  <c r="AW57" i="1" s="1"/>
  <c r="R57" i="1"/>
  <c r="Q57" i="1"/>
  <c r="AF57" i="1" s="1"/>
  <c r="AU57" i="1" s="1"/>
  <c r="N57" i="1"/>
  <c r="Z54" i="1"/>
  <c r="M54" i="1"/>
  <c r="L54" i="1"/>
  <c r="AA54" i="1" s="1"/>
  <c r="K54" i="1"/>
  <c r="J54" i="1"/>
  <c r="I54" i="1"/>
  <c r="H54" i="1"/>
  <c r="W54" i="1" s="1"/>
  <c r="G54" i="1"/>
  <c r="F54" i="1"/>
  <c r="E54" i="1"/>
  <c r="D54" i="1"/>
  <c r="S54" i="1" s="1"/>
  <c r="C54" i="1"/>
  <c r="B54" i="1"/>
  <c r="AB53" i="1"/>
  <c r="AA53" i="1"/>
  <c r="Z53" i="1"/>
  <c r="Y53" i="1"/>
  <c r="X53" i="1"/>
  <c r="W53" i="1"/>
  <c r="V53" i="1"/>
  <c r="U53" i="1"/>
  <c r="T53" i="1"/>
  <c r="S53" i="1"/>
  <c r="R53" i="1"/>
  <c r="Q53" i="1"/>
  <c r="AC53" i="1" s="1"/>
  <c r="N53" i="1"/>
  <c r="AB52" i="1"/>
  <c r="AA52" i="1"/>
  <c r="Z52" i="1"/>
  <c r="Y52" i="1"/>
  <c r="X52" i="1"/>
  <c r="W52" i="1"/>
  <c r="V52" i="1"/>
  <c r="U52" i="1"/>
  <c r="T52" i="1"/>
  <c r="S52" i="1"/>
  <c r="R52" i="1"/>
  <c r="Q52" i="1"/>
  <c r="AC52" i="1" s="1"/>
  <c r="N52" i="1"/>
  <c r="AB51" i="1"/>
  <c r="AA51" i="1"/>
  <c r="AP42" i="1" s="1"/>
  <c r="Z51" i="1"/>
  <c r="Y51" i="1"/>
  <c r="X51" i="1"/>
  <c r="W51" i="1"/>
  <c r="V51" i="1"/>
  <c r="U51" i="1"/>
  <c r="T51" i="1"/>
  <c r="S51" i="1"/>
  <c r="AH42" i="1" s="1"/>
  <c r="R51" i="1"/>
  <c r="Q51" i="1"/>
  <c r="N51" i="1"/>
  <c r="AB50" i="1"/>
  <c r="AA50" i="1"/>
  <c r="Z50" i="1"/>
  <c r="Y50" i="1"/>
  <c r="X50" i="1"/>
  <c r="W50" i="1"/>
  <c r="V50" i="1"/>
  <c r="U50" i="1"/>
  <c r="T50" i="1"/>
  <c r="S50" i="1"/>
  <c r="R50" i="1"/>
  <c r="Q50" i="1"/>
  <c r="AC50" i="1" s="1"/>
  <c r="N50" i="1"/>
  <c r="AB49" i="1"/>
  <c r="AA49" i="1"/>
  <c r="Z49" i="1"/>
  <c r="Y49" i="1"/>
  <c r="X49" i="1"/>
  <c r="W49" i="1"/>
  <c r="V49" i="1"/>
  <c r="U49" i="1"/>
  <c r="T49" i="1"/>
  <c r="S49" i="1"/>
  <c r="R49" i="1"/>
  <c r="Q49" i="1"/>
  <c r="AC49" i="1" s="1"/>
  <c r="N49" i="1"/>
  <c r="AB48" i="1"/>
  <c r="AA48" i="1"/>
  <c r="Z48" i="1"/>
  <c r="Y48" i="1"/>
  <c r="X48" i="1"/>
  <c r="W48" i="1"/>
  <c r="V48" i="1"/>
  <c r="U48" i="1"/>
  <c r="T48" i="1"/>
  <c r="S48" i="1"/>
  <c r="R48" i="1"/>
  <c r="Q48" i="1"/>
  <c r="AC48" i="1" s="1"/>
  <c r="N48" i="1"/>
  <c r="AL45" i="1"/>
  <c r="AB45" i="1"/>
  <c r="AQ45" i="1" s="1"/>
  <c r="T45" i="1"/>
  <c r="AI45" i="1" s="1"/>
  <c r="M45" i="1"/>
  <c r="AB54" i="1" s="1"/>
  <c r="L45" i="1"/>
  <c r="K45" i="1"/>
  <c r="J45" i="1"/>
  <c r="Y54" i="1" s="1"/>
  <c r="I45" i="1"/>
  <c r="X54" i="1" s="1"/>
  <c r="H45" i="1"/>
  <c r="G45" i="1"/>
  <c r="V54" i="1" s="1"/>
  <c r="F45" i="1"/>
  <c r="U54" i="1" s="1"/>
  <c r="E45" i="1"/>
  <c r="T54" i="1" s="1"/>
  <c r="D45" i="1"/>
  <c r="C45" i="1"/>
  <c r="R54" i="1" s="1"/>
  <c r="B45" i="1"/>
  <c r="Q54" i="1" s="1"/>
  <c r="AP44" i="1"/>
  <c r="AL44" i="1"/>
  <c r="AH44" i="1"/>
  <c r="AB44" i="1"/>
  <c r="AQ44" i="1" s="1"/>
  <c r="AA44" i="1"/>
  <c r="Z44" i="1"/>
  <c r="AO44" i="1" s="1"/>
  <c r="Y44" i="1"/>
  <c r="AN44" i="1" s="1"/>
  <c r="X44" i="1"/>
  <c r="AM44" i="1" s="1"/>
  <c r="W44" i="1"/>
  <c r="V44" i="1"/>
  <c r="AK44" i="1" s="1"/>
  <c r="U44" i="1"/>
  <c r="AJ44" i="1" s="1"/>
  <c r="T44" i="1"/>
  <c r="AI44" i="1" s="1"/>
  <c r="S44" i="1"/>
  <c r="R44" i="1"/>
  <c r="AG44" i="1" s="1"/>
  <c r="Q44" i="1"/>
  <c r="AF44" i="1" s="1"/>
  <c r="N44" i="1"/>
  <c r="AP43" i="1"/>
  <c r="AL43" i="1"/>
  <c r="AH43" i="1"/>
  <c r="AB43" i="1"/>
  <c r="AQ43" i="1" s="1"/>
  <c r="AA43" i="1"/>
  <c r="Z43" i="1"/>
  <c r="AO43" i="1" s="1"/>
  <c r="Y43" i="1"/>
  <c r="AN43" i="1" s="1"/>
  <c r="X43" i="1"/>
  <c r="AM43" i="1" s="1"/>
  <c r="W43" i="1"/>
  <c r="V43" i="1"/>
  <c r="AK43" i="1" s="1"/>
  <c r="U43" i="1"/>
  <c r="AJ43" i="1" s="1"/>
  <c r="T43" i="1"/>
  <c r="AI43" i="1" s="1"/>
  <c r="S43" i="1"/>
  <c r="R43" i="1"/>
  <c r="AG43" i="1" s="1"/>
  <c r="Q43" i="1"/>
  <c r="AF43" i="1" s="1"/>
  <c r="N43" i="1"/>
  <c r="AL42" i="1"/>
  <c r="AB42" i="1"/>
  <c r="AQ42" i="1" s="1"/>
  <c r="AA42" i="1"/>
  <c r="Z42" i="1"/>
  <c r="AO42" i="1" s="1"/>
  <c r="Y42" i="1"/>
  <c r="AN42" i="1" s="1"/>
  <c r="X42" i="1"/>
  <c r="AM42" i="1" s="1"/>
  <c r="W42" i="1"/>
  <c r="V42" i="1"/>
  <c r="AK42" i="1" s="1"/>
  <c r="U42" i="1"/>
  <c r="AJ42" i="1" s="1"/>
  <c r="T42" i="1"/>
  <c r="AI42" i="1" s="1"/>
  <c r="S42" i="1"/>
  <c r="R42" i="1"/>
  <c r="AG42" i="1" s="1"/>
  <c r="Q42" i="1"/>
  <c r="AF42" i="1" s="1"/>
  <c r="N42" i="1"/>
  <c r="AP41" i="1"/>
  <c r="AL41" i="1"/>
  <c r="AH41" i="1"/>
  <c r="AB41" i="1"/>
  <c r="AQ41" i="1" s="1"/>
  <c r="AA41" i="1"/>
  <c r="Z41" i="1"/>
  <c r="AO41" i="1" s="1"/>
  <c r="Y41" i="1"/>
  <c r="AN41" i="1" s="1"/>
  <c r="X41" i="1"/>
  <c r="AM41" i="1" s="1"/>
  <c r="W41" i="1"/>
  <c r="V41" i="1"/>
  <c r="AK41" i="1" s="1"/>
  <c r="U41" i="1"/>
  <c r="AJ41" i="1" s="1"/>
  <c r="T41" i="1"/>
  <c r="AI41" i="1" s="1"/>
  <c r="S41" i="1"/>
  <c r="R41" i="1"/>
  <c r="AG41" i="1" s="1"/>
  <c r="Q41" i="1"/>
  <c r="AF41" i="1" s="1"/>
  <c r="N41" i="1"/>
  <c r="AP40" i="1"/>
  <c r="AL40" i="1"/>
  <c r="AH40" i="1"/>
  <c r="AB40" i="1"/>
  <c r="AQ40" i="1" s="1"/>
  <c r="AA40" i="1"/>
  <c r="Z40" i="1"/>
  <c r="Y40" i="1"/>
  <c r="AN40" i="1" s="1"/>
  <c r="X40" i="1"/>
  <c r="AM40" i="1" s="1"/>
  <c r="W40" i="1"/>
  <c r="V40" i="1"/>
  <c r="U40" i="1"/>
  <c r="AJ40" i="1" s="1"/>
  <c r="T40" i="1"/>
  <c r="AI40" i="1" s="1"/>
  <c r="S40" i="1"/>
  <c r="R40" i="1"/>
  <c r="Q40" i="1"/>
  <c r="AF40" i="1" s="1"/>
  <c r="N40" i="1"/>
  <c r="AP39" i="1"/>
  <c r="AL39" i="1"/>
  <c r="AH39" i="1"/>
  <c r="AB39" i="1"/>
  <c r="AQ39" i="1" s="1"/>
  <c r="AA39" i="1"/>
  <c r="Z39" i="1"/>
  <c r="AO39" i="1" s="1"/>
  <c r="Y39" i="1"/>
  <c r="AN39" i="1" s="1"/>
  <c r="X39" i="1"/>
  <c r="AM39" i="1" s="1"/>
  <c r="W39" i="1"/>
  <c r="V39" i="1"/>
  <c r="AK39" i="1" s="1"/>
  <c r="U39" i="1"/>
  <c r="AJ39" i="1" s="1"/>
  <c r="T39" i="1"/>
  <c r="AI39" i="1" s="1"/>
  <c r="S39" i="1"/>
  <c r="R39" i="1"/>
  <c r="AG39" i="1" s="1"/>
  <c r="Q39" i="1"/>
  <c r="AF39" i="1" s="1"/>
  <c r="N39" i="1"/>
  <c r="M36" i="1"/>
  <c r="L36" i="1"/>
  <c r="K36" i="1"/>
  <c r="J36" i="1"/>
  <c r="I36" i="1"/>
  <c r="H36" i="1"/>
  <c r="G36" i="1"/>
  <c r="F36" i="1"/>
  <c r="E36" i="1"/>
  <c r="D36" i="1"/>
  <c r="C36" i="1"/>
  <c r="B36" i="1"/>
  <c r="N35" i="1"/>
  <c r="N34" i="1"/>
  <c r="N33" i="1"/>
  <c r="N32" i="1"/>
  <c r="N31" i="1"/>
  <c r="N30" i="1"/>
  <c r="M27" i="1"/>
  <c r="L27" i="1"/>
  <c r="K27" i="1"/>
  <c r="J27" i="1"/>
  <c r="I27" i="1"/>
  <c r="H27" i="1"/>
  <c r="G27" i="1"/>
  <c r="F27" i="1"/>
  <c r="E27" i="1"/>
  <c r="D27" i="1"/>
  <c r="C27" i="1"/>
  <c r="B27" i="1"/>
  <c r="N27" i="1" s="1"/>
  <c r="N26" i="1"/>
  <c r="N25" i="1"/>
  <c r="N24" i="1"/>
  <c r="N23" i="1"/>
  <c r="N22" i="1"/>
  <c r="N21" i="1"/>
  <c r="AB18" i="1"/>
  <c r="AA18" i="1"/>
  <c r="AA45" i="1" s="1"/>
  <c r="AP45" i="1" s="1"/>
  <c r="Z18" i="1"/>
  <c r="Z45" i="1" s="1"/>
  <c r="AO45" i="1" s="1"/>
  <c r="Y18" i="1"/>
  <c r="Y45" i="1" s="1"/>
  <c r="AN45" i="1" s="1"/>
  <c r="X18" i="1"/>
  <c r="X45" i="1" s="1"/>
  <c r="AM45" i="1" s="1"/>
  <c r="W18" i="1"/>
  <c r="W45" i="1" s="1"/>
  <c r="V18" i="1"/>
  <c r="V45" i="1" s="1"/>
  <c r="U18" i="1"/>
  <c r="U45" i="1" s="1"/>
  <c r="AJ45" i="1" s="1"/>
  <c r="T18" i="1"/>
  <c r="S18" i="1"/>
  <c r="S45" i="1" s="1"/>
  <c r="AH45" i="1" s="1"/>
  <c r="R18" i="1"/>
  <c r="R45" i="1" s="1"/>
  <c r="Q18" i="1"/>
  <c r="Q45" i="1" s="1"/>
  <c r="M18" i="1"/>
  <c r="L18" i="1"/>
  <c r="K18" i="1"/>
  <c r="J18" i="1"/>
  <c r="I18" i="1"/>
  <c r="H18" i="1"/>
  <c r="G18" i="1"/>
  <c r="F18" i="1"/>
  <c r="E18" i="1"/>
  <c r="D18" i="1"/>
  <c r="C18" i="1"/>
  <c r="B18" i="1"/>
  <c r="N18" i="1" s="1"/>
  <c r="AC17" i="1"/>
  <c r="N17" i="1"/>
  <c r="AC16" i="1"/>
  <c r="N16" i="1"/>
  <c r="AC15" i="1"/>
  <c r="N15" i="1"/>
  <c r="AC14" i="1"/>
  <c r="N14" i="1"/>
  <c r="AC13" i="1"/>
  <c r="N13" i="1"/>
  <c r="AC12" i="1"/>
  <c r="N12" i="1"/>
  <c r="Z9" i="1"/>
  <c r="AO9" i="1" s="1"/>
  <c r="BD45" i="1" s="1"/>
  <c r="BS54" i="1" s="1"/>
  <c r="V9" i="1"/>
  <c r="AK9" i="1" s="1"/>
  <c r="R9" i="1"/>
  <c r="AG9" i="1" s="1"/>
  <c r="M9" i="1"/>
  <c r="AB9" i="1" s="1"/>
  <c r="AQ9" i="1" s="1"/>
  <c r="BF45" i="1" s="1"/>
  <c r="L9" i="1"/>
  <c r="AA9" i="1" s="1"/>
  <c r="AP9" i="1" s="1"/>
  <c r="BE45" i="1" s="1"/>
  <c r="BT54" i="1" s="1"/>
  <c r="K9" i="1"/>
  <c r="J9" i="1"/>
  <c r="Y9" i="1" s="1"/>
  <c r="AN9" i="1" s="1"/>
  <c r="BC45" i="1" s="1"/>
  <c r="I9" i="1"/>
  <c r="X9" i="1" s="1"/>
  <c r="AM9" i="1" s="1"/>
  <c r="BB45" i="1" s="1"/>
  <c r="H9" i="1"/>
  <c r="W9" i="1" s="1"/>
  <c r="AL9" i="1" s="1"/>
  <c r="BA45" i="1" s="1"/>
  <c r="BP54" i="1" s="1"/>
  <c r="G9" i="1"/>
  <c r="F9" i="1"/>
  <c r="U9" i="1" s="1"/>
  <c r="AJ9" i="1" s="1"/>
  <c r="AY45" i="1" s="1"/>
  <c r="E9" i="1"/>
  <c r="T9" i="1" s="1"/>
  <c r="AI9" i="1" s="1"/>
  <c r="AX45" i="1" s="1"/>
  <c r="D9" i="1"/>
  <c r="S9" i="1" s="1"/>
  <c r="AH9" i="1" s="1"/>
  <c r="AW45" i="1" s="1"/>
  <c r="C9" i="1"/>
  <c r="B9" i="1"/>
  <c r="Q9" i="1" s="1"/>
  <c r="AF9" i="1" s="1"/>
  <c r="AQ8" i="1"/>
  <c r="AM8" i="1"/>
  <c r="AI8" i="1"/>
  <c r="AC8" i="1"/>
  <c r="AB8" i="1"/>
  <c r="AA8" i="1"/>
  <c r="AP8" i="1" s="1"/>
  <c r="BE44" i="1" s="1"/>
  <c r="BT53" i="1" s="1"/>
  <c r="Z8" i="1"/>
  <c r="AO8" i="1" s="1"/>
  <c r="BD44" i="1" s="1"/>
  <c r="BS53" i="1" s="1"/>
  <c r="Y8" i="1"/>
  <c r="AN8" i="1" s="1"/>
  <c r="BC44" i="1" s="1"/>
  <c r="BR53" i="1" s="1"/>
  <c r="X8" i="1"/>
  <c r="W8" i="1"/>
  <c r="AL8" i="1" s="1"/>
  <c r="BA44" i="1" s="1"/>
  <c r="BP53" i="1" s="1"/>
  <c r="V8" i="1"/>
  <c r="AK8" i="1" s="1"/>
  <c r="AZ44" i="1" s="1"/>
  <c r="BO53" i="1" s="1"/>
  <c r="U8" i="1"/>
  <c r="AJ8" i="1" s="1"/>
  <c r="AY44" i="1" s="1"/>
  <c r="BN53" i="1" s="1"/>
  <c r="T8" i="1"/>
  <c r="S8" i="1"/>
  <c r="AH8" i="1" s="1"/>
  <c r="AW44" i="1" s="1"/>
  <c r="BL53" i="1" s="1"/>
  <c r="R8" i="1"/>
  <c r="AG8" i="1" s="1"/>
  <c r="AV44" i="1" s="1"/>
  <c r="BK53" i="1" s="1"/>
  <c r="Q8" i="1"/>
  <c r="AF8" i="1" s="1"/>
  <c r="N8" i="1"/>
  <c r="AP7" i="1"/>
  <c r="BE43" i="1" s="1"/>
  <c r="BT52" i="1" s="1"/>
  <c r="AL7" i="1"/>
  <c r="BA43" i="1" s="1"/>
  <c r="BP52" i="1" s="1"/>
  <c r="AH7" i="1"/>
  <c r="AW43" i="1" s="1"/>
  <c r="BL52" i="1" s="1"/>
  <c r="AB7" i="1"/>
  <c r="AQ7" i="1" s="1"/>
  <c r="BF43" i="1" s="1"/>
  <c r="BU52" i="1" s="1"/>
  <c r="AA7" i="1"/>
  <c r="Z7" i="1"/>
  <c r="AO7" i="1" s="1"/>
  <c r="BD43" i="1" s="1"/>
  <c r="BS52" i="1" s="1"/>
  <c r="Y7" i="1"/>
  <c r="AN7" i="1" s="1"/>
  <c r="BC43" i="1" s="1"/>
  <c r="BR52" i="1" s="1"/>
  <c r="X7" i="1"/>
  <c r="AM7" i="1" s="1"/>
  <c r="BB43" i="1" s="1"/>
  <c r="BQ52" i="1" s="1"/>
  <c r="W7" i="1"/>
  <c r="V7" i="1"/>
  <c r="AK7" i="1" s="1"/>
  <c r="AZ43" i="1" s="1"/>
  <c r="BO52" i="1" s="1"/>
  <c r="U7" i="1"/>
  <c r="AJ7" i="1" s="1"/>
  <c r="AY43" i="1" s="1"/>
  <c r="BN52" i="1" s="1"/>
  <c r="T7" i="1"/>
  <c r="AI7" i="1" s="1"/>
  <c r="AX43" i="1" s="1"/>
  <c r="BM52" i="1" s="1"/>
  <c r="S7" i="1"/>
  <c r="R7" i="1"/>
  <c r="AG7" i="1" s="1"/>
  <c r="AV43" i="1" s="1"/>
  <c r="BK52" i="1" s="1"/>
  <c r="Q7" i="1"/>
  <c r="AF7" i="1" s="1"/>
  <c r="N7" i="1"/>
  <c r="AC7" i="1" s="1"/>
  <c r="AO6" i="1"/>
  <c r="BD42" i="1" s="1"/>
  <c r="BS51" i="1" s="1"/>
  <c r="AK6" i="1"/>
  <c r="AZ42" i="1" s="1"/>
  <c r="BO51" i="1" s="1"/>
  <c r="AG6" i="1"/>
  <c r="AV42" i="1" s="1"/>
  <c r="BK51" i="1" s="1"/>
  <c r="AB6" i="1"/>
  <c r="AQ6" i="1" s="1"/>
  <c r="BF42" i="1" s="1"/>
  <c r="BU51" i="1" s="1"/>
  <c r="AA6" i="1"/>
  <c r="AP6" i="1" s="1"/>
  <c r="BE42" i="1" s="1"/>
  <c r="BT51" i="1" s="1"/>
  <c r="Z6" i="1"/>
  <c r="Y6" i="1"/>
  <c r="AN6" i="1" s="1"/>
  <c r="BC42" i="1" s="1"/>
  <c r="BR51" i="1" s="1"/>
  <c r="X6" i="1"/>
  <c r="AM6" i="1" s="1"/>
  <c r="BB42" i="1" s="1"/>
  <c r="BQ51" i="1" s="1"/>
  <c r="W6" i="1"/>
  <c r="AL6" i="1" s="1"/>
  <c r="BA42" i="1" s="1"/>
  <c r="BP51" i="1" s="1"/>
  <c r="V6" i="1"/>
  <c r="U6" i="1"/>
  <c r="AJ6" i="1" s="1"/>
  <c r="AY42" i="1" s="1"/>
  <c r="BN51" i="1" s="1"/>
  <c r="T6" i="1"/>
  <c r="AI6" i="1" s="1"/>
  <c r="AX42" i="1" s="1"/>
  <c r="BM51" i="1" s="1"/>
  <c r="S6" i="1"/>
  <c r="AH6" i="1" s="1"/>
  <c r="AW42" i="1" s="1"/>
  <c r="BL51" i="1" s="1"/>
  <c r="R6" i="1"/>
  <c r="Q6" i="1"/>
  <c r="AF6" i="1" s="1"/>
  <c r="N6" i="1"/>
  <c r="AC6" i="1" s="1"/>
  <c r="AN5" i="1"/>
  <c r="BC41" i="1" s="1"/>
  <c r="BR50" i="1" s="1"/>
  <c r="AJ5" i="1"/>
  <c r="AY41" i="1" s="1"/>
  <c r="BN50" i="1" s="1"/>
  <c r="AF5" i="1"/>
  <c r="AU41" i="1" s="1"/>
  <c r="BJ50" i="1" s="1"/>
  <c r="AB5" i="1"/>
  <c r="AQ5" i="1" s="1"/>
  <c r="BF41" i="1" s="1"/>
  <c r="BU50" i="1" s="1"/>
  <c r="AA5" i="1"/>
  <c r="AP5" i="1" s="1"/>
  <c r="BE41" i="1" s="1"/>
  <c r="BT50" i="1" s="1"/>
  <c r="Z5" i="1"/>
  <c r="AO5" i="1" s="1"/>
  <c r="BD41" i="1" s="1"/>
  <c r="BS50" i="1" s="1"/>
  <c r="Y5" i="1"/>
  <c r="X5" i="1"/>
  <c r="AM5" i="1" s="1"/>
  <c r="BB41" i="1" s="1"/>
  <c r="BQ50" i="1" s="1"/>
  <c r="W5" i="1"/>
  <c r="AL5" i="1" s="1"/>
  <c r="BA41" i="1" s="1"/>
  <c r="BP50" i="1" s="1"/>
  <c r="V5" i="1"/>
  <c r="AK5" i="1" s="1"/>
  <c r="AZ41" i="1" s="1"/>
  <c r="BO50" i="1" s="1"/>
  <c r="U5" i="1"/>
  <c r="T5" i="1"/>
  <c r="AI5" i="1" s="1"/>
  <c r="AX41" i="1" s="1"/>
  <c r="BM50" i="1" s="1"/>
  <c r="S5" i="1"/>
  <c r="AH5" i="1" s="1"/>
  <c r="AW41" i="1" s="1"/>
  <c r="BL50" i="1" s="1"/>
  <c r="R5" i="1"/>
  <c r="AG5" i="1" s="1"/>
  <c r="AV41" i="1" s="1"/>
  <c r="BK50" i="1" s="1"/>
  <c r="Q5" i="1"/>
  <c r="N5" i="1"/>
  <c r="AC5" i="1" s="1"/>
  <c r="AQ4" i="1"/>
  <c r="AM4" i="1"/>
  <c r="AI4" i="1"/>
  <c r="AC4" i="1"/>
  <c r="AB4" i="1"/>
  <c r="AA4" i="1"/>
  <c r="AP4" i="1" s="1"/>
  <c r="BE40" i="1" s="1"/>
  <c r="BT49" i="1" s="1"/>
  <c r="Z4" i="1"/>
  <c r="AO4" i="1" s="1"/>
  <c r="Y4" i="1"/>
  <c r="AN4" i="1" s="1"/>
  <c r="BC40" i="1" s="1"/>
  <c r="BR49" i="1" s="1"/>
  <c r="X4" i="1"/>
  <c r="W4" i="1"/>
  <c r="AL4" i="1" s="1"/>
  <c r="BA40" i="1" s="1"/>
  <c r="BP49" i="1" s="1"/>
  <c r="V4" i="1"/>
  <c r="AK4" i="1" s="1"/>
  <c r="U4" i="1"/>
  <c r="AJ4" i="1" s="1"/>
  <c r="AY40" i="1" s="1"/>
  <c r="BN49" i="1" s="1"/>
  <c r="T4" i="1"/>
  <c r="S4" i="1"/>
  <c r="AH4" i="1" s="1"/>
  <c r="AW40" i="1" s="1"/>
  <c r="BL49" i="1" s="1"/>
  <c r="R4" i="1"/>
  <c r="AG4" i="1" s="1"/>
  <c r="Q4" i="1"/>
  <c r="AF4" i="1" s="1"/>
  <c r="N4" i="1"/>
  <c r="AP3" i="1"/>
  <c r="BE39" i="1" s="1"/>
  <c r="BT48" i="1" s="1"/>
  <c r="AL3" i="1"/>
  <c r="BA39" i="1" s="1"/>
  <c r="BP48" i="1" s="1"/>
  <c r="AH3" i="1"/>
  <c r="AW39" i="1" s="1"/>
  <c r="BL48" i="1" s="1"/>
  <c r="AB3" i="1"/>
  <c r="AQ3" i="1" s="1"/>
  <c r="BF39" i="1" s="1"/>
  <c r="BU48" i="1" s="1"/>
  <c r="AA3" i="1"/>
  <c r="Z3" i="1"/>
  <c r="AO3" i="1" s="1"/>
  <c r="BD39" i="1" s="1"/>
  <c r="BS48" i="1" s="1"/>
  <c r="Y3" i="1"/>
  <c r="AN3" i="1" s="1"/>
  <c r="BC39" i="1" s="1"/>
  <c r="BR48" i="1" s="1"/>
  <c r="X3" i="1"/>
  <c r="AM3" i="1" s="1"/>
  <c r="BB39" i="1" s="1"/>
  <c r="BQ48" i="1" s="1"/>
  <c r="W3" i="1"/>
  <c r="V3" i="1"/>
  <c r="AK3" i="1" s="1"/>
  <c r="AZ39" i="1" s="1"/>
  <c r="BO48" i="1" s="1"/>
  <c r="U3" i="1"/>
  <c r="AJ3" i="1" s="1"/>
  <c r="AY39" i="1" s="1"/>
  <c r="BN48" i="1" s="1"/>
  <c r="T3" i="1"/>
  <c r="AI3" i="1" s="1"/>
  <c r="AX39" i="1" s="1"/>
  <c r="BM48" i="1" s="1"/>
  <c r="S3" i="1"/>
  <c r="R3" i="1"/>
  <c r="AG3" i="1" s="1"/>
  <c r="AV39" i="1" s="1"/>
  <c r="BK48" i="1" s="1"/>
  <c r="Q3" i="1"/>
  <c r="AF3" i="1" s="1"/>
  <c r="N3" i="1"/>
  <c r="AC3" i="1" s="1"/>
  <c r="AU40" i="1" l="1"/>
  <c r="AR4" i="1"/>
  <c r="AF45" i="1"/>
  <c r="AC45" i="1"/>
  <c r="BV50" i="1"/>
  <c r="AU42" i="1"/>
  <c r="AR6" i="1"/>
  <c r="AU43" i="1"/>
  <c r="AR7" i="1"/>
  <c r="AU44" i="1"/>
  <c r="AR8" i="1"/>
  <c r="AU45" i="1"/>
  <c r="AR9" i="1"/>
  <c r="AU39" i="1"/>
  <c r="AR3" i="1"/>
  <c r="BF40" i="1"/>
  <c r="BU49" i="1" s="1"/>
  <c r="BF44" i="1"/>
  <c r="BU53" i="1" s="1"/>
  <c r="AC18" i="1"/>
  <c r="AX63" i="1"/>
  <c r="BM54" i="1" s="1"/>
  <c r="BB63" i="1"/>
  <c r="BQ54" i="1" s="1"/>
  <c r="BF63" i="1"/>
  <c r="BU54" i="1" s="1"/>
  <c r="AX40" i="1"/>
  <c r="BM49" i="1" s="1"/>
  <c r="BB44" i="1"/>
  <c r="BQ53" i="1" s="1"/>
  <c r="AG45" i="1"/>
  <c r="AV45" i="1" s="1"/>
  <c r="BK54" i="1" s="1"/>
  <c r="AK45" i="1"/>
  <c r="AZ45" i="1" s="1"/>
  <c r="BO54" i="1" s="1"/>
  <c r="AC40" i="1"/>
  <c r="AR42" i="1"/>
  <c r="AC42" i="1"/>
  <c r="AR44" i="1"/>
  <c r="AC44" i="1"/>
  <c r="AF63" i="1"/>
  <c r="AC63" i="1"/>
  <c r="AJ63" i="1"/>
  <c r="AN63" i="1"/>
  <c r="BC63" i="1" s="1"/>
  <c r="BR54" i="1" s="1"/>
  <c r="AW63" i="1"/>
  <c r="BL54" i="1" s="1"/>
  <c r="AR66" i="1"/>
  <c r="AF72" i="1"/>
  <c r="AJ72" i="1"/>
  <c r="AN72" i="1"/>
  <c r="BB40" i="1"/>
  <c r="BQ49" i="1" s="1"/>
  <c r="BG41" i="1"/>
  <c r="N9" i="1"/>
  <c r="AC9" i="1" s="1"/>
  <c r="N36" i="1"/>
  <c r="AG40" i="1"/>
  <c r="AR40" i="1" s="1"/>
  <c r="AK40" i="1"/>
  <c r="AZ40" i="1" s="1"/>
  <c r="BO49" i="1" s="1"/>
  <c r="AO40" i="1"/>
  <c r="BD40" i="1" s="1"/>
  <c r="BS49" i="1" s="1"/>
  <c r="AC54" i="1"/>
  <c r="N45" i="1"/>
  <c r="AC51" i="1"/>
  <c r="N54" i="1"/>
  <c r="AR57" i="1"/>
  <c r="BG57" i="1" s="1"/>
  <c r="AR58" i="1"/>
  <c r="BG58" i="1" s="1"/>
  <c r="AR59" i="1"/>
  <c r="AR60" i="1"/>
  <c r="BG60" i="1" s="1"/>
  <c r="AR61" i="1"/>
  <c r="BG61" i="1" s="1"/>
  <c r="AR62" i="1"/>
  <c r="BG62" i="1" s="1"/>
  <c r="AR70" i="1"/>
  <c r="AR5" i="1"/>
  <c r="AX44" i="1"/>
  <c r="BM53" i="1" s="1"/>
  <c r="AR39" i="1"/>
  <c r="AC39" i="1"/>
  <c r="AR41" i="1"/>
  <c r="AC41" i="1"/>
  <c r="AR43" i="1"/>
  <c r="AC43" i="1"/>
  <c r="N63" i="1"/>
  <c r="AR68" i="1"/>
  <c r="BE44" i="2"/>
  <c r="BT53" i="2" s="1"/>
  <c r="AI45" i="2"/>
  <c r="AX45" i="2" s="1"/>
  <c r="AM45" i="2"/>
  <c r="AC57" i="1"/>
  <c r="AC58" i="1"/>
  <c r="AC59" i="1"/>
  <c r="AC60" i="1"/>
  <c r="AC61" i="1"/>
  <c r="AC62" i="1"/>
  <c r="BA44" i="2"/>
  <c r="BP53" i="2" s="1"/>
  <c r="AY45" i="2"/>
  <c r="BN54" i="2" s="1"/>
  <c r="BC45" i="2"/>
  <c r="N9" i="2"/>
  <c r="AC9" i="2" s="1"/>
  <c r="AR9" i="2" s="1"/>
  <c r="BB45" i="2"/>
  <c r="AR39" i="2"/>
  <c r="BG39" i="2" s="1"/>
  <c r="BV48" i="2" s="1"/>
  <c r="AR43" i="2"/>
  <c r="BG43" i="2" s="1"/>
  <c r="BV52" i="2" s="1"/>
  <c r="AG45" i="2"/>
  <c r="AV45" i="2" s="1"/>
  <c r="BK54" i="2" s="1"/>
  <c r="AK45" i="2"/>
  <c r="AZ45" i="2" s="1"/>
  <c r="BO54" i="2" s="1"/>
  <c r="AO45" i="2"/>
  <c r="BD45" i="2" s="1"/>
  <c r="BS54" i="2" s="1"/>
  <c r="N45" i="2"/>
  <c r="AC54" i="2" s="1"/>
  <c r="AR45" i="2" s="1"/>
  <c r="AW63" i="2"/>
  <c r="BL54" i="2" s="1"/>
  <c r="Q45" i="2"/>
  <c r="AF45" i="2" s="1"/>
  <c r="AU45" i="2" s="1"/>
  <c r="BJ54" i="2" s="1"/>
  <c r="BB63" i="2"/>
  <c r="BA63" i="2"/>
  <c r="BP54" i="2" s="1"/>
  <c r="BE63" i="2"/>
  <c r="BT54" i="2" s="1"/>
  <c r="N63" i="2"/>
  <c r="AC63" i="2" s="1"/>
  <c r="AR63" i="2" s="1"/>
  <c r="BG63" i="2" s="1"/>
  <c r="U7" i="3"/>
  <c r="AJ7" i="3" s="1"/>
  <c r="Q14" i="3"/>
  <c r="AF7" i="3" s="1"/>
  <c r="W38" i="3"/>
  <c r="AL31" i="3" s="1"/>
  <c r="AI72" i="2"/>
  <c r="AX63" i="2" s="1"/>
  <c r="AM72" i="2"/>
  <c r="AQ72" i="2"/>
  <c r="BF63" i="2" s="1"/>
  <c r="BU54" i="2" s="1"/>
  <c r="V7" i="3"/>
  <c r="AK7" i="3" s="1"/>
  <c r="AY33" i="3"/>
  <c r="BN33" i="3" s="1"/>
  <c r="N21" i="3"/>
  <c r="B35" i="3"/>
  <c r="R39" i="3"/>
  <c r="AG32" i="3" s="1"/>
  <c r="AV32" i="3" s="1"/>
  <c r="BK32" i="3" s="1"/>
  <c r="AN72" i="2"/>
  <c r="BC63" i="2" s="1"/>
  <c r="AC72" i="2"/>
  <c r="AR72" i="2" s="1"/>
  <c r="BO31" i="3"/>
  <c r="AF3" i="3"/>
  <c r="AU31" i="3" s="1"/>
  <c r="BJ31" i="3" s="1"/>
  <c r="BA31" i="3"/>
  <c r="BP31" i="3" s="1"/>
  <c r="N7" i="3"/>
  <c r="AC7" i="3" s="1"/>
  <c r="D35" i="3"/>
  <c r="S42" i="3" s="1"/>
  <c r="AH35" i="3" s="1"/>
  <c r="AW35" i="3" s="1"/>
  <c r="BL35" i="3" s="1"/>
  <c r="S38" i="3"/>
  <c r="AH31" i="3" s="1"/>
  <c r="AW31" i="3" s="1"/>
  <c r="BL31" i="3" s="1"/>
  <c r="L35" i="3"/>
  <c r="AA42" i="3" s="1"/>
  <c r="AP35" i="3" s="1"/>
  <c r="BE35" i="3" s="1"/>
  <c r="BT35" i="3" s="1"/>
  <c r="AA38" i="3"/>
  <c r="AP31" i="3" s="1"/>
  <c r="BE31" i="3" s="1"/>
  <c r="BT31" i="3" s="1"/>
  <c r="AC11" i="3"/>
  <c r="AR4" i="3" s="1"/>
  <c r="J35" i="3"/>
  <c r="Y42" i="3" s="1"/>
  <c r="AN35" i="3" s="1"/>
  <c r="BC35" i="3" s="1"/>
  <c r="BR35" i="3" s="1"/>
  <c r="Z39" i="3"/>
  <c r="AO32" i="3" s="1"/>
  <c r="BD32" i="3" s="1"/>
  <c r="BS32" i="3" s="1"/>
  <c r="BA35" i="3"/>
  <c r="BS34" i="3"/>
  <c r="R7" i="3"/>
  <c r="AG7" i="3" s="1"/>
  <c r="Z7" i="3"/>
  <c r="AO7" i="3" s="1"/>
  <c r="AG35" i="3"/>
  <c r="AC35" i="3"/>
  <c r="AO35" i="3"/>
  <c r="N33" i="3"/>
  <c r="AC40" i="3" s="1"/>
  <c r="AR33" i="3" s="1"/>
  <c r="BG33" i="3" s="1"/>
  <c r="BV33" i="3" s="1"/>
  <c r="E35" i="3"/>
  <c r="T42" i="3" s="1"/>
  <c r="AI35" i="3" s="1"/>
  <c r="AX35" i="3" s="1"/>
  <c r="BM35" i="3" s="1"/>
  <c r="I35" i="3"/>
  <c r="X42" i="3" s="1"/>
  <c r="AM35" i="3" s="1"/>
  <c r="BB35" i="3" s="1"/>
  <c r="BQ35" i="3" s="1"/>
  <c r="M35" i="3"/>
  <c r="AB42" i="3" s="1"/>
  <c r="AQ35" i="3" s="1"/>
  <c r="BF35" i="3" s="1"/>
  <c r="BU35" i="3" s="1"/>
  <c r="N34" i="3"/>
  <c r="AC41" i="3" s="1"/>
  <c r="AR34" i="3" s="1"/>
  <c r="BG34" i="3" s="1"/>
  <c r="BV34" i="3" s="1"/>
  <c r="X38" i="3"/>
  <c r="AM31" i="3" s="1"/>
  <c r="BB31" i="3" s="1"/>
  <c r="BQ31" i="3" s="1"/>
  <c r="Q49" i="3"/>
  <c r="AF49" i="3" s="1"/>
  <c r="AU49" i="3" s="1"/>
  <c r="U49" i="3"/>
  <c r="AJ49" i="3" s="1"/>
  <c r="AY49" i="3" s="1"/>
  <c r="Y49" i="3"/>
  <c r="AN49" i="3" s="1"/>
  <c r="BC49" i="3" s="1"/>
  <c r="N49" i="3"/>
  <c r="AC49" i="3" s="1"/>
  <c r="AR49" i="3" s="1"/>
  <c r="AC56" i="3"/>
  <c r="N31" i="3"/>
  <c r="AC38" i="3" s="1"/>
  <c r="AR31" i="3" s="1"/>
  <c r="BG31" i="3" s="1"/>
  <c r="F35" i="3"/>
  <c r="U42" i="3" s="1"/>
  <c r="AJ35" i="3" s="1"/>
  <c r="BG48" i="3"/>
  <c r="AI49" i="3"/>
  <c r="AX49" i="3" s="1"/>
  <c r="BA49" i="3"/>
  <c r="AG56" i="3"/>
  <c r="AV49" i="3" s="1"/>
  <c r="AK56" i="3"/>
  <c r="AZ49" i="3" s="1"/>
  <c r="AO56" i="3"/>
  <c r="BD49" i="3" s="1"/>
  <c r="AV34" i="3"/>
  <c r="BK34" i="3" s="1"/>
  <c r="N32" i="3"/>
  <c r="AC39" i="3" s="1"/>
  <c r="AR32" i="3" s="1"/>
  <c r="G35" i="3"/>
  <c r="V42" i="3" s="1"/>
  <c r="AK35" i="3" s="1"/>
  <c r="T38" i="3"/>
  <c r="AI31" i="3" s="1"/>
  <c r="AX31" i="3" s="1"/>
  <c r="BM31" i="3" s="1"/>
  <c r="AB38" i="3"/>
  <c r="AQ31" i="3" s="1"/>
  <c r="BF31" i="3" s="1"/>
  <c r="BU31" i="3" s="1"/>
  <c r="BG47" i="3"/>
  <c r="AM49" i="3"/>
  <c r="BB49" i="3" s="1"/>
  <c r="AR53" i="3"/>
  <c r="BG46" i="3" s="1"/>
  <c r="AR52" i="3"/>
  <c r="BG45" i="3" s="1"/>
  <c r="BV31" i="3" l="1"/>
  <c r="BM54" i="2"/>
  <c r="AC14" i="3"/>
  <c r="AR7" i="3" s="1"/>
  <c r="BP35" i="3"/>
  <c r="BG45" i="2"/>
  <c r="BV54" i="2" s="1"/>
  <c r="AR63" i="1"/>
  <c r="AU63" i="1"/>
  <c r="AV40" i="1"/>
  <c r="BK49" i="1" s="1"/>
  <c r="BR54" i="2"/>
  <c r="BG44" i="1"/>
  <c r="BJ53" i="1"/>
  <c r="BV53" i="1" s="1"/>
  <c r="BJ51" i="1"/>
  <c r="BV51" i="1" s="1"/>
  <c r="BG42" i="1"/>
  <c r="AR45" i="1"/>
  <c r="BD35" i="3"/>
  <c r="BS35" i="3" s="1"/>
  <c r="BG32" i="3"/>
  <c r="BV32" i="3" s="1"/>
  <c r="BG59" i="1"/>
  <c r="AR72" i="1"/>
  <c r="AY63" i="1"/>
  <c r="BN54" i="1" s="1"/>
  <c r="BG39" i="1"/>
  <c r="BJ48" i="1"/>
  <c r="BV48" i="1" s="1"/>
  <c r="BJ49" i="1"/>
  <c r="AR56" i="3"/>
  <c r="BG49" i="3" s="1"/>
  <c r="AV35" i="3"/>
  <c r="BK35" i="3" s="1"/>
  <c r="Q42" i="3"/>
  <c r="AF35" i="3" s="1"/>
  <c r="AU35" i="3" s="1"/>
  <c r="BJ35" i="3" s="1"/>
  <c r="N35" i="3"/>
  <c r="AC42" i="3" s="1"/>
  <c r="AR35" i="3" s="1"/>
  <c r="AZ35" i="3"/>
  <c r="BO35" i="3" s="1"/>
  <c r="AY35" i="3"/>
  <c r="BN35" i="3" s="1"/>
  <c r="BQ54" i="2"/>
  <c r="BG45" i="1"/>
  <c r="BJ54" i="1"/>
  <c r="BV54" i="1" s="1"/>
  <c r="BG43" i="1"/>
  <c r="BJ52" i="1"/>
  <c r="BV52" i="1" s="1"/>
  <c r="BV49" i="1" l="1"/>
  <c r="BG35" i="3"/>
  <c r="BV35" i="3" s="1"/>
  <c r="BG40" i="1"/>
  <c r="BG63" i="1"/>
</calcChain>
</file>

<file path=xl/sharedStrings.xml><?xml version="1.0" encoding="utf-8"?>
<sst xmlns="http://schemas.openxmlformats.org/spreadsheetml/2006/main" count="1386" uniqueCount="56">
  <si>
    <t>Прибыль от реализации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</si>
  <si>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</si>
  <si>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</si>
  <si>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</si>
  <si>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</si>
  <si>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</si>
  <si>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</si>
  <si>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</si>
  <si>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</si>
  <si>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</si>
  <si>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</si>
  <si>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</si>
  <si>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</si>
  <si>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2018 год</t>
  </si>
  <si>
    <t>Чистая прибыль</t>
  </si>
  <si>
    <t>Рентабельность продаж</t>
  </si>
  <si>
    <t>Лиски</t>
  </si>
  <si>
    <t>Стойленская</t>
  </si>
  <si>
    <t>Казинка</t>
  </si>
  <si>
    <t>2017 год</t>
  </si>
  <si>
    <t>Ртищево</t>
  </si>
  <si>
    <t>Кочетовка</t>
  </si>
  <si>
    <t>2016 год</t>
  </si>
  <si>
    <t>Служба вагонного хозяйства</t>
  </si>
  <si>
    <t>Операционная деятельность</t>
  </si>
  <si>
    <t>Выручка от реальзации</t>
  </si>
  <si>
    <t>Валуйки</t>
  </si>
  <si>
    <t>Внереализационная деятельность</t>
  </si>
  <si>
    <t>Налог на прибыль</t>
  </si>
  <si>
    <t>Оборотные активы</t>
  </si>
  <si>
    <t>Выручка от реализации</t>
  </si>
  <si>
    <t>Оборачиваемость активов</t>
  </si>
  <si>
    <t>Рентабельность активов</t>
  </si>
  <si>
    <t>Рентабельность собственного капитала</t>
  </si>
  <si>
    <t>Внеоборотные активы</t>
  </si>
  <si>
    <t>Активы</t>
  </si>
  <si>
    <t>Деб задолженность</t>
  </si>
  <si>
    <t>Привлеченный капитал</t>
  </si>
  <si>
    <t>Авансовый капитал</t>
  </si>
  <si>
    <t>Финансовый рычаг</t>
  </si>
  <si>
    <t>Кредиторская задолженность</t>
  </si>
  <si>
    <t>Собственный капитал</t>
  </si>
  <si>
    <t>Долгострочные займы</t>
  </si>
  <si>
    <t>Депо</t>
  </si>
  <si>
    <t>Вид деятельности</t>
  </si>
  <si>
    <t>Уровень 1</t>
  </si>
  <si>
    <t>Уровень 2</t>
  </si>
  <si>
    <t>Уровень 3</t>
  </si>
  <si>
    <t>Уровень 4</t>
  </si>
  <si>
    <t>Основная</t>
  </si>
  <si>
    <t>Уровень 5</t>
  </si>
  <si>
    <t>Уровень 6</t>
  </si>
  <si>
    <t>Уровень 7</t>
  </si>
  <si>
    <t>Уровень 8</t>
  </si>
  <si>
    <t>Уровень 9</t>
  </si>
  <si>
    <t>Уровень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</si>
</sst>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0"/>
      <name val="Times New Roman"/>
    </font>
    <font>
      <sz val="10"/>
      <name val="Times New Roman"/>
    </font>
    <font>
      <sz val="10"/>
      <name val="Arial"/>
    </font>
    <font>
      <b/>
      <sz val="10"/>
      <name val="Arial"/>
    </font>
    <font>
      <sz val="10"/>
      <color rgb="FF000000"/>
      <name val="Times New Roman"/>
    </font>
    <font>
      <b/>
      <sz val="10"/>
      <color rgb="FF000000"/>
      <name val="Times New Roman"/>
    </font>
    <font>
      <sz val="10"/>
      <color rgb="FF000000"/>
      <name val="Roboto"/>
    </font>
    <font>
      <b/>
      <sz val="10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0" fontId="3" fillId="0" borderId="0" xfId="0" applyFont="1" applyAlignment="1"/>
    <xf numFmtId="3" fontId="2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4" fillId="2" borderId="8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4" fillId="2" borderId="4" xfId="0" applyFont="1" applyFill="1" applyBorder="1" applyAlignment="1"/>
    <xf numFmtId="3" fontId="5" fillId="2" borderId="3" xfId="0" applyNumberFormat="1" applyFont="1" applyFill="1" applyBorder="1" applyAlignment="1">
      <alignment horizontal="center"/>
    </xf>
    <xf numFmtId="0" fontId="3" fillId="0" borderId="0" xfId="0" applyFont="1" applyAlignment="1">
      <alignment textRotation="255"/>
    </xf>
    <xf numFmtId="3" fontId="1" fillId="2" borderId="2" xfId="0" applyNumberFormat="1" applyFont="1" applyFill="1" applyBorder="1" applyAlignment="1">
      <alignment horizontal="center"/>
    </xf>
    <xf numFmtId="0" fontId="4" fillId="0" borderId="0" xfId="0" applyFont="1" applyAlignment="1"/>
    <xf numFmtId="3" fontId="3" fillId="2" borderId="3" xfId="0" applyNumberFormat="1" applyFont="1" applyFill="1" applyBorder="1" applyAlignment="1"/>
    <xf numFmtId="0" fontId="3" fillId="2" borderId="3" xfId="0" applyFont="1" applyFill="1" applyBorder="1" applyAlignment="1"/>
    <xf numFmtId="3" fontId="4" fillId="2" borderId="3" xfId="0" applyNumberFormat="1" applyFont="1" applyFill="1" applyBorder="1"/>
    <xf numFmtId="3" fontId="3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4" fillId="0" borderId="0" xfId="0" applyFont="1"/>
    <xf numFmtId="0" fontId="3" fillId="2" borderId="3" xfId="0" applyFont="1" applyFill="1" applyBorder="1"/>
    <xf numFmtId="3" fontId="1" fillId="2" borderId="4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1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textRotation="255"/>
    </xf>
    <xf numFmtId="0" fontId="1" fillId="2" borderId="5" xfId="0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7" fillId="2" borderId="3" xfId="0" applyNumberFormat="1" applyFont="1" applyFill="1" applyBorder="1" applyAlignment="1"/>
    <xf numFmtId="0" fontId="1" fillId="2" borderId="4" xfId="0" applyFont="1" applyFill="1" applyBorder="1" applyAlignment="1">
      <alignment horizontal="center"/>
    </xf>
    <xf numFmtId="0" fontId="8" fillId="0" borderId="0" xfId="0" applyFont="1" applyAlignment="1"/>
    <xf numFmtId="3" fontId="1" fillId="2" borderId="8" xfId="0" applyNumberFormat="1" applyFont="1" applyFill="1" applyBorder="1" applyAlignment="1">
      <alignment horizontal="center"/>
    </xf>
    <xf numFmtId="3" fontId="4" fillId="2" borderId="4" xfId="0" applyNumberFormat="1" applyFont="1" applyFill="1" applyBorder="1"/>
    <xf numFmtId="0" fontId="4" fillId="2" borderId="4" xfId="0" applyFont="1" applyFill="1" applyBorder="1"/>
    <xf numFmtId="0" fontId="1" fillId="2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2" borderId="3" xfId="0" applyFont="1" applyFill="1" applyBorder="1" applyAlignment="1"/>
    <xf numFmtId="0" fontId="1" fillId="5" borderId="8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3" fontId="1" fillId="3" borderId="5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3" fontId="2" fillId="3" borderId="7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4" fontId="3" fillId="0" borderId="0" xfId="0" applyNumberFormat="1" applyFont="1" applyAlignment="1">
      <alignment textRotation="255"/>
    </xf>
    <xf numFmtId="0" fontId="2" fillId="5" borderId="7" xfId="0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3" borderId="8" xfId="0" applyFont="1" applyFill="1" applyBorder="1" applyAlignment="1"/>
    <xf numFmtId="0" fontId="4" fillId="3" borderId="4" xfId="0" applyFont="1" applyFill="1" applyBorder="1" applyAlignment="1"/>
    <xf numFmtId="4" fontId="2" fillId="0" borderId="0" xfId="0" applyNumberFormat="1" applyFont="1" applyAlignment="1">
      <alignment horizontal="center"/>
    </xf>
    <xf numFmtId="0" fontId="4" fillId="4" borderId="4" xfId="0" applyFont="1" applyFill="1" applyBorder="1" applyAlignment="1"/>
    <xf numFmtId="3" fontId="3" fillId="3" borderId="3" xfId="0" applyNumberFormat="1" applyFont="1" applyFill="1" applyBorder="1" applyAlignment="1"/>
    <xf numFmtId="3" fontId="4" fillId="3" borderId="3" xfId="0" applyNumberFormat="1" applyFont="1" applyFill="1" applyBorder="1"/>
    <xf numFmtId="3" fontId="3" fillId="3" borderId="3" xfId="0" applyNumberFormat="1" applyFont="1" applyFill="1" applyBorder="1"/>
    <xf numFmtId="3" fontId="2" fillId="3" borderId="6" xfId="0" applyNumberFormat="1" applyFont="1" applyFill="1" applyBorder="1" applyAlignment="1">
      <alignment horizontal="center"/>
    </xf>
    <xf numFmtId="0" fontId="3" fillId="3" borderId="3" xfId="0" applyFont="1" applyFill="1" applyBorder="1"/>
    <xf numFmtId="3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/>
    <xf numFmtId="0" fontId="3" fillId="4" borderId="3" xfId="0" applyFont="1" applyFill="1" applyBorder="1"/>
    <xf numFmtId="0" fontId="2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0" fontId="4" fillId="4" borderId="3" xfId="0" applyFont="1" applyFill="1" applyBorder="1"/>
    <xf numFmtId="0" fontId="1" fillId="4" borderId="3" xfId="0" applyFont="1" applyFill="1" applyBorder="1" applyAlignment="1">
      <alignment horizontal="center"/>
    </xf>
    <xf numFmtId="3" fontId="2" fillId="3" borderId="7" xfId="0" applyNumberFormat="1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/>
    <xf numFmtId="3" fontId="1" fillId="3" borderId="4" xfId="0" applyNumberFormat="1" applyFont="1" applyFill="1" applyBorder="1" applyAlignment="1">
      <alignment horizontal="center"/>
    </xf>
    <xf numFmtId="3" fontId="1" fillId="3" borderId="12" xfId="0" applyNumberFormat="1" applyFont="1" applyFill="1" applyBorder="1" applyAlignment="1">
      <alignment horizontal="center"/>
    </xf>
    <xf numFmtId="3" fontId="4" fillId="3" borderId="4" xfId="0" applyNumberFormat="1" applyFont="1" applyFill="1" applyBorder="1"/>
    <xf numFmtId="3" fontId="1" fillId="3" borderId="11" xfId="0" applyNumberFormat="1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4" fillId="3" borderId="4" xfId="0" applyFont="1" applyFill="1" applyBorder="1"/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3" fontId="2" fillId="6" borderId="3" xfId="0" applyNumberFormat="1" applyFont="1" applyFill="1" applyBorder="1" applyAlignment="1">
      <alignment horizontal="center"/>
    </xf>
    <xf numFmtId="0" fontId="4" fillId="4" borderId="4" xfId="0" applyFont="1" applyFill="1" applyBorder="1"/>
    <xf numFmtId="3" fontId="2" fillId="6" borderId="7" xfId="0" applyNumberFormat="1" applyFont="1" applyFill="1" applyBorder="1" applyAlignment="1">
      <alignment horizontal="center"/>
    </xf>
    <xf numFmtId="0" fontId="4" fillId="5" borderId="4" xfId="0" applyFont="1" applyFill="1" applyBorder="1" applyAlignment="1"/>
    <xf numFmtId="3" fontId="1" fillId="6" borderId="5" xfId="0" applyNumberFormat="1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3" fontId="2" fillId="6" borderId="3" xfId="0" applyNumberFormat="1" applyFont="1" applyFill="1" applyBorder="1" applyAlignment="1">
      <alignment horizontal="center"/>
    </xf>
    <xf numFmtId="0" fontId="3" fillId="5" borderId="3" xfId="0" applyFont="1" applyFill="1" applyBorder="1"/>
    <xf numFmtId="3" fontId="2" fillId="6" borderId="7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3" fontId="5" fillId="3" borderId="3" xfId="0" applyNumberFormat="1" applyFont="1" applyFill="1" applyBorder="1" applyAlignment="1">
      <alignment horizontal="center"/>
    </xf>
    <xf numFmtId="3" fontId="5" fillId="6" borderId="3" xfId="0" applyNumberFormat="1" applyFont="1" applyFill="1" applyBorder="1" applyAlignment="1">
      <alignment horizontal="center"/>
    </xf>
    <xf numFmtId="3" fontId="1" fillId="6" borderId="2" xfId="0" applyNumberFormat="1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/>
    </xf>
    <xf numFmtId="0" fontId="4" fillId="5" borderId="4" xfId="0" applyFont="1" applyFill="1" applyBorder="1"/>
    <xf numFmtId="0" fontId="4" fillId="6" borderId="8" xfId="0" applyFont="1" applyFill="1" applyBorder="1" applyAlignment="1"/>
    <xf numFmtId="0" fontId="4" fillId="6" borderId="4" xfId="0" applyFont="1" applyFill="1" applyBorder="1" applyAlignment="1"/>
    <xf numFmtId="0" fontId="1" fillId="6" borderId="5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3" fillId="6" borderId="3" xfId="0" applyFont="1" applyFill="1" applyBorder="1" applyAlignment="1"/>
    <xf numFmtId="0" fontId="4" fillId="6" borderId="3" xfId="0" applyFont="1" applyFill="1" applyBorder="1"/>
    <xf numFmtId="0" fontId="1" fillId="5" borderId="4" xfId="0" applyFont="1" applyFill="1" applyBorder="1" applyAlignment="1">
      <alignment horizontal="center"/>
    </xf>
    <xf numFmtId="3" fontId="3" fillId="6" borderId="3" xfId="0" applyNumberFormat="1" applyFont="1" applyFill="1" applyBorder="1"/>
    <xf numFmtId="3" fontId="1" fillId="6" borderId="12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3" fontId="4" fillId="6" borderId="3" xfId="0" applyNumberFormat="1" applyFont="1" applyFill="1" applyBorder="1"/>
    <xf numFmtId="0" fontId="1" fillId="6" borderId="3" xfId="0" applyFont="1" applyFill="1" applyBorder="1" applyAlignment="1">
      <alignment horizontal="center"/>
    </xf>
    <xf numFmtId="0" fontId="3" fillId="6" borderId="3" xfId="0" applyFont="1" applyFill="1" applyBorder="1"/>
    <xf numFmtId="3" fontId="3" fillId="6" borderId="3" xfId="0" applyNumberFormat="1" applyFont="1" applyFill="1" applyBorder="1" applyAlignment="1"/>
    <xf numFmtId="3" fontId="1" fillId="6" borderId="4" xfId="0" applyNumberFormat="1" applyFont="1" applyFill="1" applyBorder="1" applyAlignment="1">
      <alignment horizontal="center"/>
    </xf>
    <xf numFmtId="3" fontId="7" fillId="6" borderId="3" xfId="0" applyNumberFormat="1" applyFont="1" applyFill="1" applyBorder="1" applyAlignment="1"/>
    <xf numFmtId="0" fontId="1" fillId="6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6" borderId="4" xfId="0" applyFont="1" applyFill="1" applyBorder="1"/>
    <xf numFmtId="0" fontId="5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3" fontId="1" fillId="6" borderId="8" xfId="0" applyNumberFormat="1" applyFont="1" applyFill="1" applyBorder="1" applyAlignment="1">
      <alignment horizontal="center"/>
    </xf>
    <xf numFmtId="3" fontId="4" fillId="6" borderId="4" xfId="0" applyNumberFormat="1" applyFont="1" applyFill="1" applyBorder="1"/>
    <xf numFmtId="0" fontId="1" fillId="6" borderId="8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6" borderId="3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91"/>
  <sheetViews>
    <sheetView topLeftCell="BE37" workbookViewId="0">
      <selection activeCell="BG39" sqref="BG39"/>
    </sheetView>
  </sheetViews>
  <sheetFormatPr defaultColWidth="14.42578125" defaultRowHeight="15.75" customHeight="1"/>
  <cols>
    <col min="1" max="1" width="29.5703125" customWidth="1"/>
    <col min="16" max="16" width="24.42578125" customWidth="1"/>
    <col min="31" max="31" width="35" customWidth="1"/>
  </cols>
  <sheetData>
    <row r="1" spans="1:74" ht="15.75" customHeight="1">
      <c r="I1" s="18"/>
    </row>
    <row r="2" spans="1:74" ht="15.75" customHeight="1">
      <c r="A2" s="24" t="s">
        <v>0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6" t="s">
        <v>11</v>
      </c>
      <c r="M2" s="26" t="s">
        <v>12</v>
      </c>
      <c r="N2" s="26" t="s">
        <v>22</v>
      </c>
      <c r="O2" s="28"/>
      <c r="P2" s="26" t="s">
        <v>14</v>
      </c>
      <c r="Q2" s="26" t="s">
        <v>1</v>
      </c>
      <c r="R2" s="26" t="s">
        <v>2</v>
      </c>
      <c r="S2" s="26" t="s">
        <v>3</v>
      </c>
      <c r="T2" s="26" t="s">
        <v>4</v>
      </c>
      <c r="U2" s="26" t="s">
        <v>5</v>
      </c>
      <c r="V2" s="26" t="s">
        <v>6</v>
      </c>
      <c r="W2" s="26" t="s">
        <v>7</v>
      </c>
      <c r="X2" s="26" t="s">
        <v>8</v>
      </c>
      <c r="Y2" s="26" t="s">
        <v>9</v>
      </c>
      <c r="Z2" s="26" t="s">
        <v>10</v>
      </c>
      <c r="AA2" s="26" t="s">
        <v>11</v>
      </c>
      <c r="AB2" s="26" t="s">
        <v>12</v>
      </c>
      <c r="AC2" s="26" t="s">
        <v>22</v>
      </c>
      <c r="AD2" s="30"/>
      <c r="AE2" s="26" t="s">
        <v>15</v>
      </c>
      <c r="AF2" s="26" t="s">
        <v>1</v>
      </c>
      <c r="AG2" s="26" t="s">
        <v>2</v>
      </c>
      <c r="AH2" s="26" t="s">
        <v>3</v>
      </c>
      <c r="AI2" s="26" t="s">
        <v>4</v>
      </c>
      <c r="AJ2" s="26" t="s">
        <v>5</v>
      </c>
      <c r="AK2" s="26" t="s">
        <v>6</v>
      </c>
      <c r="AL2" s="26" t="s">
        <v>7</v>
      </c>
      <c r="AM2" s="26" t="s">
        <v>8</v>
      </c>
      <c r="AN2" s="26" t="s">
        <v>9</v>
      </c>
      <c r="AO2" s="26" t="s">
        <v>10</v>
      </c>
      <c r="AP2" s="26" t="s">
        <v>11</v>
      </c>
      <c r="AQ2" s="26" t="s">
        <v>12</v>
      </c>
      <c r="AR2" s="26" t="s">
        <v>22</v>
      </c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</row>
    <row r="3" spans="1:74" ht="15.75" customHeight="1">
      <c r="A3" s="24" t="s">
        <v>20</v>
      </c>
      <c r="B3" s="31">
        <v>1688</v>
      </c>
      <c r="C3" s="32">
        <v>391</v>
      </c>
      <c r="D3" s="31">
        <v>15569</v>
      </c>
      <c r="E3" s="31">
        <v>1942</v>
      </c>
      <c r="F3" s="31">
        <v>1931</v>
      </c>
      <c r="G3" s="31">
        <v>1259</v>
      </c>
      <c r="H3" s="31">
        <v>1342</v>
      </c>
      <c r="I3" s="31">
        <v>1805</v>
      </c>
      <c r="J3" s="31">
        <v>1224</v>
      </c>
      <c r="K3" s="31">
        <v>1914</v>
      </c>
      <c r="L3" s="31">
        <v>1952</v>
      </c>
      <c r="M3" s="31">
        <v>1582</v>
      </c>
      <c r="N3" s="33">
        <f t="shared" ref="N3:N9" si="0">SUM(B3:M3)</f>
        <v>32599</v>
      </c>
      <c r="O3" s="28"/>
      <c r="P3" s="26" t="s">
        <v>20</v>
      </c>
      <c r="Q3" s="34">
        <f t="shared" ref="Q3:AC3" si="1">B3+B12+B21+B30</f>
        <v>2030.6098735999999</v>
      </c>
      <c r="R3" s="34">
        <f t="shared" si="1"/>
        <v>653.97813689999998</v>
      </c>
      <c r="S3" s="34">
        <f t="shared" si="1"/>
        <v>15812.9310355</v>
      </c>
      <c r="T3" s="34">
        <f t="shared" si="1"/>
        <v>2012.83546781</v>
      </c>
      <c r="U3" s="34">
        <f t="shared" si="1"/>
        <v>2573.6418412000003</v>
      </c>
      <c r="V3" s="34">
        <f t="shared" si="1"/>
        <v>2354.4984960000002</v>
      </c>
      <c r="W3" s="34">
        <f t="shared" si="1"/>
        <v>1372.3887652599999</v>
      </c>
      <c r="X3" s="34">
        <f t="shared" si="1"/>
        <v>1750.71995722</v>
      </c>
      <c r="Y3" s="34">
        <f t="shared" si="1"/>
        <v>1529.8447773</v>
      </c>
      <c r="Z3" s="34">
        <f t="shared" si="1"/>
        <v>2269.6695589000001</v>
      </c>
      <c r="AA3" s="34">
        <f t="shared" si="1"/>
        <v>1908.8417066699999</v>
      </c>
      <c r="AB3" s="34">
        <f t="shared" si="1"/>
        <v>1392.1139989000001</v>
      </c>
      <c r="AC3" s="34">
        <f t="shared" si="1"/>
        <v>35662.07361526</v>
      </c>
      <c r="AD3" s="36"/>
      <c r="AE3" s="26" t="s">
        <v>20</v>
      </c>
      <c r="AF3" s="37">
        <f t="shared" ref="AF3:AQ3" si="2">Q3/Q12</f>
        <v>0.22129575780296423</v>
      </c>
      <c r="AG3" s="37">
        <f t="shared" si="2"/>
        <v>0.10016513047939959</v>
      </c>
      <c r="AH3" s="37">
        <f t="shared" si="2"/>
        <v>1.770368454489476</v>
      </c>
      <c r="AI3" s="37">
        <f t="shared" si="2"/>
        <v>0.19968605831448413</v>
      </c>
      <c r="AJ3" s="37">
        <f t="shared" si="2"/>
        <v>0.30918330624699669</v>
      </c>
      <c r="AK3" s="37">
        <f t="shared" si="2"/>
        <v>0.29324928334786399</v>
      </c>
      <c r="AL3" s="37">
        <f t="shared" si="2"/>
        <v>0.15411440373498034</v>
      </c>
      <c r="AM3" s="37">
        <f t="shared" si="2"/>
        <v>0.19359946447196727</v>
      </c>
      <c r="AN3" s="37">
        <f t="shared" si="2"/>
        <v>0.14324389300561799</v>
      </c>
      <c r="AO3" s="37">
        <f t="shared" si="2"/>
        <v>0.24914045652030736</v>
      </c>
      <c r="AP3" s="37">
        <f t="shared" si="2"/>
        <v>0.23896365882198295</v>
      </c>
      <c r="AQ3" s="37">
        <f t="shared" si="2"/>
        <v>0.12644087183469574</v>
      </c>
      <c r="AR3" s="39">
        <f t="shared" ref="AR3:AR9" si="3">SUM(AF3:AQ3)</f>
        <v>3.9994507390707366</v>
      </c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</row>
    <row r="4" spans="1:74" ht="15.75" customHeight="1">
      <c r="A4" s="24" t="s">
        <v>16</v>
      </c>
      <c r="B4" s="31">
        <v>2517</v>
      </c>
      <c r="C4" s="31">
        <v>5772</v>
      </c>
      <c r="D4" s="31">
        <v>6578</v>
      </c>
      <c r="E4" s="31">
        <v>1652</v>
      </c>
      <c r="F4" s="31">
        <v>6449</v>
      </c>
      <c r="G4" s="31">
        <v>6374</v>
      </c>
      <c r="H4" s="31">
        <v>5282</v>
      </c>
      <c r="I4" s="31">
        <v>4945</v>
      </c>
      <c r="J4" s="31">
        <v>3377</v>
      </c>
      <c r="K4" s="31">
        <v>3885</v>
      </c>
      <c r="L4" s="31">
        <v>2260</v>
      </c>
      <c r="M4" s="31">
        <v>5889</v>
      </c>
      <c r="N4" s="33">
        <f t="shared" si="0"/>
        <v>54980</v>
      </c>
      <c r="O4" s="28"/>
      <c r="P4" s="26" t="s">
        <v>16</v>
      </c>
      <c r="Q4" s="34">
        <f t="shared" ref="Q4:AC4" si="4">B4+B13+B22+B31</f>
        <v>4230.049368</v>
      </c>
      <c r="R4" s="34">
        <f t="shared" si="4"/>
        <v>6823.9125480000002</v>
      </c>
      <c r="S4" s="34">
        <f t="shared" si="4"/>
        <v>8529.4482840000001</v>
      </c>
      <c r="T4" s="34">
        <f t="shared" si="4"/>
        <v>2643.6965494000001</v>
      </c>
      <c r="U4" s="34">
        <f t="shared" si="4"/>
        <v>8805.3534180000006</v>
      </c>
      <c r="V4" s="34">
        <f t="shared" si="4"/>
        <v>6374</v>
      </c>
      <c r="W4" s="34">
        <f t="shared" si="4"/>
        <v>5388.3606784000003</v>
      </c>
      <c r="X4" s="34">
        <f t="shared" si="4"/>
        <v>4510.7596578000002</v>
      </c>
      <c r="Y4" s="34">
        <f t="shared" si="4"/>
        <v>5517.9134410000006</v>
      </c>
      <c r="Z4" s="34">
        <f t="shared" si="4"/>
        <v>6374.6869120000001</v>
      </c>
      <c r="AA4" s="34">
        <f t="shared" si="4"/>
        <v>1871.57536</v>
      </c>
      <c r="AB4" s="34">
        <f t="shared" si="4"/>
        <v>5889</v>
      </c>
      <c r="AC4" s="34">
        <f t="shared" si="4"/>
        <v>66958.756216599999</v>
      </c>
      <c r="AD4" s="36"/>
      <c r="AE4" s="26" t="s">
        <v>16</v>
      </c>
      <c r="AF4" s="37">
        <f t="shared" ref="AF4:AQ4" si="5">Q4/Q13</f>
        <v>0.35048880338056176</v>
      </c>
      <c r="AG4" s="37">
        <f t="shared" si="5"/>
        <v>0.7945869292035399</v>
      </c>
      <c r="AH4" s="37">
        <f t="shared" si="5"/>
        <v>0.72603407252298269</v>
      </c>
      <c r="AI4" s="37">
        <f t="shared" si="5"/>
        <v>0.19940387308794691</v>
      </c>
      <c r="AJ4" s="37">
        <f t="shared" si="5"/>
        <v>0.80428876671538185</v>
      </c>
      <c r="AK4" s="37">
        <f t="shared" si="5"/>
        <v>0.60359848484848488</v>
      </c>
      <c r="AL4" s="37">
        <f t="shared" si="5"/>
        <v>0.46003250050371386</v>
      </c>
      <c r="AM4" s="37">
        <f t="shared" si="5"/>
        <v>0.37921476736443888</v>
      </c>
      <c r="AN4" s="37">
        <f t="shared" si="5"/>
        <v>0.39278996590261961</v>
      </c>
      <c r="AO4" s="37">
        <f t="shared" si="5"/>
        <v>0.53202194224670341</v>
      </c>
      <c r="AP4" s="37">
        <f t="shared" si="5"/>
        <v>0.17814347610889017</v>
      </c>
      <c r="AQ4" s="37">
        <f t="shared" si="5"/>
        <v>0.40667081002693184</v>
      </c>
      <c r="AR4" s="39">
        <f t="shared" si="3"/>
        <v>5.8272743919121961</v>
      </c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</row>
    <row r="5" spans="1:74" ht="15.75" customHeight="1">
      <c r="A5" s="24" t="s">
        <v>17</v>
      </c>
      <c r="B5" s="31">
        <v>1766</v>
      </c>
      <c r="C5" s="31">
        <v>3639</v>
      </c>
      <c r="D5" s="31">
        <v>19069</v>
      </c>
      <c r="E5" s="31">
        <v>4105</v>
      </c>
      <c r="F5" s="31">
        <v>2526</v>
      </c>
      <c r="G5" s="31">
        <v>8406</v>
      </c>
      <c r="H5" s="31">
        <v>6627</v>
      </c>
      <c r="I5" s="32">
        <v>998</v>
      </c>
      <c r="J5" s="31">
        <v>3985</v>
      </c>
      <c r="K5" s="31">
        <v>3918</v>
      </c>
      <c r="L5" s="31">
        <v>7338</v>
      </c>
      <c r="M5" s="31">
        <v>7458</v>
      </c>
      <c r="N5" s="33">
        <f t="shared" si="0"/>
        <v>69835</v>
      </c>
      <c r="O5" s="43"/>
      <c r="P5" s="26" t="s">
        <v>17</v>
      </c>
      <c r="Q5" s="34">
        <f t="shared" ref="Q5:AC5" si="6">B5+B14+B23+B32</f>
        <v>2451.2197470999999</v>
      </c>
      <c r="R5" s="34">
        <f t="shared" si="6"/>
        <v>4033.4672054000002</v>
      </c>
      <c r="S5" s="34">
        <f t="shared" si="6"/>
        <v>19800.7931064</v>
      </c>
      <c r="T5" s="34">
        <f t="shared" si="6"/>
        <v>4246.6709356000001</v>
      </c>
      <c r="U5" s="34">
        <f t="shared" si="6"/>
        <v>3382.8557882</v>
      </c>
      <c r="V5" s="34">
        <f t="shared" si="6"/>
        <v>9063.2990979000006</v>
      </c>
      <c r="W5" s="34">
        <f t="shared" si="6"/>
        <v>6687.7775305300001</v>
      </c>
      <c r="X5" s="34">
        <f t="shared" si="6"/>
        <v>835.15987169999994</v>
      </c>
      <c r="Y5" s="34">
        <f t="shared" si="6"/>
        <v>4902.5343320000002</v>
      </c>
      <c r="Z5" s="34">
        <f t="shared" si="6"/>
        <v>4985.0086769999998</v>
      </c>
      <c r="AA5" s="34">
        <f t="shared" si="6"/>
        <v>7208.5251200000002</v>
      </c>
      <c r="AB5" s="34">
        <f t="shared" si="6"/>
        <v>7331.4093326000002</v>
      </c>
      <c r="AC5" s="34">
        <f t="shared" si="6"/>
        <v>74928.72074443</v>
      </c>
      <c r="AD5" s="36"/>
      <c r="AE5" s="26" t="s">
        <v>17</v>
      </c>
      <c r="AF5" s="37">
        <f t="shared" ref="AF5:AQ5" si="7">Q5/Q14</f>
        <v>0.24549021002503754</v>
      </c>
      <c r="AG5" s="37">
        <f t="shared" si="7"/>
        <v>0.56769418795214643</v>
      </c>
      <c r="AH5" s="37">
        <f t="shared" si="7"/>
        <v>2.0373282340158454</v>
      </c>
      <c r="AI5" s="37">
        <f t="shared" si="7"/>
        <v>0.38715205903911021</v>
      </c>
      <c r="AJ5" s="37">
        <f t="shared" si="7"/>
        <v>0.373507319001877</v>
      </c>
      <c r="AK5" s="37">
        <f t="shared" si="7"/>
        <v>1.0374655560782968</v>
      </c>
      <c r="AL5" s="37">
        <f t="shared" si="7"/>
        <v>0.69017311976573792</v>
      </c>
      <c r="AM5" s="37">
        <f t="shared" si="7"/>
        <v>8.4873970701219506E-2</v>
      </c>
      <c r="AN5" s="37">
        <f t="shared" si="7"/>
        <v>0.42183224333161246</v>
      </c>
      <c r="AO5" s="37">
        <f t="shared" si="7"/>
        <v>0.50287588792494697</v>
      </c>
      <c r="AP5" s="37">
        <f t="shared" si="7"/>
        <v>0.82932870685687987</v>
      </c>
      <c r="AQ5" s="37">
        <f t="shared" si="7"/>
        <v>0.61191965049661967</v>
      </c>
      <c r="AR5" s="39">
        <f t="shared" si="3"/>
        <v>7.7896411451893313</v>
      </c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</row>
    <row r="6" spans="1:74" ht="15.75" customHeight="1">
      <c r="A6" s="24" t="s">
        <v>26</v>
      </c>
      <c r="B6" s="31">
        <v>3258</v>
      </c>
      <c r="C6" s="31">
        <v>2519</v>
      </c>
      <c r="D6" s="31">
        <v>-13879</v>
      </c>
      <c r="E6" s="31">
        <v>3737</v>
      </c>
      <c r="F6" s="31">
        <v>2678</v>
      </c>
      <c r="G6" s="31">
        <v>1737</v>
      </c>
      <c r="H6" s="31">
        <v>1285</v>
      </c>
      <c r="I6" s="31">
        <v>1534</v>
      </c>
      <c r="J6" s="31">
        <v>1814</v>
      </c>
      <c r="K6" s="31">
        <v>1654</v>
      </c>
      <c r="L6" s="31">
        <v>1849</v>
      </c>
      <c r="M6" s="31">
        <v>1496</v>
      </c>
      <c r="N6" s="33">
        <f t="shared" si="0"/>
        <v>9682</v>
      </c>
      <c r="O6" s="28"/>
      <c r="P6" s="26" t="s">
        <v>26</v>
      </c>
      <c r="Q6" s="34">
        <f t="shared" ref="Q6:AC6" si="8">B6+B15+B24+B33</f>
        <v>3600.6098735999999</v>
      </c>
      <c r="R6" s="34">
        <f t="shared" si="8"/>
        <v>2781.9781369000002</v>
      </c>
      <c r="S6" s="34">
        <f t="shared" si="8"/>
        <v>-13879</v>
      </c>
      <c r="T6" s="34">
        <f t="shared" si="8"/>
        <v>3807.83546781</v>
      </c>
      <c r="U6" s="34">
        <f t="shared" si="8"/>
        <v>3963.2836820000002</v>
      </c>
      <c r="V6" s="34">
        <f t="shared" si="8"/>
        <v>2175.1993985999998</v>
      </c>
      <c r="W6" s="34">
        <f t="shared" si="8"/>
        <v>1285</v>
      </c>
      <c r="X6" s="34">
        <f t="shared" si="8"/>
        <v>1371.1598716999999</v>
      </c>
      <c r="Y6" s="34">
        <f t="shared" si="8"/>
        <v>1814</v>
      </c>
      <c r="Z6" s="34">
        <f t="shared" si="8"/>
        <v>2365.3391178000002</v>
      </c>
      <c r="AA6" s="34">
        <f t="shared" si="8"/>
        <v>1762.6834133299999</v>
      </c>
      <c r="AB6" s="34">
        <f t="shared" si="8"/>
        <v>1496</v>
      </c>
      <c r="AC6" s="34">
        <f t="shared" si="8"/>
        <v>12544.088961740001</v>
      </c>
      <c r="AD6" s="36"/>
      <c r="AE6" s="26" t="s">
        <v>26</v>
      </c>
      <c r="AF6" s="37">
        <f t="shared" ref="AF6:AQ6" si="9">Q6/Q15</f>
        <v>0.19817325519291099</v>
      </c>
      <c r="AG6" s="37">
        <f t="shared" si="9"/>
        <v>0.21517349655039061</v>
      </c>
      <c r="AH6" s="37">
        <f t="shared" si="9"/>
        <v>-0.78478936952219391</v>
      </c>
      <c r="AI6" s="37">
        <f t="shared" si="9"/>
        <v>0.19078287829099655</v>
      </c>
      <c r="AJ6" s="37">
        <f t="shared" si="9"/>
        <v>0.24047592269886536</v>
      </c>
      <c r="AK6" s="37">
        <f t="shared" si="9"/>
        <v>0.13683081075674655</v>
      </c>
      <c r="AL6" s="37">
        <f t="shared" si="9"/>
        <v>7.2878856624319421E-2</v>
      </c>
      <c r="AM6" s="37">
        <f t="shared" si="9"/>
        <v>7.6575442404780522E-2</v>
      </c>
      <c r="AN6" s="37">
        <f t="shared" si="9"/>
        <v>8.5780488958244666E-2</v>
      </c>
      <c r="AO6" s="37">
        <f t="shared" si="9"/>
        <v>0.13113089687326757</v>
      </c>
      <c r="AP6" s="37">
        <f t="shared" si="9"/>
        <v>0.11144938121712189</v>
      </c>
      <c r="AQ6" s="37">
        <f t="shared" si="9"/>
        <v>6.8623853211009181E-2</v>
      </c>
      <c r="AR6" s="39">
        <f t="shared" si="3"/>
        <v>0.74308591325645934</v>
      </c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</row>
    <row r="7" spans="1:74" ht="15.75" customHeight="1">
      <c r="A7" s="24" t="s">
        <v>18</v>
      </c>
      <c r="B7" s="31">
        <v>2824</v>
      </c>
      <c r="C7" s="31">
        <v>1697</v>
      </c>
      <c r="D7" s="31">
        <v>23882</v>
      </c>
      <c r="E7" s="31">
        <v>5770</v>
      </c>
      <c r="F7" s="31">
        <v>3195</v>
      </c>
      <c r="G7" s="31">
        <v>2796</v>
      </c>
      <c r="H7" s="31">
        <v>2993</v>
      </c>
      <c r="I7" s="31">
        <v>7447</v>
      </c>
      <c r="J7" s="31">
        <v>3574</v>
      </c>
      <c r="K7" s="31">
        <v>3849</v>
      </c>
      <c r="L7" s="31">
        <v>3032</v>
      </c>
      <c r="M7" s="31">
        <v>2280</v>
      </c>
      <c r="N7" s="33">
        <f t="shared" si="0"/>
        <v>63339</v>
      </c>
      <c r="O7" s="43"/>
      <c r="P7" s="26" t="s">
        <v>18</v>
      </c>
      <c r="Q7" s="34">
        <f t="shared" ref="Q7:AC7" si="10">B7+B16+B25+B34</f>
        <v>3509.2197470999999</v>
      </c>
      <c r="R7" s="34">
        <f t="shared" si="10"/>
        <v>2222.9562738</v>
      </c>
      <c r="S7" s="34">
        <f t="shared" si="10"/>
        <v>24613.7931064</v>
      </c>
      <c r="T7" s="34">
        <f t="shared" si="10"/>
        <v>6124.1773390999997</v>
      </c>
      <c r="U7" s="34">
        <f t="shared" si="10"/>
        <v>4051.8557882</v>
      </c>
      <c r="V7" s="34">
        <f t="shared" si="10"/>
        <v>3234.1993985999998</v>
      </c>
      <c r="W7" s="34">
        <f t="shared" si="10"/>
        <v>3008.1943826299998</v>
      </c>
      <c r="X7" s="34">
        <f t="shared" si="10"/>
        <v>7392.7199572199997</v>
      </c>
      <c r="Y7" s="34">
        <f t="shared" si="10"/>
        <v>3879.8447772999998</v>
      </c>
      <c r="Z7" s="34">
        <f t="shared" si="10"/>
        <v>4204.6695589000001</v>
      </c>
      <c r="AA7" s="34">
        <f t="shared" si="10"/>
        <v>2945.6834133299999</v>
      </c>
      <c r="AB7" s="34">
        <f t="shared" si="10"/>
        <v>2121.7616658000002</v>
      </c>
      <c r="AC7" s="34">
        <f t="shared" si="10"/>
        <v>67309.075408379998</v>
      </c>
      <c r="AD7" s="36"/>
      <c r="AE7" s="26" t="s">
        <v>18</v>
      </c>
      <c r="AF7" s="37">
        <f t="shared" ref="AF7:AQ7" si="11">Q7/Q16</f>
        <v>0.21247394932792443</v>
      </c>
      <c r="AG7" s="37">
        <f t="shared" si="11"/>
        <v>0.18915557128999319</v>
      </c>
      <c r="AH7" s="37">
        <f t="shared" si="11"/>
        <v>1.5310893945260016</v>
      </c>
      <c r="AI7" s="37">
        <f t="shared" si="11"/>
        <v>0.33755042380532435</v>
      </c>
      <c r="AJ7" s="37">
        <f t="shared" si="11"/>
        <v>0.2704663098725052</v>
      </c>
      <c r="AK7" s="37">
        <f t="shared" si="11"/>
        <v>0.22382002758477507</v>
      </c>
      <c r="AL7" s="37">
        <f t="shared" si="11"/>
        <v>0.18768370243511354</v>
      </c>
      <c r="AM7" s="37">
        <f t="shared" si="11"/>
        <v>0.45420987694888176</v>
      </c>
      <c r="AN7" s="37">
        <f t="shared" si="11"/>
        <v>0.20183346914113301</v>
      </c>
      <c r="AO7" s="37">
        <f t="shared" si="11"/>
        <v>0.25642919795694336</v>
      </c>
      <c r="AP7" s="37">
        <f t="shared" si="11"/>
        <v>0.20488860077415316</v>
      </c>
      <c r="AQ7" s="37">
        <f t="shared" si="11"/>
        <v>0.10707315632821963</v>
      </c>
      <c r="AR7" s="39">
        <f t="shared" si="3"/>
        <v>4.1766736799909685</v>
      </c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</row>
    <row r="8" spans="1:74" ht="15.75" customHeight="1">
      <c r="A8" s="24" t="s">
        <v>21</v>
      </c>
      <c r="B8" s="31">
        <v>4013</v>
      </c>
      <c r="C8" s="31">
        <v>4183</v>
      </c>
      <c r="D8" s="31">
        <v>-32132</v>
      </c>
      <c r="E8" s="31">
        <v>3834</v>
      </c>
      <c r="F8" s="50">
        <v>1986</v>
      </c>
      <c r="G8" s="31">
        <v>2698</v>
      </c>
      <c r="H8" s="31">
        <v>2076</v>
      </c>
      <c r="I8" s="31">
        <v>7397</v>
      </c>
      <c r="J8" s="31">
        <v>2808</v>
      </c>
      <c r="K8" s="31">
        <v>3993</v>
      </c>
      <c r="L8" s="31">
        <v>3849</v>
      </c>
      <c r="M8" s="31">
        <v>5496</v>
      </c>
      <c r="N8" s="33">
        <f t="shared" si="0"/>
        <v>10201</v>
      </c>
      <c r="O8" s="28"/>
      <c r="P8" s="26" t="s">
        <v>21</v>
      </c>
      <c r="Q8" s="34">
        <f t="shared" ref="Q8:AC8" si="12">B8+B17+B26+B35</f>
        <v>5040.8296209999999</v>
      </c>
      <c r="R8" s="34">
        <f t="shared" si="12"/>
        <v>5103.4234791999997</v>
      </c>
      <c r="S8" s="34">
        <f t="shared" si="12"/>
        <v>-30424.482752</v>
      </c>
      <c r="T8" s="34">
        <f t="shared" si="12"/>
        <v>4471.5192102999999</v>
      </c>
      <c r="U8" s="34">
        <f t="shared" si="12"/>
        <v>3271.2836820000002</v>
      </c>
      <c r="V8" s="34">
        <f t="shared" si="12"/>
        <v>3136.1993985999998</v>
      </c>
      <c r="W8" s="34">
        <f t="shared" si="12"/>
        <v>2151.97191316</v>
      </c>
      <c r="X8" s="34">
        <f t="shared" si="12"/>
        <v>7288.4399143999999</v>
      </c>
      <c r="Y8" s="34">
        <f t="shared" si="12"/>
        <v>3725.5343320000002</v>
      </c>
      <c r="Z8" s="34">
        <f t="shared" si="12"/>
        <v>5415.6782359999997</v>
      </c>
      <c r="AA8" s="34">
        <f t="shared" si="12"/>
        <v>3676.3668266999998</v>
      </c>
      <c r="AB8" s="34">
        <f t="shared" si="12"/>
        <v>5369.4093326000002</v>
      </c>
      <c r="AC8" s="34">
        <f t="shared" si="12"/>
        <v>18226.173193960003</v>
      </c>
      <c r="AD8" s="52"/>
      <c r="AE8" s="26" t="s">
        <v>21</v>
      </c>
      <c r="AF8" s="37">
        <f t="shared" ref="AF8:AQ8" si="13">Q8/Q17</f>
        <v>0.23116709258919563</v>
      </c>
      <c r="AG8" s="37">
        <f t="shared" si="13"/>
        <v>0.32889240698588645</v>
      </c>
      <c r="AH8" s="37">
        <f t="shared" si="13"/>
        <v>-1.4333592175633656</v>
      </c>
      <c r="AI8" s="37">
        <f t="shared" si="13"/>
        <v>0.18666329410561469</v>
      </c>
      <c r="AJ8" s="37">
        <f t="shared" si="13"/>
        <v>0.16537504079672413</v>
      </c>
      <c r="AK8" s="37">
        <f t="shared" si="13"/>
        <v>0.1643710376624738</v>
      </c>
      <c r="AL8" s="37">
        <f t="shared" si="13"/>
        <v>0.10169038432851338</v>
      </c>
      <c r="AM8" s="37">
        <f t="shared" si="13"/>
        <v>0.33913917055511611</v>
      </c>
      <c r="AN8" s="37">
        <f t="shared" si="13"/>
        <v>0.14678437933887553</v>
      </c>
      <c r="AO8" s="37">
        <f t="shared" si="13"/>
        <v>0.25015835539747794</v>
      </c>
      <c r="AP8" s="37">
        <f t="shared" si="13"/>
        <v>0.1936662712268872</v>
      </c>
      <c r="AQ8" s="37">
        <f t="shared" si="13"/>
        <v>0.2052212709295215</v>
      </c>
      <c r="AR8" s="39">
        <f t="shared" si="3"/>
        <v>0.87976948635292063</v>
      </c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</row>
    <row r="9" spans="1:74" ht="15.75" customHeight="1">
      <c r="A9" s="24" t="s">
        <v>23</v>
      </c>
      <c r="B9" s="54">
        <f t="shared" ref="B9:M9" si="14">SUM(B3:B8)</f>
        <v>16066</v>
      </c>
      <c r="C9" s="55">
        <f t="shared" si="14"/>
        <v>18201</v>
      </c>
      <c r="D9" s="54">
        <f t="shared" si="14"/>
        <v>19087</v>
      </c>
      <c r="E9" s="54">
        <f t="shared" si="14"/>
        <v>21040</v>
      </c>
      <c r="F9" s="54">
        <f t="shared" si="14"/>
        <v>18765</v>
      </c>
      <c r="G9" s="54">
        <f t="shared" si="14"/>
        <v>23270</v>
      </c>
      <c r="H9" s="54">
        <f t="shared" si="14"/>
        <v>19605</v>
      </c>
      <c r="I9" s="54">
        <f t="shared" si="14"/>
        <v>24126</v>
      </c>
      <c r="J9" s="54">
        <f t="shared" si="14"/>
        <v>16782</v>
      </c>
      <c r="K9" s="54">
        <f t="shared" si="14"/>
        <v>19213</v>
      </c>
      <c r="L9" s="54">
        <f t="shared" si="14"/>
        <v>20280</v>
      </c>
      <c r="M9" s="54">
        <f t="shared" si="14"/>
        <v>24201</v>
      </c>
      <c r="N9" s="54">
        <f t="shared" si="0"/>
        <v>240636</v>
      </c>
      <c r="O9" s="43"/>
      <c r="P9" s="26" t="s">
        <v>23</v>
      </c>
      <c r="Q9" s="34">
        <f t="shared" ref="Q9:AC9" si="15">B9+B18+B27+B36</f>
        <v>20862.538230400001</v>
      </c>
      <c r="R9" s="34">
        <f t="shared" si="15"/>
        <v>21619.7157802</v>
      </c>
      <c r="S9" s="34">
        <f t="shared" si="15"/>
        <v>24453.482780300001</v>
      </c>
      <c r="T9" s="34">
        <f t="shared" si="15"/>
        <v>23306.734970019999</v>
      </c>
      <c r="U9" s="34">
        <f t="shared" si="15"/>
        <v>26048.2741996</v>
      </c>
      <c r="V9" s="34">
        <f t="shared" si="15"/>
        <v>26337.3957897</v>
      </c>
      <c r="W9" s="34">
        <f t="shared" si="15"/>
        <v>19893.693269980002</v>
      </c>
      <c r="X9" s="34">
        <f t="shared" si="15"/>
        <v>23148.95923004</v>
      </c>
      <c r="Y9" s="34">
        <f t="shared" si="15"/>
        <v>21369.671659600001</v>
      </c>
      <c r="Z9" s="34">
        <f t="shared" si="15"/>
        <v>25615.052060599999</v>
      </c>
      <c r="AA9" s="34">
        <f t="shared" si="15"/>
        <v>19373.675840029999</v>
      </c>
      <c r="AB9" s="34">
        <f t="shared" si="15"/>
        <v>23599.694329900001</v>
      </c>
      <c r="AC9" s="34">
        <f t="shared" si="15"/>
        <v>275628.88814037002</v>
      </c>
      <c r="AD9" s="36"/>
      <c r="AE9" s="26" t="s">
        <v>23</v>
      </c>
      <c r="AF9" s="37">
        <f t="shared" ref="AF9:AQ9" si="16">Q9/Q18</f>
        <v>0.23782832195711404</v>
      </c>
      <c r="AG9" s="37">
        <f t="shared" si="16"/>
        <v>0.34635879173662287</v>
      </c>
      <c r="AH9" s="37">
        <f t="shared" si="16"/>
        <v>0.28638749654861456</v>
      </c>
      <c r="AI9" s="37">
        <f t="shared" si="16"/>
        <v>0.24186143134386284</v>
      </c>
      <c r="AJ9" s="37">
        <f t="shared" si="16"/>
        <v>0.32735477554416126</v>
      </c>
      <c r="AK9" s="37">
        <f t="shared" si="16"/>
        <v>0.34314930933005006</v>
      </c>
      <c r="AL9" s="37">
        <f t="shared" si="16"/>
        <v>0.23368604804393284</v>
      </c>
      <c r="AM9" s="37">
        <f t="shared" si="16"/>
        <v>0.26776971035661817</v>
      </c>
      <c r="AN9" s="37">
        <f t="shared" si="16"/>
        <v>0.20929933751481378</v>
      </c>
      <c r="AO9" s="37">
        <f t="shared" si="16"/>
        <v>0.2941249992605266</v>
      </c>
      <c r="AP9" s="37">
        <f t="shared" si="16"/>
        <v>0.25370833451232289</v>
      </c>
      <c r="AQ9" s="37">
        <f t="shared" si="16"/>
        <v>0.22422086354558585</v>
      </c>
      <c r="AR9" s="55">
        <f t="shared" si="3"/>
        <v>3.2657494196942261</v>
      </c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</row>
    <row r="10" spans="1:74" ht="15.75" customHeight="1">
      <c r="A10" s="18"/>
      <c r="D10" s="58"/>
      <c r="F10" s="58"/>
      <c r="H10" s="58"/>
      <c r="J10" s="58"/>
      <c r="N10" s="58"/>
      <c r="O10" s="28"/>
      <c r="P10" s="58"/>
    </row>
    <row r="11" spans="1:74" ht="15.75" customHeight="1">
      <c r="A11" s="24" t="s">
        <v>24</v>
      </c>
      <c r="B11" s="26" t="s">
        <v>1</v>
      </c>
      <c r="C11" s="26" t="s">
        <v>2</v>
      </c>
      <c r="D11" s="26" t="s">
        <v>3</v>
      </c>
      <c r="E11" s="26" t="s">
        <v>4</v>
      </c>
      <c r="F11" s="26" t="s">
        <v>5</v>
      </c>
      <c r="G11" s="26" t="s">
        <v>6</v>
      </c>
      <c r="H11" s="26" t="s">
        <v>7</v>
      </c>
      <c r="I11" s="26" t="s">
        <v>8</v>
      </c>
      <c r="J11" s="26" t="s">
        <v>9</v>
      </c>
      <c r="K11" s="26" t="s">
        <v>10</v>
      </c>
      <c r="L11" s="26" t="s">
        <v>11</v>
      </c>
      <c r="M11" s="26" t="s">
        <v>12</v>
      </c>
      <c r="N11" s="26" t="s">
        <v>22</v>
      </c>
      <c r="O11" s="28"/>
      <c r="P11" s="26" t="s">
        <v>25</v>
      </c>
      <c r="Q11" s="26" t="s">
        <v>1</v>
      </c>
      <c r="R11" s="26" t="s">
        <v>2</v>
      </c>
      <c r="S11" s="26" t="s">
        <v>3</v>
      </c>
      <c r="T11" s="26" t="s">
        <v>4</v>
      </c>
      <c r="U11" s="26" t="s">
        <v>5</v>
      </c>
      <c r="V11" s="26" t="s">
        <v>6</v>
      </c>
      <c r="W11" s="26" t="s">
        <v>7</v>
      </c>
      <c r="X11" s="26" t="s">
        <v>8</v>
      </c>
      <c r="Y11" s="26" t="s">
        <v>9</v>
      </c>
      <c r="Z11" s="26" t="s">
        <v>10</v>
      </c>
      <c r="AA11" s="26" t="s">
        <v>11</v>
      </c>
      <c r="AB11" s="26" t="s">
        <v>12</v>
      </c>
      <c r="AC11" s="26" t="s">
        <v>22</v>
      </c>
    </row>
    <row r="12" spans="1:74" ht="15.75" customHeight="1">
      <c r="A12" s="24" t="s">
        <v>20</v>
      </c>
      <c r="B12" s="37"/>
      <c r="C12" s="37"/>
      <c r="D12" s="37"/>
      <c r="E12" s="37"/>
      <c r="F12" s="37"/>
      <c r="G12" s="37"/>
      <c r="H12" s="37"/>
      <c r="I12" s="32"/>
      <c r="J12" s="37"/>
      <c r="K12" s="37"/>
      <c r="L12" s="37"/>
      <c r="M12" s="32"/>
      <c r="N12" s="39">
        <f t="shared" ref="N12:N18" si="17">SUM(B12:M12)</f>
        <v>0</v>
      </c>
      <c r="O12" s="28"/>
      <c r="P12" s="26" t="s">
        <v>20</v>
      </c>
      <c r="Q12" s="31">
        <v>9176</v>
      </c>
      <c r="R12" s="31">
        <v>6529</v>
      </c>
      <c r="S12" s="31">
        <v>8932</v>
      </c>
      <c r="T12" s="31">
        <v>10080</v>
      </c>
      <c r="U12" s="31">
        <v>8324</v>
      </c>
      <c r="V12" s="31">
        <v>8029</v>
      </c>
      <c r="W12" s="31">
        <v>8905</v>
      </c>
      <c r="X12" s="31">
        <v>9043</v>
      </c>
      <c r="Y12" s="31">
        <v>10680</v>
      </c>
      <c r="Z12" s="31">
        <v>9110</v>
      </c>
      <c r="AA12" s="31">
        <v>7988</v>
      </c>
      <c r="AB12" s="31">
        <v>11010</v>
      </c>
      <c r="AC12" s="33">
        <f t="shared" ref="AC12:AC18" si="18">SUM(Q12:AB12)</f>
        <v>107806</v>
      </c>
    </row>
    <row r="13" spans="1:74" ht="15.75" customHeight="1">
      <c r="A13" s="24" t="s">
        <v>16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9">
        <f t="shared" si="17"/>
        <v>0</v>
      </c>
      <c r="O13" s="28"/>
      <c r="P13" s="26" t="s">
        <v>16</v>
      </c>
      <c r="Q13" s="31">
        <v>12069</v>
      </c>
      <c r="R13" s="31">
        <v>8588</v>
      </c>
      <c r="S13" s="31">
        <v>11748</v>
      </c>
      <c r="T13" s="31">
        <v>13258</v>
      </c>
      <c r="U13" s="31">
        <v>10948</v>
      </c>
      <c r="V13" s="31">
        <v>10560</v>
      </c>
      <c r="W13" s="31">
        <v>11713</v>
      </c>
      <c r="X13" s="31">
        <v>11895</v>
      </c>
      <c r="Y13" s="31">
        <v>14048</v>
      </c>
      <c r="Z13" s="31">
        <v>11982</v>
      </c>
      <c r="AA13" s="31">
        <v>10506</v>
      </c>
      <c r="AB13" s="31">
        <v>14481</v>
      </c>
      <c r="AC13" s="33">
        <f t="shared" si="18"/>
        <v>141796</v>
      </c>
    </row>
    <row r="14" spans="1:74" ht="15.75" customHeight="1">
      <c r="A14" s="24" t="s">
        <v>17</v>
      </c>
      <c r="B14" s="37"/>
      <c r="C14" s="32"/>
      <c r="D14" s="37"/>
      <c r="E14" s="32"/>
      <c r="F14" s="37"/>
      <c r="G14" s="37"/>
      <c r="H14" s="37"/>
      <c r="I14" s="32"/>
      <c r="J14" s="37"/>
      <c r="K14" s="37"/>
      <c r="L14" s="37"/>
      <c r="M14" s="32"/>
      <c r="N14" s="39">
        <f t="shared" si="17"/>
        <v>0</v>
      </c>
      <c r="O14" s="28"/>
      <c r="P14" s="26" t="s">
        <v>17</v>
      </c>
      <c r="Q14" s="31">
        <v>9985</v>
      </c>
      <c r="R14" s="31">
        <v>7105</v>
      </c>
      <c r="S14" s="31">
        <v>9719</v>
      </c>
      <c r="T14" s="31">
        <v>10969</v>
      </c>
      <c r="U14" s="31">
        <v>9057</v>
      </c>
      <c r="V14" s="31">
        <v>8736</v>
      </c>
      <c r="W14" s="31">
        <v>9690</v>
      </c>
      <c r="X14" s="31">
        <v>9840</v>
      </c>
      <c r="Y14" s="31">
        <v>11622</v>
      </c>
      <c r="Z14" s="31">
        <v>9913</v>
      </c>
      <c r="AA14" s="31">
        <v>8692</v>
      </c>
      <c r="AB14" s="31">
        <v>11981</v>
      </c>
      <c r="AC14" s="33">
        <f t="shared" si="18"/>
        <v>117309</v>
      </c>
    </row>
    <row r="15" spans="1:74" ht="15.75" customHeight="1">
      <c r="A15" s="24" t="s">
        <v>26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9">
        <f t="shared" si="17"/>
        <v>0</v>
      </c>
      <c r="O15" s="28"/>
      <c r="P15" s="26" t="s">
        <v>26</v>
      </c>
      <c r="Q15" s="31">
        <v>18169</v>
      </c>
      <c r="R15" s="31">
        <v>12929</v>
      </c>
      <c r="S15" s="31">
        <v>17685</v>
      </c>
      <c r="T15" s="31">
        <v>19959</v>
      </c>
      <c r="U15" s="31">
        <v>16481</v>
      </c>
      <c r="V15" s="31">
        <v>15897</v>
      </c>
      <c r="W15" s="31">
        <v>17632</v>
      </c>
      <c r="X15" s="31">
        <v>17906</v>
      </c>
      <c r="Y15" s="31">
        <v>21147</v>
      </c>
      <c r="Z15" s="31">
        <v>18038</v>
      </c>
      <c r="AA15" s="31">
        <v>15816</v>
      </c>
      <c r="AB15" s="31">
        <v>21800</v>
      </c>
      <c r="AC15" s="33">
        <f t="shared" si="18"/>
        <v>213459</v>
      </c>
    </row>
    <row r="16" spans="1:74" ht="15.75" customHeight="1">
      <c r="A16" s="24" t="s">
        <v>18</v>
      </c>
      <c r="B16" s="37"/>
      <c r="C16" s="37"/>
      <c r="D16" s="37"/>
      <c r="E16" s="32"/>
      <c r="F16" s="37"/>
      <c r="G16" s="32"/>
      <c r="H16" s="37"/>
      <c r="I16" s="32"/>
      <c r="J16" s="37"/>
      <c r="K16" s="32"/>
      <c r="L16" s="37"/>
      <c r="M16" s="32"/>
      <c r="N16" s="39">
        <f t="shared" si="17"/>
        <v>0</v>
      </c>
      <c r="O16" s="28"/>
      <c r="P16" s="26" t="s">
        <v>18</v>
      </c>
      <c r="Q16" s="31">
        <v>16516</v>
      </c>
      <c r="R16" s="31">
        <v>11752</v>
      </c>
      <c r="S16" s="31">
        <v>16076</v>
      </c>
      <c r="T16" s="31">
        <v>18143</v>
      </c>
      <c r="U16" s="31">
        <v>14981</v>
      </c>
      <c r="V16" s="31">
        <v>14450</v>
      </c>
      <c r="W16" s="31">
        <v>16028</v>
      </c>
      <c r="X16" s="31">
        <v>16276</v>
      </c>
      <c r="Y16" s="31">
        <v>19223</v>
      </c>
      <c r="Z16" s="31">
        <v>16397</v>
      </c>
      <c r="AA16" s="31">
        <v>14377</v>
      </c>
      <c r="AB16" s="31">
        <v>19816</v>
      </c>
      <c r="AC16" s="33">
        <f t="shared" si="18"/>
        <v>194035</v>
      </c>
    </row>
    <row r="17" spans="1:32" ht="15.75" customHeight="1">
      <c r="A17" s="24" t="s">
        <v>21</v>
      </c>
      <c r="B17" s="37"/>
      <c r="C17" s="37"/>
      <c r="D17" s="37"/>
      <c r="E17" s="37"/>
      <c r="F17" s="67"/>
      <c r="G17" s="37"/>
      <c r="H17" s="37"/>
      <c r="I17" s="32"/>
      <c r="J17" s="37"/>
      <c r="K17" s="37"/>
      <c r="L17" s="37"/>
      <c r="M17" s="37"/>
      <c r="N17" s="39">
        <f t="shared" si="17"/>
        <v>0</v>
      </c>
      <c r="O17" s="28"/>
      <c r="P17" s="26" t="s">
        <v>21</v>
      </c>
      <c r="Q17" s="31">
        <v>21806</v>
      </c>
      <c r="R17" s="31">
        <v>15517</v>
      </c>
      <c r="S17" s="31">
        <v>21226</v>
      </c>
      <c r="T17" s="31">
        <v>23955</v>
      </c>
      <c r="U17" s="50">
        <v>19781</v>
      </c>
      <c r="V17" s="31">
        <v>19080</v>
      </c>
      <c r="W17" s="31">
        <v>21162</v>
      </c>
      <c r="X17" s="31">
        <v>21491</v>
      </c>
      <c r="Y17" s="31">
        <v>25381</v>
      </c>
      <c r="Z17" s="31">
        <v>21649</v>
      </c>
      <c r="AA17" s="31">
        <v>18983</v>
      </c>
      <c r="AB17" s="31">
        <v>26164</v>
      </c>
      <c r="AC17" s="33">
        <f t="shared" si="18"/>
        <v>256195</v>
      </c>
    </row>
    <row r="18" spans="1:32" ht="15.75" customHeight="1">
      <c r="A18" s="24" t="s">
        <v>23</v>
      </c>
      <c r="B18" s="55">
        <f t="shared" ref="B18:M18" si="19">SUM(B12:B17)</f>
        <v>0</v>
      </c>
      <c r="C18" s="55">
        <f t="shared" si="19"/>
        <v>0</v>
      </c>
      <c r="D18" s="55">
        <f t="shared" si="19"/>
        <v>0</v>
      </c>
      <c r="E18" s="55">
        <f t="shared" si="19"/>
        <v>0</v>
      </c>
      <c r="F18" s="55">
        <f t="shared" si="19"/>
        <v>0</v>
      </c>
      <c r="G18" s="55">
        <f t="shared" si="19"/>
        <v>0</v>
      </c>
      <c r="H18" s="55">
        <f t="shared" si="19"/>
        <v>0</v>
      </c>
      <c r="I18" s="55">
        <f t="shared" si="19"/>
        <v>0</v>
      </c>
      <c r="J18" s="55">
        <f t="shared" si="19"/>
        <v>0</v>
      </c>
      <c r="K18" s="55">
        <f t="shared" si="19"/>
        <v>0</v>
      </c>
      <c r="L18" s="55">
        <f t="shared" si="19"/>
        <v>0</v>
      </c>
      <c r="M18" s="55">
        <f t="shared" si="19"/>
        <v>0</v>
      </c>
      <c r="N18" s="55">
        <f t="shared" si="17"/>
        <v>0</v>
      </c>
      <c r="O18" s="28"/>
      <c r="P18" s="26" t="s">
        <v>23</v>
      </c>
      <c r="Q18" s="54">
        <f t="shared" ref="Q18:AB18" si="20">SUM(Q12:Q17)</f>
        <v>87721</v>
      </c>
      <c r="R18" s="54">
        <f t="shared" si="20"/>
        <v>62420</v>
      </c>
      <c r="S18" s="54">
        <f t="shared" si="20"/>
        <v>85386</v>
      </c>
      <c r="T18" s="54">
        <f t="shared" si="20"/>
        <v>96364</v>
      </c>
      <c r="U18" s="54">
        <f t="shared" si="20"/>
        <v>79572</v>
      </c>
      <c r="V18" s="54">
        <f t="shared" si="20"/>
        <v>76752</v>
      </c>
      <c r="W18" s="54">
        <f t="shared" si="20"/>
        <v>85130</v>
      </c>
      <c r="X18" s="54">
        <f t="shared" si="20"/>
        <v>86451</v>
      </c>
      <c r="Y18" s="54">
        <f t="shared" si="20"/>
        <v>102101</v>
      </c>
      <c r="Z18" s="54">
        <f t="shared" si="20"/>
        <v>87089</v>
      </c>
      <c r="AA18" s="54">
        <f t="shared" si="20"/>
        <v>76362</v>
      </c>
      <c r="AB18" s="54">
        <f t="shared" si="20"/>
        <v>105252</v>
      </c>
      <c r="AC18" s="54">
        <f t="shared" si="18"/>
        <v>1030600</v>
      </c>
    </row>
    <row r="19" spans="1:32" ht="15.75" customHeight="1">
      <c r="O19" s="28"/>
      <c r="AF19" s="36"/>
    </row>
    <row r="20" spans="1:32" ht="15.75" customHeight="1">
      <c r="A20" s="24" t="s">
        <v>27</v>
      </c>
      <c r="B20" s="26" t="s">
        <v>1</v>
      </c>
      <c r="C20" s="26" t="s">
        <v>2</v>
      </c>
      <c r="D20" s="26" t="s">
        <v>3</v>
      </c>
      <c r="E20" s="26" t="s">
        <v>4</v>
      </c>
      <c r="F20" s="26" t="s">
        <v>5</v>
      </c>
      <c r="G20" s="26" t="s">
        <v>6</v>
      </c>
      <c r="H20" s="26" t="s">
        <v>7</v>
      </c>
      <c r="I20" s="26" t="s">
        <v>8</v>
      </c>
      <c r="J20" s="26" t="s">
        <v>9</v>
      </c>
      <c r="K20" s="26" t="s">
        <v>10</v>
      </c>
      <c r="L20" s="26" t="s">
        <v>11</v>
      </c>
      <c r="M20" s="26" t="s">
        <v>12</v>
      </c>
      <c r="N20" s="26" t="s">
        <v>22</v>
      </c>
      <c r="O20" s="28"/>
    </row>
    <row r="21" spans="1:32" ht="15.75" customHeight="1">
      <c r="A21" s="24" t="s">
        <v>20</v>
      </c>
      <c r="B21" s="31">
        <v>342.60987360000001</v>
      </c>
      <c r="C21" s="31">
        <v>262.97813689999998</v>
      </c>
      <c r="D21" s="31">
        <v>243.93103550000001</v>
      </c>
      <c r="E21" s="31">
        <v>70.835467809999997</v>
      </c>
      <c r="F21" s="31">
        <v>642.64184120000004</v>
      </c>
      <c r="G21" s="31">
        <v>1095.4984959999999</v>
      </c>
      <c r="H21" s="31">
        <v>30.38876526</v>
      </c>
      <c r="I21" s="31">
        <v>-54.280042780000002</v>
      </c>
      <c r="J21" s="31">
        <v>305.84477729999998</v>
      </c>
      <c r="K21" s="31">
        <v>355.66955890000003</v>
      </c>
      <c r="L21" s="31">
        <v>-43.158293329999999</v>
      </c>
      <c r="M21" s="31">
        <v>-189.88600109999999</v>
      </c>
      <c r="N21" s="33">
        <f t="shared" ref="N21:N27" si="21">SUM(B21:M21)</f>
        <v>3063.0736152600002</v>
      </c>
      <c r="O21" s="28"/>
    </row>
    <row r="22" spans="1:32" ht="15.75" customHeight="1">
      <c r="A22" s="24" t="s">
        <v>16</v>
      </c>
      <c r="B22" s="31">
        <v>1713.049368</v>
      </c>
      <c r="C22" s="31">
        <v>1051.912548</v>
      </c>
      <c r="D22" s="31">
        <v>1951.4482840000001</v>
      </c>
      <c r="E22" s="31">
        <v>991.69654939999998</v>
      </c>
      <c r="F22" s="31">
        <v>2356.3534180000001</v>
      </c>
      <c r="G22" s="31">
        <v>0</v>
      </c>
      <c r="H22" s="31">
        <v>106.3606784</v>
      </c>
      <c r="I22" s="31">
        <v>-434.24034219999999</v>
      </c>
      <c r="J22" s="31">
        <v>2140.9134410000001</v>
      </c>
      <c r="K22" s="31">
        <v>2489.6869120000001</v>
      </c>
      <c r="L22" s="31">
        <v>-388.42464000000001</v>
      </c>
      <c r="M22" s="31">
        <v>0</v>
      </c>
      <c r="N22" s="33">
        <f t="shared" si="21"/>
        <v>11978.756216600001</v>
      </c>
      <c r="O22" s="28"/>
    </row>
    <row r="23" spans="1:32" ht="15.75" customHeight="1">
      <c r="A23" s="24" t="s">
        <v>17</v>
      </c>
      <c r="B23" s="31">
        <v>685.21974709999995</v>
      </c>
      <c r="C23" s="31">
        <v>394.46720540000001</v>
      </c>
      <c r="D23" s="31">
        <v>731.79310640000006</v>
      </c>
      <c r="E23" s="31">
        <v>141.67093560000001</v>
      </c>
      <c r="F23" s="31">
        <v>856.85578820000001</v>
      </c>
      <c r="G23" s="31">
        <v>657.29909789999999</v>
      </c>
      <c r="H23" s="31">
        <v>60.77753053</v>
      </c>
      <c r="I23" s="31">
        <v>-162.8401283</v>
      </c>
      <c r="J23" s="31">
        <v>917.53433199999995</v>
      </c>
      <c r="K23" s="31">
        <v>1067.008677</v>
      </c>
      <c r="L23" s="31">
        <v>-129.47488000000001</v>
      </c>
      <c r="M23" s="31">
        <v>-126.5906674</v>
      </c>
      <c r="N23" s="33">
        <f t="shared" si="21"/>
        <v>5093.7207444300011</v>
      </c>
      <c r="O23" s="28"/>
    </row>
    <row r="24" spans="1:32" ht="15.75" customHeight="1">
      <c r="A24" s="24" t="s">
        <v>26</v>
      </c>
      <c r="B24" s="31">
        <v>342.60987360000001</v>
      </c>
      <c r="C24" s="31">
        <v>262.97813689999998</v>
      </c>
      <c r="D24" s="31">
        <v>0</v>
      </c>
      <c r="E24" s="31">
        <v>70.835467809999997</v>
      </c>
      <c r="F24" s="31">
        <v>1285.283682</v>
      </c>
      <c r="G24" s="31">
        <v>438.19939859999999</v>
      </c>
      <c r="H24" s="31">
        <v>0</v>
      </c>
      <c r="I24" s="31">
        <v>-162.8401283</v>
      </c>
      <c r="J24" s="31">
        <v>0</v>
      </c>
      <c r="K24" s="31">
        <v>711.33911780000005</v>
      </c>
      <c r="L24" s="31">
        <v>-86.316586670000007</v>
      </c>
      <c r="M24" s="31">
        <v>0</v>
      </c>
      <c r="N24" s="33">
        <f t="shared" si="21"/>
        <v>2862.0889617400003</v>
      </c>
      <c r="O24" s="28"/>
    </row>
    <row r="25" spans="1:32" ht="15.75" customHeight="1">
      <c r="A25" s="24" t="s">
        <v>18</v>
      </c>
      <c r="B25" s="31">
        <v>685.21974709999995</v>
      </c>
      <c r="C25" s="31">
        <v>525.95627379999996</v>
      </c>
      <c r="D25" s="31">
        <v>731.79310640000006</v>
      </c>
      <c r="E25" s="31">
        <v>354.17733909999998</v>
      </c>
      <c r="F25" s="31">
        <v>856.85578820000001</v>
      </c>
      <c r="G25" s="31">
        <v>438.19939859999999</v>
      </c>
      <c r="H25" s="31">
        <v>15.19438263</v>
      </c>
      <c r="I25" s="31">
        <v>-54.280042780000002</v>
      </c>
      <c r="J25" s="31">
        <v>305.84477729999998</v>
      </c>
      <c r="K25" s="31">
        <v>355.66955890000003</v>
      </c>
      <c r="L25" s="31">
        <v>-86.316586670000007</v>
      </c>
      <c r="M25" s="31">
        <v>-158.2383342</v>
      </c>
      <c r="N25" s="33">
        <f t="shared" si="21"/>
        <v>3970.0754083799998</v>
      </c>
      <c r="O25" s="28"/>
    </row>
    <row r="26" spans="1:32" ht="15.75" customHeight="1">
      <c r="A26" s="24" t="s">
        <v>21</v>
      </c>
      <c r="B26" s="31">
        <v>1027.8296210000001</v>
      </c>
      <c r="C26" s="31">
        <v>920.42347919999997</v>
      </c>
      <c r="D26" s="31">
        <v>1707.5172480000001</v>
      </c>
      <c r="E26" s="31">
        <v>637.51921030000005</v>
      </c>
      <c r="F26" s="50">
        <v>1285.283682</v>
      </c>
      <c r="G26" s="31">
        <v>438.19939859999999</v>
      </c>
      <c r="H26" s="31">
        <v>75.97191316</v>
      </c>
      <c r="I26" s="31">
        <v>-108.56008559999999</v>
      </c>
      <c r="J26" s="31">
        <v>917.53433199999995</v>
      </c>
      <c r="K26" s="31">
        <v>1422.678236</v>
      </c>
      <c r="L26" s="31">
        <v>-172.63317330000001</v>
      </c>
      <c r="M26" s="31">
        <v>-126.5906674</v>
      </c>
      <c r="N26" s="33">
        <f t="shared" si="21"/>
        <v>8025.1731939600022</v>
      </c>
      <c r="O26" s="28"/>
    </row>
    <row r="27" spans="1:32" ht="15.75" customHeight="1">
      <c r="A27" s="24" t="s">
        <v>23</v>
      </c>
      <c r="B27" s="54">
        <f t="shared" ref="B27:M27" si="22">SUM(B21:B26)</f>
        <v>4796.5382303999995</v>
      </c>
      <c r="C27" s="54">
        <f t="shared" si="22"/>
        <v>3418.7157802000002</v>
      </c>
      <c r="D27" s="54">
        <f t="shared" si="22"/>
        <v>5366.4827802999998</v>
      </c>
      <c r="E27" s="54">
        <f t="shared" si="22"/>
        <v>2266.7349700200002</v>
      </c>
      <c r="F27" s="54">
        <f t="shared" si="22"/>
        <v>7283.2741995999995</v>
      </c>
      <c r="G27" s="54">
        <f t="shared" si="22"/>
        <v>3067.3957896999991</v>
      </c>
      <c r="H27" s="54">
        <f t="shared" si="22"/>
        <v>288.69326998000003</v>
      </c>
      <c r="I27" s="54">
        <f t="shared" si="22"/>
        <v>-977.04076996000015</v>
      </c>
      <c r="J27" s="54">
        <f t="shared" si="22"/>
        <v>4587.6716595999997</v>
      </c>
      <c r="K27" s="54">
        <f t="shared" si="22"/>
        <v>6402.0520606</v>
      </c>
      <c r="L27" s="54">
        <f t="shared" si="22"/>
        <v>-906.32415996999998</v>
      </c>
      <c r="M27" s="54">
        <f t="shared" si="22"/>
        <v>-601.30567009999993</v>
      </c>
      <c r="N27" s="54">
        <f t="shared" si="21"/>
        <v>34992.88814037</v>
      </c>
      <c r="O27" s="28"/>
    </row>
    <row r="28" spans="1:32" ht="15.75" customHeight="1">
      <c r="O28" s="28"/>
    </row>
    <row r="29" spans="1:32" ht="15.75" customHeight="1">
      <c r="A29" s="24" t="s">
        <v>28</v>
      </c>
      <c r="B29" s="26" t="s">
        <v>1</v>
      </c>
      <c r="C29" s="26" t="s">
        <v>2</v>
      </c>
      <c r="D29" s="26" t="s">
        <v>3</v>
      </c>
      <c r="E29" s="26" t="s">
        <v>4</v>
      </c>
      <c r="F29" s="26" t="s">
        <v>5</v>
      </c>
      <c r="G29" s="26" t="s">
        <v>6</v>
      </c>
      <c r="H29" s="26" t="s">
        <v>7</v>
      </c>
      <c r="I29" s="26" t="s">
        <v>8</v>
      </c>
      <c r="J29" s="26" t="s">
        <v>9</v>
      </c>
      <c r="K29" s="26" t="s">
        <v>10</v>
      </c>
      <c r="L29" s="26" t="s">
        <v>11</v>
      </c>
      <c r="M29" s="26" t="s">
        <v>12</v>
      </c>
      <c r="N29" s="26" t="s">
        <v>22</v>
      </c>
      <c r="O29" s="28"/>
    </row>
    <row r="30" spans="1:32" ht="15.75" customHeight="1">
      <c r="A30" s="24" t="s">
        <v>20</v>
      </c>
      <c r="B30" s="37"/>
      <c r="C30" s="37"/>
      <c r="D30" s="37"/>
      <c r="E30" s="37"/>
      <c r="F30" s="37"/>
      <c r="G30" s="37"/>
      <c r="H30" s="37"/>
      <c r="I30" s="32"/>
      <c r="J30" s="37"/>
      <c r="K30" s="37"/>
      <c r="L30" s="37"/>
      <c r="M30" s="32"/>
      <c r="N30" s="39">
        <f t="shared" ref="N30:N36" si="23">SUM(B30:M30)</f>
        <v>0</v>
      </c>
      <c r="O30" s="28"/>
    </row>
    <row r="31" spans="1:32" ht="15.75" customHeight="1">
      <c r="A31" s="24" t="s">
        <v>16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9">
        <f t="shared" si="23"/>
        <v>0</v>
      </c>
      <c r="O31" s="28"/>
    </row>
    <row r="32" spans="1:32" ht="15.75" customHeight="1">
      <c r="A32" s="24" t="s">
        <v>17</v>
      </c>
      <c r="B32" s="37"/>
      <c r="C32" s="32"/>
      <c r="D32" s="37"/>
      <c r="E32" s="32"/>
      <c r="F32" s="37"/>
      <c r="G32" s="37"/>
      <c r="H32" s="37"/>
      <c r="I32" s="32"/>
      <c r="J32" s="37"/>
      <c r="K32" s="37"/>
      <c r="L32" s="37"/>
      <c r="M32" s="32"/>
      <c r="N32" s="39">
        <f t="shared" si="23"/>
        <v>0</v>
      </c>
      <c r="O32" s="28"/>
    </row>
    <row r="33" spans="1:74" ht="15.75" customHeight="1">
      <c r="A33" s="24" t="s">
        <v>26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9">
        <f t="shared" si="23"/>
        <v>0</v>
      </c>
      <c r="O33" s="28"/>
    </row>
    <row r="34" spans="1:74" ht="15.75" customHeight="1">
      <c r="A34" s="24" t="s">
        <v>18</v>
      </c>
      <c r="B34" s="37"/>
      <c r="C34" s="37"/>
      <c r="D34" s="37"/>
      <c r="E34" s="32"/>
      <c r="F34" s="37"/>
      <c r="G34" s="32"/>
      <c r="H34" s="37"/>
      <c r="I34" s="32"/>
      <c r="J34" s="37"/>
      <c r="K34" s="32"/>
      <c r="L34" s="37"/>
      <c r="M34" s="32"/>
      <c r="N34" s="39">
        <f t="shared" si="23"/>
        <v>0</v>
      </c>
      <c r="O34" s="85"/>
    </row>
    <row r="35" spans="1:74" ht="15.75" customHeight="1">
      <c r="A35" s="24" t="s">
        <v>21</v>
      </c>
      <c r="B35" s="37"/>
      <c r="C35" s="37"/>
      <c r="D35" s="37"/>
      <c r="E35" s="37"/>
      <c r="F35" s="67"/>
      <c r="G35" s="37"/>
      <c r="H35" s="37"/>
      <c r="I35" s="32"/>
      <c r="J35" s="37"/>
      <c r="K35" s="37"/>
      <c r="L35" s="37"/>
      <c r="M35" s="37"/>
      <c r="N35" s="39">
        <f t="shared" si="23"/>
        <v>0</v>
      </c>
      <c r="O35" s="28"/>
    </row>
    <row r="36" spans="1:74" ht="15.75" customHeight="1">
      <c r="A36" s="24" t="s">
        <v>23</v>
      </c>
      <c r="B36" s="55">
        <f t="shared" ref="B36:M36" si="24">SUM(B30:B35)</f>
        <v>0</v>
      </c>
      <c r="C36" s="55">
        <f t="shared" si="24"/>
        <v>0</v>
      </c>
      <c r="D36" s="55">
        <f t="shared" si="24"/>
        <v>0</v>
      </c>
      <c r="E36" s="55">
        <f t="shared" si="24"/>
        <v>0</v>
      </c>
      <c r="F36" s="55">
        <f t="shared" si="24"/>
        <v>0</v>
      </c>
      <c r="G36" s="55">
        <f t="shared" si="24"/>
        <v>0</v>
      </c>
      <c r="H36" s="55">
        <f t="shared" si="24"/>
        <v>0</v>
      </c>
      <c r="I36" s="55">
        <f t="shared" si="24"/>
        <v>0</v>
      </c>
      <c r="J36" s="55">
        <f t="shared" si="24"/>
        <v>0</v>
      </c>
      <c r="K36" s="55">
        <f t="shared" si="24"/>
        <v>0</v>
      </c>
      <c r="L36" s="55">
        <f t="shared" si="24"/>
        <v>0</v>
      </c>
      <c r="M36" s="55">
        <f t="shared" si="24"/>
        <v>0</v>
      </c>
      <c r="N36" s="55">
        <f t="shared" si="23"/>
        <v>0</v>
      </c>
      <c r="O36" s="28"/>
    </row>
    <row r="38" spans="1:74" ht="12.75">
      <c r="A38" s="88" t="s">
        <v>29</v>
      </c>
      <c r="B38" s="89" t="s">
        <v>1</v>
      </c>
      <c r="C38" s="89" t="s">
        <v>2</v>
      </c>
      <c r="D38" s="89" t="s">
        <v>3</v>
      </c>
      <c r="E38" s="89" t="s">
        <v>4</v>
      </c>
      <c r="F38" s="89" t="s">
        <v>5</v>
      </c>
      <c r="G38" s="89" t="s">
        <v>6</v>
      </c>
      <c r="H38" s="89" t="s">
        <v>7</v>
      </c>
      <c r="I38" s="89" t="s">
        <v>8</v>
      </c>
      <c r="J38" s="89" t="s">
        <v>9</v>
      </c>
      <c r="K38" s="89" t="s">
        <v>10</v>
      </c>
      <c r="L38" s="89" t="s">
        <v>11</v>
      </c>
      <c r="M38" s="89" t="s">
        <v>12</v>
      </c>
      <c r="N38" s="89" t="s">
        <v>22</v>
      </c>
      <c r="P38" s="89" t="s">
        <v>30</v>
      </c>
      <c r="Q38" s="89" t="s">
        <v>1</v>
      </c>
      <c r="R38" s="89" t="s">
        <v>2</v>
      </c>
      <c r="S38" s="89" t="s">
        <v>3</v>
      </c>
      <c r="T38" s="89" t="s">
        <v>4</v>
      </c>
      <c r="U38" s="89" t="s">
        <v>5</v>
      </c>
      <c r="V38" s="89" t="s">
        <v>6</v>
      </c>
      <c r="W38" s="89" t="s">
        <v>7</v>
      </c>
      <c r="X38" s="89" t="s">
        <v>8</v>
      </c>
      <c r="Y38" s="89" t="s">
        <v>9</v>
      </c>
      <c r="Z38" s="89" t="s">
        <v>10</v>
      </c>
      <c r="AA38" s="89" t="s">
        <v>11</v>
      </c>
      <c r="AB38" s="89" t="s">
        <v>12</v>
      </c>
      <c r="AC38" s="89" t="s">
        <v>22</v>
      </c>
      <c r="AE38" s="89" t="s">
        <v>31</v>
      </c>
      <c r="AF38" s="89" t="s">
        <v>1</v>
      </c>
      <c r="AG38" s="89" t="s">
        <v>2</v>
      </c>
      <c r="AH38" s="89" t="s">
        <v>3</v>
      </c>
      <c r="AI38" s="89" t="s">
        <v>4</v>
      </c>
      <c r="AJ38" s="89" t="s">
        <v>5</v>
      </c>
      <c r="AK38" s="89" t="s">
        <v>6</v>
      </c>
      <c r="AL38" s="89" t="s">
        <v>7</v>
      </c>
      <c r="AM38" s="89" t="s">
        <v>8</v>
      </c>
      <c r="AN38" s="89" t="s">
        <v>9</v>
      </c>
      <c r="AO38" s="89" t="s">
        <v>10</v>
      </c>
      <c r="AP38" s="89" t="s">
        <v>11</v>
      </c>
      <c r="AQ38" s="89" t="s">
        <v>12</v>
      </c>
      <c r="AR38" s="89" t="s">
        <v>22</v>
      </c>
      <c r="AT38" s="91" t="s">
        <v>32</v>
      </c>
      <c r="AU38" s="91" t="s">
        <v>1</v>
      </c>
      <c r="AV38" s="91" t="s">
        <v>2</v>
      </c>
      <c r="AW38" s="91" t="s">
        <v>3</v>
      </c>
      <c r="AX38" s="91" t="s">
        <v>4</v>
      </c>
      <c r="AY38" s="91" t="s">
        <v>5</v>
      </c>
      <c r="AZ38" s="91" t="s">
        <v>6</v>
      </c>
      <c r="BA38" s="91" t="s">
        <v>7</v>
      </c>
      <c r="BB38" s="91" t="s">
        <v>8</v>
      </c>
      <c r="BC38" s="91" t="s">
        <v>9</v>
      </c>
      <c r="BD38" s="91" t="s">
        <v>10</v>
      </c>
      <c r="BE38" s="91" t="s">
        <v>11</v>
      </c>
      <c r="BF38" s="91" t="s">
        <v>12</v>
      </c>
      <c r="BG38" s="91" t="s">
        <v>22</v>
      </c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</row>
    <row r="39" spans="1:74" ht="12.75">
      <c r="A39" s="88" t="s">
        <v>20</v>
      </c>
      <c r="B39" s="92">
        <v>6502</v>
      </c>
      <c r="C39" s="92">
        <v>6375</v>
      </c>
      <c r="D39" s="92">
        <v>6182</v>
      </c>
      <c r="E39" s="92">
        <v>5985</v>
      </c>
      <c r="F39" s="92">
        <v>6485</v>
      </c>
      <c r="G39" s="92">
        <v>5332</v>
      </c>
      <c r="H39" s="92">
        <v>5179</v>
      </c>
      <c r="I39" s="92">
        <v>5022</v>
      </c>
      <c r="J39" s="92">
        <v>6431</v>
      </c>
      <c r="K39" s="92">
        <v>5332</v>
      </c>
      <c r="L39" s="92">
        <v>5179</v>
      </c>
      <c r="M39" s="92">
        <v>5985</v>
      </c>
      <c r="N39" s="93">
        <f t="shared" ref="N39:N45" si="25">SUM(B39:M39)</f>
        <v>69989</v>
      </c>
      <c r="P39" s="89" t="s">
        <v>20</v>
      </c>
      <c r="Q39" s="94">
        <f t="shared" ref="Q39:AB39" si="26">Q12</f>
        <v>9176</v>
      </c>
      <c r="R39" s="94">
        <f t="shared" si="26"/>
        <v>6529</v>
      </c>
      <c r="S39" s="94">
        <f t="shared" si="26"/>
        <v>8932</v>
      </c>
      <c r="T39" s="94">
        <f t="shared" si="26"/>
        <v>10080</v>
      </c>
      <c r="U39" s="94">
        <f t="shared" si="26"/>
        <v>8324</v>
      </c>
      <c r="V39" s="94">
        <f t="shared" si="26"/>
        <v>8029</v>
      </c>
      <c r="W39" s="94">
        <f t="shared" si="26"/>
        <v>8905</v>
      </c>
      <c r="X39" s="94">
        <f t="shared" si="26"/>
        <v>9043</v>
      </c>
      <c r="Y39" s="94">
        <f t="shared" si="26"/>
        <v>10680</v>
      </c>
      <c r="Z39" s="94">
        <f t="shared" si="26"/>
        <v>9110</v>
      </c>
      <c r="AA39" s="94">
        <f t="shared" si="26"/>
        <v>7988</v>
      </c>
      <c r="AB39" s="94">
        <f t="shared" si="26"/>
        <v>11010</v>
      </c>
      <c r="AC39" s="93">
        <f t="shared" ref="AC39:AC45" si="27">SUM(Q39:AB39)</f>
        <v>107806</v>
      </c>
      <c r="AE39" s="89" t="s">
        <v>20</v>
      </c>
      <c r="AF39" s="96">
        <f t="shared" ref="AF39:AQ39" si="28">Q39/Q48</f>
        <v>7.2790971433099178E-2</v>
      </c>
      <c r="AG39" s="96">
        <f t="shared" si="28"/>
        <v>5.2366282313126213E-2</v>
      </c>
      <c r="AH39" s="96">
        <f t="shared" si="28"/>
        <v>6.8693320925180532E-2</v>
      </c>
      <c r="AI39" s="96">
        <f t="shared" si="28"/>
        <v>7.7890150908180147E-2</v>
      </c>
      <c r="AJ39" s="96">
        <f t="shared" si="28"/>
        <v>6.4778073049353596E-2</v>
      </c>
      <c r="AK39" s="96">
        <f t="shared" si="28"/>
        <v>6.6538992409361189E-2</v>
      </c>
      <c r="AL39" s="96">
        <f t="shared" si="28"/>
        <v>7.3322279231934226E-2</v>
      </c>
      <c r="AM39" s="96">
        <f t="shared" si="28"/>
        <v>7.0861611149147588E-2</v>
      </c>
      <c r="AN39" s="96">
        <f t="shared" si="28"/>
        <v>9.6895405433534157E-2</v>
      </c>
      <c r="AO39" s="96">
        <f t="shared" si="28"/>
        <v>8.0811428350423195E-2</v>
      </c>
      <c r="AP39" s="96">
        <f t="shared" si="28"/>
        <v>5.7612478051497634E-2</v>
      </c>
      <c r="AQ39" s="96">
        <f t="shared" si="28"/>
        <v>4.0920271012345827E-2</v>
      </c>
      <c r="AR39" s="98">
        <f t="shared" ref="AR39:AR45" si="29">SUM(AF39:AQ39)</f>
        <v>0.82348126426718349</v>
      </c>
      <c r="AT39" s="91" t="s">
        <v>20</v>
      </c>
      <c r="AU39" s="99">
        <f t="shared" ref="AU39:BF39" si="30">AF3*AF39</f>
        <v>1.6108333184501604E-2</v>
      </c>
      <c r="AV39" s="99">
        <f t="shared" si="30"/>
        <v>5.2452755006153623E-3</v>
      </c>
      <c r="AW39" s="99">
        <f t="shared" si="30"/>
        <v>0.12161248840006143</v>
      </c>
      <c r="AX39" s="99">
        <f t="shared" si="30"/>
        <v>1.555357721637483E-2</v>
      </c>
      <c r="AY39" s="99">
        <f t="shared" si="30"/>
        <v>2.0028298797708614E-2</v>
      </c>
      <c r="AZ39" s="99">
        <f t="shared" si="30"/>
        <v>1.9512511838734131E-2</v>
      </c>
      <c r="BA39" s="99">
        <f t="shared" si="30"/>
        <v>1.1300019344319276E-2</v>
      </c>
      <c r="BB39" s="99">
        <f t="shared" si="30"/>
        <v>1.3718769970095758E-2</v>
      </c>
      <c r="BC39" s="99">
        <f t="shared" si="30"/>
        <v>1.3879675088657143E-2</v>
      </c>
      <c r="BD39" s="99">
        <f t="shared" si="30"/>
        <v>2.0133396151282543E-2</v>
      </c>
      <c r="BE39" s="99">
        <f t="shared" si="30"/>
        <v>1.3767288548987061E-2</v>
      </c>
      <c r="BF39" s="99">
        <f t="shared" si="30"/>
        <v>5.173994742513034E-3</v>
      </c>
      <c r="BG39" s="103">
        <f t="shared" ref="BG39:BG45" si="31">SUM(AU39:BF39)</f>
        <v>0.27603362878385074</v>
      </c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</row>
    <row r="40" spans="1:74" ht="12.75">
      <c r="A40" s="88" t="s">
        <v>16</v>
      </c>
      <c r="B40" s="92">
        <v>11896</v>
      </c>
      <c r="C40" s="92">
        <v>22845</v>
      </c>
      <c r="D40" s="92">
        <v>14564</v>
      </c>
      <c r="E40" s="92">
        <v>9249</v>
      </c>
      <c r="F40" s="92">
        <v>11764</v>
      </c>
      <c r="G40" s="92">
        <v>20181</v>
      </c>
      <c r="H40" s="92">
        <v>13584</v>
      </c>
      <c r="I40" s="92">
        <v>9351</v>
      </c>
      <c r="J40" s="92">
        <v>11623</v>
      </c>
      <c r="K40" s="92">
        <v>20181</v>
      </c>
      <c r="L40" s="92">
        <v>13584</v>
      </c>
      <c r="M40" s="92">
        <v>9249</v>
      </c>
      <c r="N40" s="93">
        <f t="shared" si="25"/>
        <v>168071</v>
      </c>
      <c r="P40" s="89" t="s">
        <v>16</v>
      </c>
      <c r="Q40" s="94">
        <f t="shared" ref="Q40:AB40" si="32">Q13</f>
        <v>12069</v>
      </c>
      <c r="R40" s="94">
        <f t="shared" si="32"/>
        <v>8588</v>
      </c>
      <c r="S40" s="94">
        <f t="shared" si="32"/>
        <v>11748</v>
      </c>
      <c r="T40" s="94">
        <f t="shared" si="32"/>
        <v>13258</v>
      </c>
      <c r="U40" s="94">
        <f t="shared" si="32"/>
        <v>10948</v>
      </c>
      <c r="V40" s="94">
        <f t="shared" si="32"/>
        <v>10560</v>
      </c>
      <c r="W40" s="94">
        <f t="shared" si="32"/>
        <v>11713</v>
      </c>
      <c r="X40" s="94">
        <f t="shared" si="32"/>
        <v>11895</v>
      </c>
      <c r="Y40" s="94">
        <f t="shared" si="32"/>
        <v>14048</v>
      </c>
      <c r="Z40" s="94">
        <f t="shared" si="32"/>
        <v>11982</v>
      </c>
      <c r="AA40" s="94">
        <f t="shared" si="32"/>
        <v>10506</v>
      </c>
      <c r="AB40" s="94">
        <f t="shared" si="32"/>
        <v>14481</v>
      </c>
      <c r="AC40" s="93">
        <f t="shared" si="27"/>
        <v>141796</v>
      </c>
      <c r="AE40" s="89" t="s">
        <v>16</v>
      </c>
      <c r="AF40" s="96">
        <f t="shared" ref="AF40:AQ40" si="33">Q40/Q49</f>
        <v>2.0847756684396972E-2</v>
      </c>
      <c r="AG40" s="96">
        <f t="shared" si="33"/>
        <v>1.5375525009659346E-2</v>
      </c>
      <c r="AH40" s="96">
        <f t="shared" si="33"/>
        <v>2.2186082300276216E-2</v>
      </c>
      <c r="AI40" s="96">
        <f t="shared" si="33"/>
        <v>2.2972199227122417E-2</v>
      </c>
      <c r="AJ40" s="96">
        <f t="shared" si="33"/>
        <v>1.8813126458391161E-2</v>
      </c>
      <c r="AK40" s="96">
        <f t="shared" si="33"/>
        <v>1.818092468703594E-2</v>
      </c>
      <c r="AL40" s="96">
        <f t="shared" si="33"/>
        <v>2.0237167071875495E-2</v>
      </c>
      <c r="AM40" s="96">
        <f t="shared" si="33"/>
        <v>1.9701204571861499E-2</v>
      </c>
      <c r="AN40" s="96">
        <f t="shared" si="33"/>
        <v>2.4334024236065586E-2</v>
      </c>
      <c r="AO40" s="96">
        <f t="shared" si="33"/>
        <v>2.0225172513775574E-2</v>
      </c>
      <c r="AP40" s="96">
        <f t="shared" si="33"/>
        <v>1.8873525191263223E-2</v>
      </c>
      <c r="AQ40" s="96">
        <f t="shared" si="33"/>
        <v>2.1288375758632239E-2</v>
      </c>
      <c r="AR40" s="98">
        <f t="shared" si="29"/>
        <v>0.24303508371035568</v>
      </c>
      <c r="AT40" s="91" t="s">
        <v>16</v>
      </c>
      <c r="AU40" s="99">
        <f t="shared" ref="AU40:BF40" si="34">AF4*AF40</f>
        <v>7.3069052934834023E-3</v>
      </c>
      <c r="AV40" s="99">
        <f t="shared" si="34"/>
        <v>1.2217191202317448E-2</v>
      </c>
      <c r="AW40" s="99">
        <f t="shared" si="34"/>
        <v>1.6107851685799604E-2</v>
      </c>
      <c r="AX40" s="99">
        <f t="shared" si="34"/>
        <v>4.5807454992361505E-3</v>
      </c>
      <c r="AY40" s="99">
        <f t="shared" si="34"/>
        <v>1.5131186277279947E-2</v>
      </c>
      <c r="AZ40" s="99">
        <f t="shared" si="34"/>
        <v>1.0973978594239308E-2</v>
      </c>
      <c r="BA40" s="99">
        <f t="shared" si="34"/>
        <v>9.3097545711863048E-3</v>
      </c>
      <c r="BB40" s="99">
        <f t="shared" si="34"/>
        <v>7.4709877085176778E-3</v>
      </c>
      <c r="BC40" s="99">
        <f t="shared" si="34"/>
        <v>9.5581605499577213E-3</v>
      </c>
      <c r="BD40" s="99">
        <f t="shared" si="34"/>
        <v>1.0760235563053522E-2</v>
      </c>
      <c r="BE40" s="99">
        <f t="shared" si="34"/>
        <v>3.3621953840003369E-3</v>
      </c>
      <c r="BF40" s="99">
        <f t="shared" si="34"/>
        <v>8.6573610139206725E-3</v>
      </c>
      <c r="BG40" s="103">
        <f t="shared" si="31"/>
        <v>0.1154365533429921</v>
      </c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</row>
    <row r="41" spans="1:74" ht="12.75">
      <c r="A41" s="88" t="s">
        <v>17</v>
      </c>
      <c r="B41" s="92">
        <v>8680</v>
      </c>
      <c r="C41" s="92">
        <v>10124</v>
      </c>
      <c r="D41" s="92">
        <v>14183</v>
      </c>
      <c r="E41" s="92">
        <v>23430</v>
      </c>
      <c r="F41" s="92">
        <v>8571</v>
      </c>
      <c r="G41" s="92">
        <v>9699</v>
      </c>
      <c r="H41" s="92">
        <v>12932</v>
      </c>
      <c r="I41" s="92">
        <v>20298</v>
      </c>
      <c r="J41" s="92">
        <v>8463</v>
      </c>
      <c r="K41" s="92">
        <v>9699</v>
      </c>
      <c r="L41" s="92">
        <v>12932</v>
      </c>
      <c r="M41" s="92">
        <v>23430</v>
      </c>
      <c r="N41" s="93">
        <f t="shared" si="25"/>
        <v>162441</v>
      </c>
      <c r="P41" s="89" t="s">
        <v>17</v>
      </c>
      <c r="Q41" s="94">
        <f t="shared" ref="Q41:AB41" si="35">Q14</f>
        <v>9985</v>
      </c>
      <c r="R41" s="94">
        <f t="shared" si="35"/>
        <v>7105</v>
      </c>
      <c r="S41" s="94">
        <f t="shared" si="35"/>
        <v>9719</v>
      </c>
      <c r="T41" s="94">
        <f t="shared" si="35"/>
        <v>10969</v>
      </c>
      <c r="U41" s="94">
        <f t="shared" si="35"/>
        <v>9057</v>
      </c>
      <c r="V41" s="94">
        <f t="shared" si="35"/>
        <v>8736</v>
      </c>
      <c r="W41" s="94">
        <f t="shared" si="35"/>
        <v>9690</v>
      </c>
      <c r="X41" s="94">
        <f t="shared" si="35"/>
        <v>9840</v>
      </c>
      <c r="Y41" s="94">
        <f t="shared" si="35"/>
        <v>11622</v>
      </c>
      <c r="Z41" s="94">
        <f t="shared" si="35"/>
        <v>9913</v>
      </c>
      <c r="AA41" s="94">
        <f t="shared" si="35"/>
        <v>8692</v>
      </c>
      <c r="AB41" s="94">
        <f t="shared" si="35"/>
        <v>11981</v>
      </c>
      <c r="AC41" s="93">
        <f t="shared" si="27"/>
        <v>117309</v>
      </c>
      <c r="AE41" s="89" t="s">
        <v>17</v>
      </c>
      <c r="AF41" s="96">
        <f t="shared" ref="AF41:AQ41" si="36">Q41/Q50</f>
        <v>5.2275355417589237E-2</v>
      </c>
      <c r="AG41" s="96">
        <f t="shared" si="36"/>
        <v>3.4840962607907082E-2</v>
      </c>
      <c r="AH41" s="96">
        <f t="shared" si="36"/>
        <v>5.3556016240156865E-2</v>
      </c>
      <c r="AI41" s="96">
        <f t="shared" si="36"/>
        <v>6.0512017284469685E-2</v>
      </c>
      <c r="AJ41" s="96">
        <f t="shared" si="36"/>
        <v>6.0666635169851837E-2</v>
      </c>
      <c r="AK41" s="96">
        <f t="shared" si="36"/>
        <v>5.6807734944831607E-2</v>
      </c>
      <c r="AL41" s="96">
        <f t="shared" si="36"/>
        <v>6.1257202001021062E-2</v>
      </c>
      <c r="AM41" s="96">
        <f t="shared" si="36"/>
        <v>5.3561191408784022E-2</v>
      </c>
      <c r="AN41" s="96">
        <f t="shared" si="36"/>
        <v>6.7314620218749302E-2</v>
      </c>
      <c r="AO41" s="96">
        <f t="shared" si="36"/>
        <v>5.6732268665655804E-2</v>
      </c>
      <c r="AP41" s="96">
        <f t="shared" si="36"/>
        <v>5.173403233050141E-2</v>
      </c>
      <c r="AQ41" s="96">
        <f t="shared" si="36"/>
        <v>6.418018773750031E-2</v>
      </c>
      <c r="AR41" s="98">
        <f t="shared" si="29"/>
        <v>0.67343822402701836</v>
      </c>
      <c r="AT41" s="91" t="s">
        <v>17</v>
      </c>
      <c r="AU41" s="99">
        <f t="shared" ref="AU41:BF41" si="37">AF5*AF41</f>
        <v>1.2833087980597466E-2</v>
      </c>
      <c r="AV41" s="99">
        <f t="shared" si="37"/>
        <v>1.9779011975166908E-2</v>
      </c>
      <c r="AW41" s="99">
        <f t="shared" si="37"/>
        <v>0.10911118398748272</v>
      </c>
      <c r="AX41" s="99">
        <f t="shared" si="37"/>
        <v>2.3427352088292663E-2</v>
      </c>
      <c r="AY41" s="99">
        <f t="shared" si="37"/>
        <v>2.2659432255156341E-2</v>
      </c>
      <c r="AZ41" s="99">
        <f t="shared" si="37"/>
        <v>5.8936068324088216E-2</v>
      </c>
      <c r="BA41" s="99">
        <f t="shared" si="37"/>
        <v>4.2278074213164707E-2</v>
      </c>
      <c r="BB41" s="99">
        <f t="shared" si="37"/>
        <v>4.5459509903515447E-3</v>
      </c>
      <c r="BC41" s="99">
        <f t="shared" si="37"/>
        <v>2.8395477255890537E-2</v>
      </c>
      <c r="BD41" s="99">
        <f t="shared" si="37"/>
        <v>2.8529289979238308E-2</v>
      </c>
      <c r="BE41" s="99">
        <f t="shared" si="37"/>
        <v>4.2904518133146753E-2</v>
      </c>
      <c r="BF41" s="99">
        <f t="shared" si="37"/>
        <v>3.9273118049138626E-2</v>
      </c>
      <c r="BG41" s="103">
        <f t="shared" si="31"/>
        <v>0.43267256523171482</v>
      </c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</row>
    <row r="42" spans="1:74" ht="12.75">
      <c r="A42" s="88" t="s">
        <v>26</v>
      </c>
      <c r="B42" s="92">
        <v>12383</v>
      </c>
      <c r="C42" s="92">
        <v>8865</v>
      </c>
      <c r="D42" s="92">
        <v>5549</v>
      </c>
      <c r="E42" s="92">
        <v>5846</v>
      </c>
      <c r="F42" s="92">
        <v>12358</v>
      </c>
      <c r="G42" s="92">
        <v>7431</v>
      </c>
      <c r="H42" s="92">
        <v>4790</v>
      </c>
      <c r="I42" s="92">
        <v>5027</v>
      </c>
      <c r="J42" s="92">
        <v>12258</v>
      </c>
      <c r="K42" s="92">
        <v>7431</v>
      </c>
      <c r="L42" s="92">
        <v>4790</v>
      </c>
      <c r="M42" s="92">
        <v>5846</v>
      </c>
      <c r="N42" s="93">
        <f t="shared" si="25"/>
        <v>92574</v>
      </c>
      <c r="P42" s="89" t="s">
        <v>26</v>
      </c>
      <c r="Q42" s="94">
        <f t="shared" ref="Q42:AB42" si="38">Q15</f>
        <v>18169</v>
      </c>
      <c r="R42" s="94">
        <f t="shared" si="38"/>
        <v>12929</v>
      </c>
      <c r="S42" s="94">
        <f t="shared" si="38"/>
        <v>17685</v>
      </c>
      <c r="T42" s="94">
        <f t="shared" si="38"/>
        <v>19959</v>
      </c>
      <c r="U42" s="94">
        <f t="shared" si="38"/>
        <v>16481</v>
      </c>
      <c r="V42" s="94">
        <f t="shared" si="38"/>
        <v>15897</v>
      </c>
      <c r="W42" s="94">
        <f t="shared" si="38"/>
        <v>17632</v>
      </c>
      <c r="X42" s="94">
        <f t="shared" si="38"/>
        <v>17906</v>
      </c>
      <c r="Y42" s="94">
        <f t="shared" si="38"/>
        <v>21147</v>
      </c>
      <c r="Z42" s="94">
        <f t="shared" si="38"/>
        <v>18038</v>
      </c>
      <c r="AA42" s="94">
        <f t="shared" si="38"/>
        <v>15816</v>
      </c>
      <c r="AB42" s="94">
        <f t="shared" si="38"/>
        <v>21800</v>
      </c>
      <c r="AC42" s="93">
        <f t="shared" si="27"/>
        <v>213459</v>
      </c>
      <c r="AE42" s="89" t="s">
        <v>26</v>
      </c>
      <c r="AF42" s="96">
        <f t="shared" ref="AF42:AQ42" si="39">Q42/Q51</f>
        <v>0.10040486242341065</v>
      </c>
      <c r="AG42" s="96">
        <f t="shared" si="39"/>
        <v>8.1668216166678506E-2</v>
      </c>
      <c r="AH42" s="96">
        <f t="shared" si="39"/>
        <v>0.10351244691871041</v>
      </c>
      <c r="AI42" s="96">
        <f t="shared" si="39"/>
        <v>0.11098419934986001</v>
      </c>
      <c r="AJ42" s="96">
        <f t="shared" si="39"/>
        <v>9.0027532753097717E-2</v>
      </c>
      <c r="AK42" s="96">
        <f t="shared" si="39"/>
        <v>9.4869179998925982E-2</v>
      </c>
      <c r="AL42" s="96">
        <f t="shared" si="39"/>
        <v>0.10607141735831914</v>
      </c>
      <c r="AM42" s="96">
        <f t="shared" si="39"/>
        <v>0.13245389921177886</v>
      </c>
      <c r="AN42" s="96">
        <f t="shared" si="39"/>
        <v>0.12868047627137311</v>
      </c>
      <c r="AO42" s="96">
        <f t="shared" si="39"/>
        <v>0.11693452349115879</v>
      </c>
      <c r="AP42" s="96">
        <f t="shared" si="39"/>
        <v>9.9188605784919934E-2</v>
      </c>
      <c r="AQ42" s="96">
        <f t="shared" si="39"/>
        <v>9.5125746951801038E-2</v>
      </c>
      <c r="AR42" s="98">
        <f t="shared" si="29"/>
        <v>1.259921106680034</v>
      </c>
      <c r="AT42" s="91" t="s">
        <v>26</v>
      </c>
      <c r="AU42" s="99">
        <f t="shared" ref="AU42:BF42" si="40">AF6*AF42</f>
        <v>1.9897558423643678E-2</v>
      </c>
      <c r="AV42" s="99">
        <f t="shared" si="40"/>
        <v>1.7572835629617353E-2</v>
      </c>
      <c r="AW42" s="99">
        <f t="shared" si="40"/>
        <v>-8.1235467955034307E-2</v>
      </c>
      <c r="AX42" s="99">
        <f t="shared" si="40"/>
        <v>2.1173884996788041E-2</v>
      </c>
      <c r="AY42" s="99">
        <f t="shared" si="40"/>
        <v>2.1649454007103497E-2</v>
      </c>
      <c r="AZ42" s="99">
        <f t="shared" si="40"/>
        <v>1.2981026815080766E-2</v>
      </c>
      <c r="BA42" s="99">
        <f t="shared" si="40"/>
        <v>7.7303636175952871E-3</v>
      </c>
      <c r="BB42" s="99">
        <f t="shared" si="40"/>
        <v>1.0142715930380176E-2</v>
      </c>
      <c r="BC42" s="99">
        <f t="shared" si="40"/>
        <v>1.1038274173938186E-2</v>
      </c>
      <c r="BD42" s="99">
        <f t="shared" si="40"/>
        <v>1.5333728940843828E-2</v>
      </c>
      <c r="BE42" s="99">
        <f t="shared" si="40"/>
        <v>1.1054508738518364E-2</v>
      </c>
      <c r="BF42" s="99">
        <f t="shared" si="40"/>
        <v>6.5278952954079981E-3</v>
      </c>
      <c r="BG42" s="103">
        <f t="shared" si="31"/>
        <v>7.3866778613882869E-2</v>
      </c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</row>
    <row r="43" spans="1:74" ht="12.75">
      <c r="A43" s="88" t="s">
        <v>18</v>
      </c>
      <c r="B43" s="92">
        <v>11854</v>
      </c>
      <c r="C43" s="92">
        <v>11533</v>
      </c>
      <c r="D43" s="92">
        <v>13292</v>
      </c>
      <c r="E43" s="92">
        <v>10317</v>
      </c>
      <c r="F43" s="92">
        <v>11778</v>
      </c>
      <c r="G43" s="92">
        <v>10325</v>
      </c>
      <c r="H43" s="92">
        <v>11727</v>
      </c>
      <c r="I43" s="92">
        <v>9357</v>
      </c>
      <c r="J43" s="92">
        <v>11661</v>
      </c>
      <c r="K43" s="92">
        <v>10325</v>
      </c>
      <c r="L43" s="92">
        <v>11727</v>
      </c>
      <c r="M43" s="92">
        <v>10317</v>
      </c>
      <c r="N43" s="93">
        <f t="shared" si="25"/>
        <v>134213</v>
      </c>
      <c r="P43" s="89" t="s">
        <v>18</v>
      </c>
      <c r="Q43" s="94">
        <f t="shared" ref="Q43:AB43" si="41">Q16</f>
        <v>16516</v>
      </c>
      <c r="R43" s="94">
        <f t="shared" si="41"/>
        <v>11752</v>
      </c>
      <c r="S43" s="94">
        <f t="shared" si="41"/>
        <v>16076</v>
      </c>
      <c r="T43" s="94">
        <f t="shared" si="41"/>
        <v>18143</v>
      </c>
      <c r="U43" s="94">
        <f t="shared" si="41"/>
        <v>14981</v>
      </c>
      <c r="V43" s="94">
        <f t="shared" si="41"/>
        <v>14450</v>
      </c>
      <c r="W43" s="94">
        <f t="shared" si="41"/>
        <v>16028</v>
      </c>
      <c r="X43" s="94">
        <f t="shared" si="41"/>
        <v>16276</v>
      </c>
      <c r="Y43" s="94">
        <f t="shared" si="41"/>
        <v>19223</v>
      </c>
      <c r="Z43" s="94">
        <f t="shared" si="41"/>
        <v>16397</v>
      </c>
      <c r="AA43" s="94">
        <f t="shared" si="41"/>
        <v>14377</v>
      </c>
      <c r="AB43" s="94">
        <f t="shared" si="41"/>
        <v>19816</v>
      </c>
      <c r="AC43" s="93">
        <f t="shared" si="27"/>
        <v>194035</v>
      </c>
      <c r="AE43" s="89" t="s">
        <v>18</v>
      </c>
      <c r="AF43" s="96">
        <f t="shared" ref="AF43:AQ43" si="42">Q43/Q52</f>
        <v>8.8193570692114073E-2</v>
      </c>
      <c r="AG43" s="96">
        <f t="shared" si="42"/>
        <v>6.3396529463158907E-2</v>
      </c>
      <c r="AH43" s="96">
        <f t="shared" si="42"/>
        <v>7.5113302255910064E-2</v>
      </c>
      <c r="AI43" s="96">
        <f t="shared" si="42"/>
        <v>0.10078611072091034</v>
      </c>
      <c r="AJ43" s="96">
        <f t="shared" si="42"/>
        <v>7.3639204013577181E-2</v>
      </c>
      <c r="AK43" s="96">
        <f t="shared" si="42"/>
        <v>5.95225978137826E-2</v>
      </c>
      <c r="AL43" s="96">
        <f t="shared" si="42"/>
        <v>6.5139799572769885E-2</v>
      </c>
      <c r="AM43" s="96">
        <f t="shared" si="42"/>
        <v>6.0049925344118321E-2</v>
      </c>
      <c r="AN43" s="96">
        <f t="shared" si="42"/>
        <v>7.4046134644684639E-2</v>
      </c>
      <c r="AO43" s="96">
        <f t="shared" si="42"/>
        <v>7.5943723043634351E-2</v>
      </c>
      <c r="AP43" s="96">
        <f t="shared" si="42"/>
        <v>7.2299732230999364E-2</v>
      </c>
      <c r="AQ43" s="96">
        <f t="shared" si="42"/>
        <v>4.653978349067054E-2</v>
      </c>
      <c r="AR43" s="98">
        <f t="shared" si="29"/>
        <v>0.85467041328633042</v>
      </c>
      <c r="AT43" s="91" t="s">
        <v>18</v>
      </c>
      <c r="AU43" s="99">
        <f t="shared" ref="AU43:BF43" si="43">AF7*AF43</f>
        <v>1.8738836270284966E-2</v>
      </c>
      <c r="AV43" s="99">
        <f t="shared" si="43"/>
        <v>1.1991806748406709E-2</v>
      </c>
      <c r="AW43" s="99">
        <f t="shared" si="43"/>
        <v>0.11500518047184989</v>
      </c>
      <c r="AX43" s="99">
        <f t="shared" si="43"/>
        <v>3.4020394387533633E-2</v>
      </c>
      <c r="AY43" s="99">
        <f t="shared" si="43"/>
        <v>1.9916923771500793E-2</v>
      </c>
      <c r="AZ43" s="99">
        <f t="shared" si="43"/>
        <v>1.3322349484598294E-2</v>
      </c>
      <c r="BA43" s="99">
        <f t="shared" si="43"/>
        <v>1.2225678759698679E-2</v>
      </c>
      <c r="BB43" s="99">
        <f t="shared" si="43"/>
        <v>2.7275269201341518E-2</v>
      </c>
      <c r="BC43" s="99">
        <f t="shared" si="43"/>
        <v>1.4944988231828138E-2</v>
      </c>
      <c r="BD43" s="99">
        <f t="shared" si="43"/>
        <v>1.9474187989943395E-2</v>
      </c>
      <c r="BE43" s="99">
        <f t="shared" si="43"/>
        <v>1.4813390973155403E-2</v>
      </c>
      <c r="BF43" s="99">
        <f t="shared" si="43"/>
        <v>4.9831615131780624E-3</v>
      </c>
      <c r="BG43" s="103">
        <f t="shared" si="31"/>
        <v>0.3067121678033195</v>
      </c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</row>
    <row r="44" spans="1:74" ht="12.75">
      <c r="A44" s="88" t="s">
        <v>21</v>
      </c>
      <c r="B44" s="92">
        <v>16347</v>
      </c>
      <c r="C44" s="92">
        <v>7921</v>
      </c>
      <c r="D44" s="92">
        <v>13892</v>
      </c>
      <c r="E44" s="92">
        <v>12836</v>
      </c>
      <c r="F44" s="107">
        <v>16264</v>
      </c>
      <c r="G44" s="92">
        <v>7565</v>
      </c>
      <c r="H44" s="92">
        <v>12322</v>
      </c>
      <c r="I44" s="92">
        <v>11480</v>
      </c>
      <c r="J44" s="92">
        <v>16110</v>
      </c>
      <c r="K44" s="92">
        <v>7565</v>
      </c>
      <c r="L44" s="92">
        <v>12322</v>
      </c>
      <c r="M44" s="92">
        <v>12836</v>
      </c>
      <c r="N44" s="93">
        <f t="shared" si="25"/>
        <v>147460</v>
      </c>
      <c r="P44" s="89" t="s">
        <v>21</v>
      </c>
      <c r="Q44" s="94">
        <f t="shared" ref="Q44:AB44" si="44">Q17</f>
        <v>21806</v>
      </c>
      <c r="R44" s="94">
        <f t="shared" si="44"/>
        <v>15517</v>
      </c>
      <c r="S44" s="94">
        <f t="shared" si="44"/>
        <v>21226</v>
      </c>
      <c r="T44" s="94">
        <f t="shared" si="44"/>
        <v>23955</v>
      </c>
      <c r="U44" s="94">
        <f t="shared" si="44"/>
        <v>19781</v>
      </c>
      <c r="V44" s="94">
        <f t="shared" si="44"/>
        <v>19080</v>
      </c>
      <c r="W44" s="94">
        <f t="shared" si="44"/>
        <v>21162</v>
      </c>
      <c r="X44" s="94">
        <f t="shared" si="44"/>
        <v>21491</v>
      </c>
      <c r="Y44" s="94">
        <f t="shared" si="44"/>
        <v>25381</v>
      </c>
      <c r="Z44" s="94">
        <f t="shared" si="44"/>
        <v>21649</v>
      </c>
      <c r="AA44" s="94">
        <f t="shared" si="44"/>
        <v>18983</v>
      </c>
      <c r="AB44" s="94">
        <f t="shared" si="44"/>
        <v>26164</v>
      </c>
      <c r="AC44" s="93">
        <f t="shared" si="27"/>
        <v>256195</v>
      </c>
      <c r="AE44" s="89" t="s">
        <v>21</v>
      </c>
      <c r="AF44" s="96">
        <f t="shared" ref="AF44:AQ44" si="45">Q44/Q53</f>
        <v>7.0740903041035086E-2</v>
      </c>
      <c r="AG44" s="96">
        <f t="shared" si="45"/>
        <v>4.5905837935168746E-2</v>
      </c>
      <c r="AH44" s="96">
        <f t="shared" si="45"/>
        <v>6.258067204676708E-2</v>
      </c>
      <c r="AI44" s="96">
        <f t="shared" si="45"/>
        <v>7.2433864154502578E-2</v>
      </c>
      <c r="AJ44" s="96">
        <f t="shared" si="45"/>
        <v>5.9610729999505799E-2</v>
      </c>
      <c r="AK44" s="96">
        <f t="shared" si="45"/>
        <v>6.3098072166849872E-2</v>
      </c>
      <c r="AL44" s="96">
        <f t="shared" si="45"/>
        <v>6.8366248436804125E-2</v>
      </c>
      <c r="AM44" s="96">
        <f t="shared" si="45"/>
        <v>8.4852803660846313E-2</v>
      </c>
      <c r="AN44" s="96">
        <f t="shared" si="45"/>
        <v>8.747056344230128E-2</v>
      </c>
      <c r="AO44" s="96">
        <f t="shared" si="45"/>
        <v>6.9621284444520662E-2</v>
      </c>
      <c r="AP44" s="96">
        <f t="shared" si="45"/>
        <v>5.7840593769676686E-2</v>
      </c>
      <c r="AQ44" s="96">
        <f t="shared" si="45"/>
        <v>5.7752519412382339E-2</v>
      </c>
      <c r="AR44" s="98">
        <f t="shared" si="29"/>
        <v>0.80027409251036052</v>
      </c>
      <c r="AT44" s="91" t="s">
        <v>21</v>
      </c>
      <c r="AU44" s="99">
        <f t="shared" ref="AU44:BF44" si="46">AF8*AF44</f>
        <v>1.6352968883130269E-2</v>
      </c>
      <c r="AV44" s="99">
        <f t="shared" si="46"/>
        <v>1.5098081533201664E-2</v>
      </c>
      <c r="AW44" s="99">
        <f t="shared" si="46"/>
        <v>-8.9700583119543653E-2</v>
      </c>
      <c r="AX44" s="99">
        <f t="shared" si="46"/>
        <v>1.3520743687878057E-2</v>
      </c>
      <c r="AY44" s="99">
        <f t="shared" si="46"/>
        <v>9.8581269055907778E-3</v>
      </c>
      <c r="AZ44" s="99">
        <f t="shared" si="46"/>
        <v>1.037149559656677E-2</v>
      </c>
      <c r="BA44" s="99">
        <f t="shared" si="46"/>
        <v>6.9521900786372387E-3</v>
      </c>
      <c r="BB44" s="99">
        <f t="shared" si="46"/>
        <v>2.8776909452815538E-2</v>
      </c>
      <c r="BC44" s="99">
        <f t="shared" si="46"/>
        <v>1.2839312365299929E-2</v>
      </c>
      <c r="BD44" s="99">
        <f t="shared" si="46"/>
        <v>1.7416346017301302E-2</v>
      </c>
      <c r="BE44" s="99">
        <f t="shared" si="46"/>
        <v>1.1201772120922408E-2</v>
      </c>
      <c r="BF44" s="99">
        <f t="shared" si="46"/>
        <v>1.1852045433190966E-2</v>
      </c>
      <c r="BG44" s="103">
        <f t="shared" si="31"/>
        <v>6.4539408954991259E-2</v>
      </c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</row>
    <row r="45" spans="1:74" ht="12.75">
      <c r="A45" s="88" t="s">
        <v>23</v>
      </c>
      <c r="B45" s="110">
        <f t="shared" ref="B45:M45" si="47">SUM(B39:B44)</f>
        <v>67662</v>
      </c>
      <c r="C45" s="110">
        <f t="shared" si="47"/>
        <v>67663</v>
      </c>
      <c r="D45" s="110">
        <f t="shared" si="47"/>
        <v>67662</v>
      </c>
      <c r="E45" s="110">
        <f t="shared" si="47"/>
        <v>67663</v>
      </c>
      <c r="F45" s="110">
        <f t="shared" si="47"/>
        <v>67220</v>
      </c>
      <c r="G45" s="110">
        <f t="shared" si="47"/>
        <v>60533</v>
      </c>
      <c r="H45" s="110">
        <f t="shared" si="47"/>
        <v>60534</v>
      </c>
      <c r="I45" s="110">
        <f t="shared" si="47"/>
        <v>60535</v>
      </c>
      <c r="J45" s="110">
        <f t="shared" si="47"/>
        <v>66546</v>
      </c>
      <c r="K45" s="110">
        <f t="shared" si="47"/>
        <v>60533</v>
      </c>
      <c r="L45" s="110">
        <f t="shared" si="47"/>
        <v>60534</v>
      </c>
      <c r="M45" s="110">
        <f t="shared" si="47"/>
        <v>67663</v>
      </c>
      <c r="N45" s="110">
        <f t="shared" si="25"/>
        <v>774748</v>
      </c>
      <c r="P45" s="89" t="s">
        <v>23</v>
      </c>
      <c r="Q45" s="94">
        <f t="shared" ref="Q45:AB45" si="48">Q18</f>
        <v>87721</v>
      </c>
      <c r="R45" s="94">
        <f t="shared" si="48"/>
        <v>62420</v>
      </c>
      <c r="S45" s="94">
        <f t="shared" si="48"/>
        <v>85386</v>
      </c>
      <c r="T45" s="94">
        <f t="shared" si="48"/>
        <v>96364</v>
      </c>
      <c r="U45" s="94">
        <f t="shared" si="48"/>
        <v>79572</v>
      </c>
      <c r="V45" s="94">
        <f t="shared" si="48"/>
        <v>76752</v>
      </c>
      <c r="W45" s="94">
        <f t="shared" si="48"/>
        <v>85130</v>
      </c>
      <c r="X45" s="94">
        <f t="shared" si="48"/>
        <v>86451</v>
      </c>
      <c r="Y45" s="94">
        <f t="shared" si="48"/>
        <v>102101</v>
      </c>
      <c r="Z45" s="94">
        <f t="shared" si="48"/>
        <v>87089</v>
      </c>
      <c r="AA45" s="94">
        <f t="shared" si="48"/>
        <v>76362</v>
      </c>
      <c r="AB45" s="94">
        <f t="shared" si="48"/>
        <v>105252</v>
      </c>
      <c r="AC45" s="110">
        <f t="shared" si="27"/>
        <v>1030600</v>
      </c>
      <c r="AE45" s="89" t="s">
        <v>23</v>
      </c>
      <c r="AF45" s="96">
        <f t="shared" ref="AF45:AQ45" si="49">Q45/Q54</f>
        <v>5.5785927704129282E-2</v>
      </c>
      <c r="AG45" s="96">
        <f t="shared" si="49"/>
        <v>3.9786893702561686E-2</v>
      </c>
      <c r="AH45" s="96">
        <f t="shared" si="49"/>
        <v>5.4557218235437174E-2</v>
      </c>
      <c r="AI45" s="96">
        <f t="shared" si="49"/>
        <v>6.1052395916691128E-2</v>
      </c>
      <c r="AJ45" s="96">
        <f t="shared" si="49"/>
        <v>5.0423748129764551E-2</v>
      </c>
      <c r="AK45" s="96">
        <f t="shared" si="49"/>
        <v>4.8949121363226884E-2</v>
      </c>
      <c r="AL45" s="96">
        <f t="shared" si="49"/>
        <v>5.3871431135635833E-2</v>
      </c>
      <c r="AM45" s="96">
        <f t="shared" si="49"/>
        <v>5.4903400589991005E-2</v>
      </c>
      <c r="AN45" s="96">
        <f t="shared" si="49"/>
        <v>6.4855496425737624E-2</v>
      </c>
      <c r="AO45" s="96">
        <f t="shared" si="49"/>
        <v>5.5789963382358844E-2</v>
      </c>
      <c r="AP45" s="96">
        <f t="shared" si="49"/>
        <v>4.9271587779457775E-2</v>
      </c>
      <c r="AQ45" s="96">
        <f t="shared" si="49"/>
        <v>4.6904561862819154E-2</v>
      </c>
      <c r="AR45" s="116">
        <f t="shared" si="29"/>
        <v>0.63615174622781079</v>
      </c>
      <c r="AT45" s="91" t="s">
        <v>23</v>
      </c>
      <c r="AU45" s="99">
        <f t="shared" ref="AU45:BF45" si="50">AF9*AF45</f>
        <v>1.3267473574693947E-2</v>
      </c>
      <c r="AV45" s="99">
        <f t="shared" si="50"/>
        <v>1.3780540429772715E-2</v>
      </c>
      <c r="AW45" s="99">
        <f t="shared" si="50"/>
        <v>1.5624505149103275E-2</v>
      </c>
      <c r="AX45" s="99">
        <f t="shared" si="50"/>
        <v>1.4766219863383124E-2</v>
      </c>
      <c r="AY45" s="99">
        <f t="shared" si="50"/>
        <v>1.6506454751114397E-2</v>
      </c>
      <c r="AZ45" s="99">
        <f t="shared" si="50"/>
        <v>1.6796857188104104E-2</v>
      </c>
      <c r="BA45" s="99">
        <f t="shared" si="50"/>
        <v>1.2589001844557614E-2</v>
      </c>
      <c r="BB45" s="99">
        <f t="shared" si="50"/>
        <v>1.4701467673575271E-2</v>
      </c>
      <c r="BC45" s="99">
        <f t="shared" si="50"/>
        <v>1.3574212436101258E-2</v>
      </c>
      <c r="BD45" s="99">
        <f t="shared" si="50"/>
        <v>1.6409222938581099E-2</v>
      </c>
      <c r="BE45" s="99">
        <f t="shared" si="50"/>
        <v>1.2500612474303953E-2</v>
      </c>
      <c r="BF45" s="99">
        <f t="shared" si="50"/>
        <v>1.0516981365108664E-2</v>
      </c>
      <c r="BG45" s="122">
        <f t="shared" si="31"/>
        <v>0.17103354968839946</v>
      </c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</row>
    <row r="47" spans="1:74" ht="12.75">
      <c r="A47" s="88" t="s">
        <v>34</v>
      </c>
      <c r="B47" s="89" t="s">
        <v>1</v>
      </c>
      <c r="C47" s="89" t="s">
        <v>2</v>
      </c>
      <c r="D47" s="89" t="s">
        <v>3</v>
      </c>
      <c r="E47" s="89" t="s">
        <v>4</v>
      </c>
      <c r="F47" s="89" t="s">
        <v>5</v>
      </c>
      <c r="G47" s="89" t="s">
        <v>6</v>
      </c>
      <c r="H47" s="89" t="s">
        <v>7</v>
      </c>
      <c r="I47" s="89" t="s">
        <v>8</v>
      </c>
      <c r="J47" s="89" t="s">
        <v>9</v>
      </c>
      <c r="K47" s="89" t="s">
        <v>10</v>
      </c>
      <c r="L47" s="89" t="s">
        <v>11</v>
      </c>
      <c r="M47" s="89" t="s">
        <v>12</v>
      </c>
      <c r="N47" s="89" t="s">
        <v>22</v>
      </c>
      <c r="P47" s="89" t="s">
        <v>35</v>
      </c>
      <c r="Q47" s="89" t="s">
        <v>1</v>
      </c>
      <c r="R47" s="89" t="s">
        <v>2</v>
      </c>
      <c r="S47" s="89" t="s">
        <v>3</v>
      </c>
      <c r="T47" s="89" t="s">
        <v>4</v>
      </c>
      <c r="U47" s="89" t="s">
        <v>5</v>
      </c>
      <c r="V47" s="89" t="s">
        <v>6</v>
      </c>
      <c r="W47" s="89" t="s">
        <v>7</v>
      </c>
      <c r="X47" s="89" t="s">
        <v>8</v>
      </c>
      <c r="Y47" s="89" t="s">
        <v>9</v>
      </c>
      <c r="Z47" s="89" t="s">
        <v>10</v>
      </c>
      <c r="AA47" s="89" t="s">
        <v>11</v>
      </c>
      <c r="AB47" s="89" t="s">
        <v>12</v>
      </c>
      <c r="AC47" s="89" t="s">
        <v>22</v>
      </c>
      <c r="BI47" s="124" t="s">
        <v>33</v>
      </c>
      <c r="BJ47" s="124" t="s">
        <v>1</v>
      </c>
      <c r="BK47" s="124" t="s">
        <v>2</v>
      </c>
      <c r="BL47" s="124" t="s">
        <v>3</v>
      </c>
      <c r="BM47" s="124" t="s">
        <v>4</v>
      </c>
      <c r="BN47" s="124" t="s">
        <v>5</v>
      </c>
      <c r="BO47" s="124" t="s">
        <v>6</v>
      </c>
      <c r="BP47" s="124" t="s">
        <v>7</v>
      </c>
      <c r="BQ47" s="124" t="s">
        <v>8</v>
      </c>
      <c r="BR47" s="124" t="s">
        <v>9</v>
      </c>
      <c r="BS47" s="124" t="s">
        <v>10</v>
      </c>
      <c r="BT47" s="124" t="s">
        <v>11</v>
      </c>
      <c r="BU47" s="124" t="s">
        <v>12</v>
      </c>
      <c r="BV47" s="124" t="s">
        <v>22</v>
      </c>
    </row>
    <row r="48" spans="1:74" ht="12.75">
      <c r="A48" s="88" t="s">
        <v>20</v>
      </c>
      <c r="B48" s="92">
        <v>119557.5898</v>
      </c>
      <c r="C48" s="92">
        <v>118304.4638</v>
      </c>
      <c r="D48" s="92">
        <v>123845.1974</v>
      </c>
      <c r="E48" s="92">
        <v>123428.02439999999</v>
      </c>
      <c r="F48" s="92">
        <v>122015.27190000001</v>
      </c>
      <c r="G48" s="92">
        <v>115334.08930000001</v>
      </c>
      <c r="H48" s="92">
        <v>116271.1253</v>
      </c>
      <c r="I48" s="92">
        <v>122592.93640000001</v>
      </c>
      <c r="J48" s="92">
        <v>103790.9445</v>
      </c>
      <c r="K48" s="92">
        <v>107399.58</v>
      </c>
      <c r="L48" s="92">
        <v>133471.51930000001</v>
      </c>
      <c r="M48" s="92">
        <v>263074.80160000001</v>
      </c>
      <c r="N48" s="93">
        <f t="shared" ref="N48:N54" si="51">SUM(B48:M48)</f>
        <v>1569085.5437000003</v>
      </c>
      <c r="O48" s="18"/>
      <c r="P48" s="89" t="s">
        <v>20</v>
      </c>
      <c r="Q48" s="94">
        <f t="shared" ref="Q48:AB48" si="52">B39+B48</f>
        <v>126059.5898</v>
      </c>
      <c r="R48" s="94">
        <f t="shared" si="52"/>
        <v>124679.4638</v>
      </c>
      <c r="S48" s="94">
        <f t="shared" si="52"/>
        <v>130027.1974</v>
      </c>
      <c r="T48" s="94">
        <f t="shared" si="52"/>
        <v>129413.02439999999</v>
      </c>
      <c r="U48" s="94">
        <f t="shared" si="52"/>
        <v>128500.27190000001</v>
      </c>
      <c r="V48" s="94">
        <f t="shared" si="52"/>
        <v>120666.08930000001</v>
      </c>
      <c r="W48" s="94">
        <f t="shared" si="52"/>
        <v>121450.1253</v>
      </c>
      <c r="X48" s="94">
        <f t="shared" si="52"/>
        <v>127614.93640000001</v>
      </c>
      <c r="Y48" s="94">
        <f t="shared" si="52"/>
        <v>110221.9445</v>
      </c>
      <c r="Z48" s="94">
        <f t="shared" si="52"/>
        <v>112731.58</v>
      </c>
      <c r="AA48" s="94">
        <f t="shared" si="52"/>
        <v>138650.51930000001</v>
      </c>
      <c r="AB48" s="94">
        <f t="shared" si="52"/>
        <v>269059.80160000001</v>
      </c>
      <c r="AC48" s="93">
        <f t="shared" ref="AC48:AC54" si="53">SUM(Q48:AB48)</f>
        <v>1639074.5437000003</v>
      </c>
      <c r="BI48" s="124" t="s">
        <v>20</v>
      </c>
      <c r="BJ48" s="128">
        <f t="shared" ref="BJ48:BU48" si="54">AU39*AU57</f>
        <v>2.5563635375133495E-2</v>
      </c>
      <c r="BK48" s="128">
        <f t="shared" si="54"/>
        <v>9.8869511414292066E-3</v>
      </c>
      <c r="BL48" s="128">
        <f t="shared" si="54"/>
        <v>0.16679599722205674</v>
      </c>
      <c r="BM48" s="128">
        <f t="shared" si="54"/>
        <v>2.327744493942769E-2</v>
      </c>
      <c r="BN48" s="128">
        <f t="shared" si="54"/>
        <v>3.2215923617370842E-2</v>
      </c>
      <c r="BO48" s="128">
        <f t="shared" si="54"/>
        <v>3.046762536133394E-2</v>
      </c>
      <c r="BP48" s="128">
        <f t="shared" si="54"/>
        <v>1.7125502141873479E-2</v>
      </c>
      <c r="BQ48" s="128">
        <f t="shared" si="54"/>
        <v>2.0003045494213157E-2</v>
      </c>
      <c r="BR48" s="128">
        <f t="shared" si="54"/>
        <v>2.1453726042849262E-2</v>
      </c>
      <c r="BS48" s="128">
        <f t="shared" si="54"/>
        <v>3.0927892710220558E-2</v>
      </c>
      <c r="BT48" s="128">
        <f t="shared" si="54"/>
        <v>2.0898080367689333E-2</v>
      </c>
      <c r="BU48" s="128">
        <f t="shared" si="54"/>
        <v>7.4250623984093555E-3</v>
      </c>
      <c r="BV48" s="132">
        <f t="shared" ref="BV48:BV54" si="55">SUM(BJ48:BU48)</f>
        <v>0.40604088681200706</v>
      </c>
    </row>
    <row r="49" spans="1:74" ht="12.75">
      <c r="A49" s="88" t="s">
        <v>16</v>
      </c>
      <c r="B49" s="92">
        <v>567015.20770000003</v>
      </c>
      <c r="C49" s="92">
        <v>535705.03289999999</v>
      </c>
      <c r="D49" s="92">
        <v>514957.15840000001</v>
      </c>
      <c r="E49" s="92">
        <v>567883.37939999998</v>
      </c>
      <c r="F49" s="92">
        <v>570170.10990000004</v>
      </c>
      <c r="G49" s="92">
        <v>560647.54319999996</v>
      </c>
      <c r="H49" s="92">
        <v>565202.54449999996</v>
      </c>
      <c r="I49" s="92">
        <v>594419.18859999999</v>
      </c>
      <c r="J49" s="92">
        <v>565675.67709999997</v>
      </c>
      <c r="K49" s="92">
        <v>572249.05180000002</v>
      </c>
      <c r="L49" s="92">
        <v>543068.7659</v>
      </c>
      <c r="M49" s="92">
        <v>670981.38320000004</v>
      </c>
      <c r="N49" s="93">
        <f t="shared" si="51"/>
        <v>6827975.0426000003</v>
      </c>
      <c r="P49" s="89" t="s">
        <v>16</v>
      </c>
      <c r="Q49" s="94">
        <f t="shared" ref="Q49:AB49" si="56">B40+B49</f>
        <v>578911.20770000003</v>
      </c>
      <c r="R49" s="94">
        <f t="shared" si="56"/>
        <v>558550.03289999999</v>
      </c>
      <c r="S49" s="94">
        <f t="shared" si="56"/>
        <v>529521.15840000007</v>
      </c>
      <c r="T49" s="94">
        <f t="shared" si="56"/>
        <v>577132.37939999998</v>
      </c>
      <c r="U49" s="94">
        <f t="shared" si="56"/>
        <v>581934.10990000004</v>
      </c>
      <c r="V49" s="94">
        <f t="shared" si="56"/>
        <v>580828.54319999996</v>
      </c>
      <c r="W49" s="94">
        <f t="shared" si="56"/>
        <v>578786.54449999996</v>
      </c>
      <c r="X49" s="94">
        <f t="shared" si="56"/>
        <v>603770.18859999999</v>
      </c>
      <c r="Y49" s="94">
        <f t="shared" si="56"/>
        <v>577298.67709999997</v>
      </c>
      <c r="Z49" s="94">
        <f t="shared" si="56"/>
        <v>592430.05180000002</v>
      </c>
      <c r="AA49" s="94">
        <f t="shared" si="56"/>
        <v>556652.7659</v>
      </c>
      <c r="AB49" s="94">
        <f t="shared" si="56"/>
        <v>680230.38320000004</v>
      </c>
      <c r="AC49" s="93">
        <f t="shared" si="53"/>
        <v>6996046.0426000003</v>
      </c>
      <c r="BI49" s="124" t="s">
        <v>16</v>
      </c>
      <c r="BJ49" s="128">
        <f t="shared" ref="BJ49:BU49" si="57">AU40*AU58</f>
        <v>1.2872823547391232E-2</v>
      </c>
      <c r="BK49" s="128">
        <f t="shared" si="57"/>
        <v>3.1245125004945078E-2</v>
      </c>
      <c r="BL49" s="128">
        <f t="shared" si="57"/>
        <v>2.5760764986708359E-2</v>
      </c>
      <c r="BM49" s="128">
        <f t="shared" si="57"/>
        <v>7.3354473927624937E-3</v>
      </c>
      <c r="BN49" s="128">
        <f t="shared" si="57"/>
        <v>2.4250673718538274E-2</v>
      </c>
      <c r="BO49" s="128">
        <f t="shared" si="57"/>
        <v>2.0353753360676283E-2</v>
      </c>
      <c r="BP49" s="128">
        <f t="shared" si="57"/>
        <v>1.6698811310595873E-2</v>
      </c>
      <c r="BQ49" s="128">
        <f t="shared" si="57"/>
        <v>9.9814543778668358E-3</v>
      </c>
      <c r="BR49" s="128">
        <f t="shared" si="57"/>
        <v>1.5111219635839886E-2</v>
      </c>
      <c r="BS49" s="128">
        <f t="shared" si="57"/>
        <v>2.3291386460276856E-2</v>
      </c>
      <c r="BT49" s="128">
        <f t="shared" si="57"/>
        <v>6.1882619699950509E-3</v>
      </c>
      <c r="BU49" s="128">
        <f t="shared" si="57"/>
        <v>1.1489760448577635E-2</v>
      </c>
      <c r="BV49" s="132">
        <f t="shared" si="55"/>
        <v>0.20457948221417382</v>
      </c>
    </row>
    <row r="50" spans="1:74" ht="12.75">
      <c r="A50" s="88" t="s">
        <v>17</v>
      </c>
      <c r="B50" s="92">
        <v>182327.7879</v>
      </c>
      <c r="C50" s="92">
        <v>193802.6274</v>
      </c>
      <c r="D50" s="92">
        <v>167290.54269999999</v>
      </c>
      <c r="E50" s="92">
        <v>157839.77900000001</v>
      </c>
      <c r="F50" s="92">
        <v>140720.28630000001</v>
      </c>
      <c r="G50" s="92">
        <v>144082.8751</v>
      </c>
      <c r="H50" s="92">
        <v>145253.4816</v>
      </c>
      <c r="I50" s="92">
        <v>163417.10680000001</v>
      </c>
      <c r="J50" s="92">
        <v>164188.94339999999</v>
      </c>
      <c r="K50" s="92">
        <v>165034.00880000001</v>
      </c>
      <c r="L50" s="92">
        <v>155081.19380000001</v>
      </c>
      <c r="M50" s="92">
        <v>163247.54680000001</v>
      </c>
      <c r="N50" s="93">
        <f t="shared" si="51"/>
        <v>1942286.1795999999</v>
      </c>
      <c r="P50" s="89" t="s">
        <v>17</v>
      </c>
      <c r="Q50" s="94">
        <f t="shared" ref="Q50:AB50" si="58">B41+B50</f>
        <v>191007.7879</v>
      </c>
      <c r="R50" s="94">
        <f t="shared" si="58"/>
        <v>203926.6274</v>
      </c>
      <c r="S50" s="94">
        <f t="shared" si="58"/>
        <v>181473.54269999999</v>
      </c>
      <c r="T50" s="94">
        <f t="shared" si="58"/>
        <v>181269.77900000001</v>
      </c>
      <c r="U50" s="94">
        <f t="shared" si="58"/>
        <v>149291.28630000001</v>
      </c>
      <c r="V50" s="94">
        <f t="shared" si="58"/>
        <v>153781.8751</v>
      </c>
      <c r="W50" s="94">
        <f t="shared" si="58"/>
        <v>158185.4816</v>
      </c>
      <c r="X50" s="94">
        <f t="shared" si="58"/>
        <v>183715.10680000001</v>
      </c>
      <c r="Y50" s="94">
        <f t="shared" si="58"/>
        <v>172651.94339999999</v>
      </c>
      <c r="Z50" s="94">
        <f t="shared" si="58"/>
        <v>174733.00880000001</v>
      </c>
      <c r="AA50" s="94">
        <f t="shared" si="58"/>
        <v>168013.19380000001</v>
      </c>
      <c r="AB50" s="94">
        <f t="shared" si="58"/>
        <v>186677.54680000001</v>
      </c>
      <c r="AC50" s="93">
        <f t="shared" si="53"/>
        <v>2104727.1795999999</v>
      </c>
      <c r="BI50" s="124" t="s">
        <v>17</v>
      </c>
      <c r="BJ50" s="128">
        <f t="shared" ref="BJ50:BU50" si="59">AU41*AU59</f>
        <v>2.1755090677560703E-2</v>
      </c>
      <c r="BK50" s="128">
        <f t="shared" si="59"/>
        <v>3.6429828309491687E-2</v>
      </c>
      <c r="BL50" s="128">
        <f t="shared" si="59"/>
        <v>0.19447428567962033</v>
      </c>
      <c r="BM50" s="128">
        <f t="shared" si="59"/>
        <v>5.889764995121332E-2</v>
      </c>
      <c r="BN50" s="128">
        <f t="shared" si="59"/>
        <v>3.8607370657106163E-2</v>
      </c>
      <c r="BO50" s="128">
        <f t="shared" si="59"/>
        <v>9.202172710022595E-2</v>
      </c>
      <c r="BP50" s="128">
        <f t="shared" si="59"/>
        <v>7.3308227655015865E-2</v>
      </c>
      <c r="BQ50" s="128">
        <f t="shared" si="59"/>
        <v>9.6240266715003891E-3</v>
      </c>
      <c r="BR50" s="128">
        <f t="shared" si="59"/>
        <v>4.3588682289500046E-2</v>
      </c>
      <c r="BS50" s="128">
        <f t="shared" si="59"/>
        <v>4.5972748562648276E-2</v>
      </c>
      <c r="BT50" s="128">
        <f t="shared" si="59"/>
        <v>7.930946059581484E-2</v>
      </c>
      <c r="BU50" s="128">
        <f t="shared" si="59"/>
        <v>9.2542144093559028E-2</v>
      </c>
      <c r="BV50" s="132">
        <f t="shared" si="55"/>
        <v>0.78653124224325666</v>
      </c>
    </row>
    <row r="51" spans="1:74" ht="12.75">
      <c r="A51" s="88" t="s">
        <v>26</v>
      </c>
      <c r="B51" s="92">
        <v>168574.37160000001</v>
      </c>
      <c r="C51" s="92">
        <v>149446.28200000001</v>
      </c>
      <c r="D51" s="92">
        <v>165300.0189</v>
      </c>
      <c r="E51" s="92">
        <v>173990.41020000001</v>
      </c>
      <c r="F51" s="92">
        <v>170708.2187</v>
      </c>
      <c r="G51" s="92">
        <v>160136.59150000001</v>
      </c>
      <c r="H51" s="92">
        <v>161437.62700000001</v>
      </c>
      <c r="I51" s="92">
        <v>130159.65820000001</v>
      </c>
      <c r="J51" s="92">
        <v>152079.28419999999</v>
      </c>
      <c r="K51" s="92">
        <v>146826.26689999999</v>
      </c>
      <c r="L51" s="92">
        <v>154663.79889999999</v>
      </c>
      <c r="M51" s="92">
        <v>223324.34239999999</v>
      </c>
      <c r="N51" s="93">
        <f t="shared" si="51"/>
        <v>1956646.8704999997</v>
      </c>
      <c r="P51" s="89" t="s">
        <v>26</v>
      </c>
      <c r="Q51" s="94">
        <f t="shared" ref="Q51:AB51" si="60">B42+B51</f>
        <v>180957.37160000001</v>
      </c>
      <c r="R51" s="94">
        <f t="shared" si="60"/>
        <v>158311.28200000001</v>
      </c>
      <c r="S51" s="94">
        <f t="shared" si="60"/>
        <v>170849.0189</v>
      </c>
      <c r="T51" s="94">
        <f t="shared" si="60"/>
        <v>179836.41020000001</v>
      </c>
      <c r="U51" s="94">
        <f t="shared" si="60"/>
        <v>183066.2187</v>
      </c>
      <c r="V51" s="94">
        <f t="shared" si="60"/>
        <v>167567.59150000001</v>
      </c>
      <c r="W51" s="94">
        <f t="shared" si="60"/>
        <v>166227.62700000001</v>
      </c>
      <c r="X51" s="94">
        <f t="shared" si="60"/>
        <v>135186.65820000001</v>
      </c>
      <c r="Y51" s="94">
        <f t="shared" si="60"/>
        <v>164337.28419999999</v>
      </c>
      <c r="Z51" s="94">
        <f t="shared" si="60"/>
        <v>154257.26689999999</v>
      </c>
      <c r="AA51" s="94">
        <f t="shared" si="60"/>
        <v>159453.79889999999</v>
      </c>
      <c r="AB51" s="94">
        <f t="shared" si="60"/>
        <v>229170.34239999999</v>
      </c>
      <c r="AC51" s="93">
        <f t="shared" si="53"/>
        <v>2049220.8704999997</v>
      </c>
      <c r="BI51" s="124" t="s">
        <v>26</v>
      </c>
      <c r="BJ51" s="128">
        <f t="shared" ref="BJ51:BU51" si="61">AU42*AU60</f>
        <v>3.1092590726791464E-2</v>
      </c>
      <c r="BK51" s="128">
        <f t="shared" si="61"/>
        <v>2.6972086737168811E-2</v>
      </c>
      <c r="BL51" s="128">
        <f t="shared" si="61"/>
        <v>-0.10082674144290799</v>
      </c>
      <c r="BM51" s="128">
        <f t="shared" si="61"/>
        <v>2.62800037861298E-2</v>
      </c>
      <c r="BN51" s="128">
        <f t="shared" si="61"/>
        <v>3.5192554620608177E-2</v>
      </c>
      <c r="BO51" s="128">
        <f t="shared" si="61"/>
        <v>1.8214425809376836E-2</v>
      </c>
      <c r="BP51" s="128">
        <f t="shared" si="61"/>
        <v>9.4671205778441066E-3</v>
      </c>
      <c r="BQ51" s="128">
        <f t="shared" si="61"/>
        <v>1.228533909220309E-2</v>
      </c>
      <c r="BR51" s="128">
        <f t="shared" si="61"/>
        <v>1.6469454236960959E-2</v>
      </c>
      <c r="BS51" s="128">
        <f t="shared" si="61"/>
        <v>2.0861816451003469E-2</v>
      </c>
      <c r="BT51" s="128">
        <f t="shared" si="61"/>
        <v>1.3869719711598101E-2</v>
      </c>
      <c r="BU51" s="128">
        <f t="shared" si="61"/>
        <v>8.1075821857530244E-3</v>
      </c>
      <c r="BV51" s="132">
        <f t="shared" si="55"/>
        <v>0.11798595249252987</v>
      </c>
    </row>
    <row r="52" spans="1:74" ht="12.75">
      <c r="A52" s="88" t="s">
        <v>18</v>
      </c>
      <c r="B52" s="92">
        <v>175415.88680000001</v>
      </c>
      <c r="C52" s="92">
        <v>173839.9234</v>
      </c>
      <c r="D52" s="92">
        <v>200731.34229999999</v>
      </c>
      <c r="E52" s="92">
        <v>169697.88370000001</v>
      </c>
      <c r="F52" s="92">
        <v>191659.83180000001</v>
      </c>
      <c r="G52" s="92">
        <v>232439.94190000001</v>
      </c>
      <c r="H52" s="92">
        <v>234328.4086</v>
      </c>
      <c r="I52" s="92">
        <v>261684.13630000001</v>
      </c>
      <c r="J52" s="92">
        <v>247947.4197</v>
      </c>
      <c r="K52" s="92">
        <v>205584.87830000001</v>
      </c>
      <c r="L52" s="92">
        <v>187125.742</v>
      </c>
      <c r="M52" s="92">
        <v>415469.2524</v>
      </c>
      <c r="N52" s="93">
        <f t="shared" si="51"/>
        <v>2695924.6472</v>
      </c>
      <c r="P52" s="89" t="s">
        <v>18</v>
      </c>
      <c r="Q52" s="94">
        <f t="shared" ref="Q52:AB52" si="62">B43+B52</f>
        <v>187269.88680000001</v>
      </c>
      <c r="R52" s="94">
        <f t="shared" si="62"/>
        <v>185372.9234</v>
      </c>
      <c r="S52" s="94">
        <f t="shared" si="62"/>
        <v>214023.34229999999</v>
      </c>
      <c r="T52" s="94">
        <f t="shared" si="62"/>
        <v>180014.88370000001</v>
      </c>
      <c r="U52" s="94">
        <f t="shared" si="62"/>
        <v>203437.83180000001</v>
      </c>
      <c r="V52" s="94">
        <f t="shared" si="62"/>
        <v>242764.94190000001</v>
      </c>
      <c r="W52" s="94">
        <f t="shared" si="62"/>
        <v>246055.4086</v>
      </c>
      <c r="X52" s="94">
        <f t="shared" si="62"/>
        <v>271041.13630000001</v>
      </c>
      <c r="Y52" s="94">
        <f t="shared" si="62"/>
        <v>259608.4197</v>
      </c>
      <c r="Z52" s="94">
        <f t="shared" si="62"/>
        <v>215909.87830000001</v>
      </c>
      <c r="AA52" s="94">
        <f t="shared" si="62"/>
        <v>198852.742</v>
      </c>
      <c r="AB52" s="94">
        <f t="shared" si="62"/>
        <v>425786.2524</v>
      </c>
      <c r="AC52" s="93">
        <f t="shared" si="53"/>
        <v>2830137.6472</v>
      </c>
      <c r="BI52" s="124" t="s">
        <v>18</v>
      </c>
      <c r="BJ52" s="128">
        <f t="shared" ref="BJ52:BU52" si="63">AU43*AU61</f>
        <v>2.9771974160711531E-2</v>
      </c>
      <c r="BK52" s="128">
        <f t="shared" si="63"/>
        <v>2.1413532154045688E-2</v>
      </c>
      <c r="BL52" s="128">
        <f t="shared" si="63"/>
        <v>0.17030485340285698</v>
      </c>
      <c r="BM52" s="128">
        <f t="shared" si="63"/>
        <v>4.8518655732330385E-2</v>
      </c>
      <c r="BN52" s="128">
        <f t="shared" si="63"/>
        <v>3.2276981107542541E-2</v>
      </c>
      <c r="BO52" s="128">
        <f t="shared" si="63"/>
        <v>2.0875557675339083E-2</v>
      </c>
      <c r="BP52" s="128">
        <f t="shared" si="63"/>
        <v>1.9627358409414035E-2</v>
      </c>
      <c r="BQ52" s="128">
        <f t="shared" si="63"/>
        <v>3.9406398297118332E-2</v>
      </c>
      <c r="BR52" s="128">
        <f t="shared" si="63"/>
        <v>2.2355836495620784E-2</v>
      </c>
      <c r="BS52" s="128">
        <f t="shared" si="63"/>
        <v>2.919245906978853E-2</v>
      </c>
      <c r="BT52" s="128">
        <f t="shared" si="63"/>
        <v>2.5085188273427012E-2</v>
      </c>
      <c r="BU52" s="128">
        <f t="shared" si="63"/>
        <v>7.3551868583592965E-3</v>
      </c>
      <c r="BV52" s="132">
        <f t="shared" si="55"/>
        <v>0.46618398163655422</v>
      </c>
    </row>
    <row r="53" spans="1:74" ht="12.75">
      <c r="A53" s="88" t="s">
        <v>21</v>
      </c>
      <c r="B53" s="92">
        <v>291904.64880000002</v>
      </c>
      <c r="C53" s="92">
        <v>330097.01030000002</v>
      </c>
      <c r="D53" s="92">
        <v>325286.20480000001</v>
      </c>
      <c r="E53" s="92">
        <v>317879.4779</v>
      </c>
      <c r="F53" s="107">
        <v>315572.23149999999</v>
      </c>
      <c r="G53" s="92">
        <v>294821.41759999999</v>
      </c>
      <c r="H53" s="92">
        <v>297216.70490000001</v>
      </c>
      <c r="I53" s="92">
        <v>241793.894</v>
      </c>
      <c r="J53" s="92">
        <v>274056.18849999999</v>
      </c>
      <c r="K53" s="92">
        <v>303388.75750000001</v>
      </c>
      <c r="L53" s="92">
        <v>315873.10940000002</v>
      </c>
      <c r="M53" s="92">
        <v>440200.51280000003</v>
      </c>
      <c r="N53" s="93">
        <f t="shared" si="51"/>
        <v>3748090.1579999998</v>
      </c>
      <c r="P53" s="89" t="s">
        <v>21</v>
      </c>
      <c r="Q53" s="94">
        <f t="shared" ref="Q53:AB53" si="64">B44+B53</f>
        <v>308251.64880000002</v>
      </c>
      <c r="R53" s="94">
        <f t="shared" si="64"/>
        <v>338018.01030000002</v>
      </c>
      <c r="S53" s="94">
        <f t="shared" si="64"/>
        <v>339178.20480000001</v>
      </c>
      <c r="T53" s="94">
        <f t="shared" si="64"/>
        <v>330715.4779</v>
      </c>
      <c r="U53" s="94">
        <f t="shared" si="64"/>
        <v>331836.23149999999</v>
      </c>
      <c r="V53" s="94">
        <f t="shared" si="64"/>
        <v>302386.41759999999</v>
      </c>
      <c r="W53" s="94">
        <f t="shared" si="64"/>
        <v>309538.70490000001</v>
      </c>
      <c r="X53" s="94">
        <f t="shared" si="64"/>
        <v>253273.894</v>
      </c>
      <c r="Y53" s="94">
        <f t="shared" si="64"/>
        <v>290166.18849999999</v>
      </c>
      <c r="Z53" s="94">
        <f t="shared" si="64"/>
        <v>310953.75750000001</v>
      </c>
      <c r="AA53" s="94">
        <f t="shared" si="64"/>
        <v>328195.10940000002</v>
      </c>
      <c r="AB53" s="94">
        <f t="shared" si="64"/>
        <v>453036.51280000003</v>
      </c>
      <c r="AC53" s="93">
        <f t="shared" si="53"/>
        <v>3895550.1579999998</v>
      </c>
      <c r="BI53" s="124" t="s">
        <v>21</v>
      </c>
      <c r="BJ53" s="128">
        <f t="shared" ref="BJ53:BU53" si="65">AU44*AU62</f>
        <v>2.6156474176240528E-2</v>
      </c>
      <c r="BK53" s="128">
        <f t="shared" si="65"/>
        <v>2.0563640868903433E-2</v>
      </c>
      <c r="BL53" s="128">
        <f t="shared" si="65"/>
        <v>-0.12843486246108418</v>
      </c>
      <c r="BM53" s="128">
        <f t="shared" si="65"/>
        <v>1.9537254329825043E-2</v>
      </c>
      <c r="BN53" s="128">
        <f t="shared" si="65"/>
        <v>1.6783514286395219E-2</v>
      </c>
      <c r="BO53" s="128">
        <f t="shared" si="65"/>
        <v>1.3721366917105689E-2</v>
      </c>
      <c r="BP53" s="128">
        <f t="shared" si="65"/>
        <v>1.023323822866091E-2</v>
      </c>
      <c r="BQ53" s="128">
        <f t="shared" si="65"/>
        <v>4.0627257280210632E-2</v>
      </c>
      <c r="BR53" s="128">
        <f t="shared" si="65"/>
        <v>1.9490143871870154E-2</v>
      </c>
      <c r="BS53" s="128">
        <f t="shared" si="65"/>
        <v>2.2440253675500305E-2</v>
      </c>
      <c r="BT53" s="128">
        <f t="shared" si="65"/>
        <v>1.7256970018444052E-2</v>
      </c>
      <c r="BU53" s="128">
        <f t="shared" si="65"/>
        <v>1.6860204737284171E-2</v>
      </c>
      <c r="BV53" s="132">
        <f t="shared" si="55"/>
        <v>9.523545592935595E-2</v>
      </c>
    </row>
    <row r="54" spans="1:74" ht="12.75">
      <c r="A54" s="88" t="s">
        <v>23</v>
      </c>
      <c r="B54" s="110">
        <f t="shared" ref="B54:M54" si="66">SUM(B48:B53)</f>
        <v>1504795.4926</v>
      </c>
      <c r="C54" s="110">
        <f t="shared" si="66"/>
        <v>1501195.3398</v>
      </c>
      <c r="D54" s="110">
        <f t="shared" si="66"/>
        <v>1497410.4645</v>
      </c>
      <c r="E54" s="110">
        <f t="shared" si="66"/>
        <v>1510718.9546000001</v>
      </c>
      <c r="F54" s="110">
        <f t="shared" si="66"/>
        <v>1510845.9501</v>
      </c>
      <c r="G54" s="110">
        <f t="shared" si="66"/>
        <v>1507462.4586</v>
      </c>
      <c r="H54" s="110">
        <f t="shared" si="66"/>
        <v>1519709.8918999999</v>
      </c>
      <c r="I54" s="110">
        <f t="shared" si="66"/>
        <v>1514066.9203000001</v>
      </c>
      <c r="J54" s="110">
        <f t="shared" si="66"/>
        <v>1507738.4574</v>
      </c>
      <c r="K54" s="110">
        <f t="shared" si="66"/>
        <v>1500482.5433</v>
      </c>
      <c r="L54" s="110">
        <f t="shared" si="66"/>
        <v>1489284.1293000001</v>
      </c>
      <c r="M54" s="110">
        <f t="shared" si="66"/>
        <v>2176297.8392000003</v>
      </c>
      <c r="N54" s="110">
        <f t="shared" si="51"/>
        <v>18740008.441599999</v>
      </c>
      <c r="P54" s="89" t="s">
        <v>23</v>
      </c>
      <c r="Q54" s="94">
        <f t="shared" ref="Q54:AB54" si="67">B45+B54</f>
        <v>1572457.4926</v>
      </c>
      <c r="R54" s="94">
        <f t="shared" si="67"/>
        <v>1568858.3398</v>
      </c>
      <c r="S54" s="94">
        <f t="shared" si="67"/>
        <v>1565072.4645</v>
      </c>
      <c r="T54" s="94">
        <f t="shared" si="67"/>
        <v>1578381.9546000001</v>
      </c>
      <c r="U54" s="94">
        <f t="shared" si="67"/>
        <v>1578065.9501</v>
      </c>
      <c r="V54" s="94">
        <f t="shared" si="67"/>
        <v>1567995.4586</v>
      </c>
      <c r="W54" s="94">
        <f t="shared" si="67"/>
        <v>1580243.8918999999</v>
      </c>
      <c r="X54" s="94">
        <f t="shared" si="67"/>
        <v>1574601.9203000001</v>
      </c>
      <c r="Y54" s="94">
        <f t="shared" si="67"/>
        <v>1574284.4574</v>
      </c>
      <c r="Z54" s="94">
        <f t="shared" si="67"/>
        <v>1561015.5433</v>
      </c>
      <c r="AA54" s="94">
        <f t="shared" si="67"/>
        <v>1549818.1293000001</v>
      </c>
      <c r="AB54" s="94">
        <f t="shared" si="67"/>
        <v>2243960.8392000003</v>
      </c>
      <c r="AC54" s="110">
        <f t="shared" si="53"/>
        <v>19514756.441599999</v>
      </c>
      <c r="BI54" s="124" t="s">
        <v>23</v>
      </c>
      <c r="BJ54" s="128">
        <f t="shared" ref="BJ54:BU54" si="68">AU45*AU63</f>
        <v>2.1534460074348071E-2</v>
      </c>
      <c r="BK54" s="128">
        <f t="shared" si="68"/>
        <v>2.4494217090078249E-2</v>
      </c>
      <c r="BL54" s="128">
        <f t="shared" si="68"/>
        <v>2.3075091088733107E-2</v>
      </c>
      <c r="BM54" s="128">
        <f t="shared" si="68"/>
        <v>2.3078161165493147E-2</v>
      </c>
      <c r="BN54" s="128">
        <f t="shared" si="68"/>
        <v>2.715082035593374E-2</v>
      </c>
      <c r="BO54" s="128">
        <f t="shared" si="68"/>
        <v>2.6002395641608986E-2</v>
      </c>
      <c r="BP54" s="128">
        <f t="shared" si="68"/>
        <v>1.9418927704353547E-2</v>
      </c>
      <c r="BQ54" s="128">
        <f t="shared" si="68"/>
        <v>2.1564616683612765E-2</v>
      </c>
      <c r="BR54" s="128">
        <f t="shared" si="68"/>
        <v>2.0679221526867866E-2</v>
      </c>
      <c r="BS54" s="128">
        <f t="shared" si="68"/>
        <v>2.5384846961234091E-2</v>
      </c>
      <c r="BT54" s="128">
        <f t="shared" si="68"/>
        <v>2.0074246554808342E-2</v>
      </c>
      <c r="BU54" s="128">
        <f t="shared" si="68"/>
        <v>1.5768370541505324E-2</v>
      </c>
      <c r="BV54" s="140">
        <f t="shared" si="55"/>
        <v>0.26822537538857721</v>
      </c>
    </row>
    <row r="56" spans="1:74" ht="12.75">
      <c r="A56" s="141" t="s">
        <v>36</v>
      </c>
      <c r="B56" s="142" t="s">
        <v>1</v>
      </c>
      <c r="C56" s="142" t="s">
        <v>2</v>
      </c>
      <c r="D56" s="142" t="s">
        <v>3</v>
      </c>
      <c r="E56" s="142" t="s">
        <v>4</v>
      </c>
      <c r="F56" s="142" t="s">
        <v>5</v>
      </c>
      <c r="G56" s="142" t="s">
        <v>6</v>
      </c>
      <c r="H56" s="142" t="s">
        <v>7</v>
      </c>
      <c r="I56" s="142" t="s">
        <v>8</v>
      </c>
      <c r="J56" s="142" t="s">
        <v>9</v>
      </c>
      <c r="K56" s="142" t="s">
        <v>10</v>
      </c>
      <c r="L56" s="142" t="s">
        <v>11</v>
      </c>
      <c r="M56" s="142" t="s">
        <v>12</v>
      </c>
      <c r="N56" s="142" t="s">
        <v>22</v>
      </c>
      <c r="P56" s="142" t="s">
        <v>37</v>
      </c>
      <c r="Q56" s="142" t="s">
        <v>1</v>
      </c>
      <c r="R56" s="142" t="s">
        <v>2</v>
      </c>
      <c r="S56" s="142" t="s">
        <v>3</v>
      </c>
      <c r="T56" s="142" t="s">
        <v>4</v>
      </c>
      <c r="U56" s="142" t="s">
        <v>5</v>
      </c>
      <c r="V56" s="142" t="s">
        <v>6</v>
      </c>
      <c r="W56" s="142" t="s">
        <v>7</v>
      </c>
      <c r="X56" s="142" t="s">
        <v>8</v>
      </c>
      <c r="Y56" s="142" t="s">
        <v>9</v>
      </c>
      <c r="Z56" s="142" t="s">
        <v>10</v>
      </c>
      <c r="AA56" s="142" t="s">
        <v>11</v>
      </c>
      <c r="AB56" s="142" t="s">
        <v>12</v>
      </c>
      <c r="AC56" s="142" t="s">
        <v>22</v>
      </c>
      <c r="AE56" s="142" t="s">
        <v>38</v>
      </c>
      <c r="AF56" s="142" t="s">
        <v>1</v>
      </c>
      <c r="AG56" s="142" t="s">
        <v>2</v>
      </c>
      <c r="AH56" s="142" t="s">
        <v>3</v>
      </c>
      <c r="AI56" s="142" t="s">
        <v>4</v>
      </c>
      <c r="AJ56" s="142" t="s">
        <v>5</v>
      </c>
      <c r="AK56" s="142" t="s">
        <v>6</v>
      </c>
      <c r="AL56" s="142" t="s">
        <v>7</v>
      </c>
      <c r="AM56" s="142" t="s">
        <v>8</v>
      </c>
      <c r="AN56" s="142" t="s">
        <v>9</v>
      </c>
      <c r="AO56" s="142" t="s">
        <v>10</v>
      </c>
      <c r="AP56" s="142" t="s">
        <v>11</v>
      </c>
      <c r="AQ56" s="142" t="s">
        <v>12</v>
      </c>
      <c r="AR56" s="142" t="s">
        <v>22</v>
      </c>
      <c r="AT56" s="142" t="s">
        <v>39</v>
      </c>
      <c r="AU56" s="142" t="s">
        <v>1</v>
      </c>
      <c r="AV56" s="142" t="s">
        <v>2</v>
      </c>
      <c r="AW56" s="142" t="s">
        <v>3</v>
      </c>
      <c r="AX56" s="142" t="s">
        <v>4</v>
      </c>
      <c r="AY56" s="142" t="s">
        <v>5</v>
      </c>
      <c r="AZ56" s="142" t="s">
        <v>6</v>
      </c>
      <c r="BA56" s="142" t="s">
        <v>7</v>
      </c>
      <c r="BB56" s="142" t="s">
        <v>8</v>
      </c>
      <c r="BC56" s="142" t="s">
        <v>9</v>
      </c>
      <c r="BD56" s="142" t="s">
        <v>10</v>
      </c>
      <c r="BE56" s="142" t="s">
        <v>11</v>
      </c>
      <c r="BF56" s="142" t="s">
        <v>12</v>
      </c>
      <c r="BG56" s="142" t="s">
        <v>22</v>
      </c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</row>
    <row r="57" spans="1:74" ht="12.75">
      <c r="A57" s="141" t="s">
        <v>20</v>
      </c>
      <c r="B57" s="145">
        <v>349</v>
      </c>
      <c r="C57" s="145">
        <v>349</v>
      </c>
      <c r="D57" s="145">
        <v>349</v>
      </c>
      <c r="E57" s="145">
        <v>349</v>
      </c>
      <c r="F57" s="145">
        <v>332</v>
      </c>
      <c r="G57" s="145">
        <v>532</v>
      </c>
      <c r="H57" s="145">
        <v>532</v>
      </c>
      <c r="I57" s="145">
        <v>532</v>
      </c>
      <c r="J57" s="145">
        <v>323</v>
      </c>
      <c r="K57" s="145">
        <v>532</v>
      </c>
      <c r="L57" s="145">
        <v>532</v>
      </c>
      <c r="M57" s="145">
        <v>349</v>
      </c>
      <c r="N57" s="146">
        <f t="shared" ref="N57:N63" si="69">SUM(B57:M57)</f>
        <v>5060</v>
      </c>
      <c r="P57" s="142" t="s">
        <v>20</v>
      </c>
      <c r="Q57" s="148">
        <f t="shared" ref="Q57:AB57" si="70">B57+B66+B75</f>
        <v>6502</v>
      </c>
      <c r="R57" s="148">
        <f t="shared" si="70"/>
        <v>6375</v>
      </c>
      <c r="S57" s="148">
        <f t="shared" si="70"/>
        <v>6182</v>
      </c>
      <c r="T57" s="148">
        <f t="shared" si="70"/>
        <v>5984</v>
      </c>
      <c r="U57" s="148">
        <f t="shared" si="70"/>
        <v>6485</v>
      </c>
      <c r="V57" s="148">
        <f t="shared" si="70"/>
        <v>5332</v>
      </c>
      <c r="W57" s="148">
        <f t="shared" si="70"/>
        <v>5179</v>
      </c>
      <c r="X57" s="148">
        <f t="shared" si="70"/>
        <v>5021</v>
      </c>
      <c r="Y57" s="148">
        <f t="shared" si="70"/>
        <v>6431</v>
      </c>
      <c r="Z57" s="148">
        <f t="shared" si="70"/>
        <v>5332</v>
      </c>
      <c r="AA57" s="148">
        <f t="shared" si="70"/>
        <v>5179</v>
      </c>
      <c r="AB57" s="148">
        <f t="shared" si="70"/>
        <v>5984</v>
      </c>
      <c r="AC57" s="152">
        <f t="shared" ref="AC57:AC63" si="71">SUM(Q57:AB57)</f>
        <v>69986</v>
      </c>
      <c r="AE57" s="142" t="s">
        <v>20</v>
      </c>
      <c r="AF57" s="148">
        <f t="shared" ref="AF57:AQ57" si="72">Q57+Q66</f>
        <v>17579</v>
      </c>
      <c r="AG57" s="148">
        <f t="shared" si="72"/>
        <v>13579</v>
      </c>
      <c r="AH57" s="148">
        <f t="shared" si="72"/>
        <v>22821</v>
      </c>
      <c r="AI57" s="148">
        <f t="shared" si="72"/>
        <v>18034</v>
      </c>
      <c r="AJ57" s="148">
        <f t="shared" si="72"/>
        <v>17142</v>
      </c>
      <c r="AK57" s="148">
        <f t="shared" si="72"/>
        <v>14829</v>
      </c>
      <c r="AL57" s="148">
        <f t="shared" si="72"/>
        <v>15225</v>
      </c>
      <c r="AM57" s="148">
        <f t="shared" si="72"/>
        <v>15982</v>
      </c>
      <c r="AN57" s="148">
        <f t="shared" si="72"/>
        <v>18216</v>
      </c>
      <c r="AO57" s="148">
        <f t="shared" si="72"/>
        <v>15277</v>
      </c>
      <c r="AP57" s="148">
        <f t="shared" si="72"/>
        <v>15178</v>
      </c>
      <c r="AQ57" s="148">
        <f t="shared" si="72"/>
        <v>19738</v>
      </c>
      <c r="AR57" s="152">
        <f t="shared" ref="AR57:AR63" si="73">SUM(AF57:AQ57)</f>
        <v>203600</v>
      </c>
      <c r="AT57" s="142" t="s">
        <v>20</v>
      </c>
      <c r="AU57" s="154">
        <f t="shared" ref="AU57:BG57" si="74">AF57/AF66</f>
        <v>1.5869820348469803</v>
      </c>
      <c r="AV57" s="154">
        <f t="shared" si="74"/>
        <v>1.8849250416435315</v>
      </c>
      <c r="AW57" s="154">
        <f t="shared" si="74"/>
        <v>1.3715367510066712</v>
      </c>
      <c r="AX57" s="154">
        <f t="shared" si="74"/>
        <v>1.4965975103734439</v>
      </c>
      <c r="AY57" s="154">
        <f t="shared" si="74"/>
        <v>1.6085202214506897</v>
      </c>
      <c r="AZ57" s="154">
        <f t="shared" si="74"/>
        <v>1.5614404548804885</v>
      </c>
      <c r="BA57" s="154">
        <f t="shared" si="74"/>
        <v>1.5155285685845112</v>
      </c>
      <c r="BB57" s="154">
        <f t="shared" si="74"/>
        <v>1.4580786424596297</v>
      </c>
      <c r="BC57" s="154">
        <f t="shared" si="74"/>
        <v>1.5456936784047519</v>
      </c>
      <c r="BD57" s="154">
        <f t="shared" si="74"/>
        <v>1.5361488185017598</v>
      </c>
      <c r="BE57" s="154">
        <f t="shared" si="74"/>
        <v>1.5179517951795181</v>
      </c>
      <c r="BF57" s="154">
        <f t="shared" si="74"/>
        <v>1.4350734331830741</v>
      </c>
      <c r="BG57" s="154">
        <f t="shared" si="74"/>
        <v>1.5237924169622943</v>
      </c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</row>
    <row r="58" spans="1:74" ht="12.75">
      <c r="A58" s="141" t="s">
        <v>16</v>
      </c>
      <c r="B58" s="155">
        <v>2723</v>
      </c>
      <c r="C58" s="155">
        <v>2723</v>
      </c>
      <c r="D58" s="155">
        <v>2723</v>
      </c>
      <c r="E58" s="155">
        <v>2723</v>
      </c>
      <c r="F58" s="155">
        <v>2591</v>
      </c>
      <c r="G58" s="155">
        <v>4152</v>
      </c>
      <c r="H58" s="155">
        <v>4152</v>
      </c>
      <c r="I58" s="155">
        <v>4152</v>
      </c>
      <c r="J58" s="155">
        <v>2517</v>
      </c>
      <c r="K58" s="155">
        <v>4152</v>
      </c>
      <c r="L58" s="155">
        <v>4152</v>
      </c>
      <c r="M58" s="155">
        <v>2723</v>
      </c>
      <c r="N58" s="152">
        <f t="shared" si="69"/>
        <v>39483</v>
      </c>
      <c r="P58" s="142" t="s">
        <v>16</v>
      </c>
      <c r="Q58" s="148">
        <f t="shared" ref="Q58:AB58" si="75">B58+B67+B76</f>
        <v>11896</v>
      </c>
      <c r="R58" s="148">
        <f t="shared" si="75"/>
        <v>22845</v>
      </c>
      <c r="S58" s="148">
        <f t="shared" si="75"/>
        <v>14564</v>
      </c>
      <c r="T58" s="148">
        <f t="shared" si="75"/>
        <v>9249</v>
      </c>
      <c r="U58" s="148">
        <f t="shared" si="75"/>
        <v>11764</v>
      </c>
      <c r="V58" s="148">
        <f t="shared" si="75"/>
        <v>20181</v>
      </c>
      <c r="W58" s="148">
        <f t="shared" si="75"/>
        <v>13584</v>
      </c>
      <c r="X58" s="148">
        <f t="shared" si="75"/>
        <v>9350</v>
      </c>
      <c r="Y58" s="148">
        <f t="shared" si="75"/>
        <v>11623</v>
      </c>
      <c r="Z58" s="148">
        <f t="shared" si="75"/>
        <v>20181</v>
      </c>
      <c r="AA58" s="148">
        <f t="shared" si="75"/>
        <v>13584</v>
      </c>
      <c r="AB58" s="148">
        <f t="shared" si="75"/>
        <v>9249</v>
      </c>
      <c r="AC58" s="152">
        <f t="shared" si="71"/>
        <v>168070</v>
      </c>
      <c r="AE58" s="142" t="s">
        <v>16</v>
      </c>
      <c r="AF58" s="148">
        <f t="shared" ref="AF58:AQ58" si="76">Q58+Q67</f>
        <v>27513</v>
      </c>
      <c r="AG58" s="148">
        <f t="shared" si="76"/>
        <v>37513</v>
      </c>
      <c r="AH58" s="148">
        <f t="shared" si="76"/>
        <v>38867</v>
      </c>
      <c r="AI58" s="148">
        <f t="shared" si="76"/>
        <v>24629</v>
      </c>
      <c r="AJ58" s="148">
        <f t="shared" si="76"/>
        <v>31283</v>
      </c>
      <c r="AK58" s="148">
        <f t="shared" si="76"/>
        <v>43792</v>
      </c>
      <c r="AL58" s="148">
        <f t="shared" si="76"/>
        <v>30699</v>
      </c>
      <c r="AM58" s="148">
        <f t="shared" si="76"/>
        <v>37175</v>
      </c>
      <c r="AN58" s="148">
        <f t="shared" si="76"/>
        <v>31629</v>
      </c>
      <c r="AO58" s="148">
        <f t="shared" si="76"/>
        <v>37510</v>
      </c>
      <c r="AP58" s="148">
        <f t="shared" si="76"/>
        <v>29745</v>
      </c>
      <c r="AQ58" s="148">
        <f t="shared" si="76"/>
        <v>37519</v>
      </c>
      <c r="AR58" s="152">
        <f t="shared" si="73"/>
        <v>407874</v>
      </c>
      <c r="AT58" s="142" t="s">
        <v>16</v>
      </c>
      <c r="AU58" s="154">
        <f t="shared" ref="AU58:BG58" si="77">AF58/AF67</f>
        <v>1.7617340078119998</v>
      </c>
      <c r="AV58" s="154">
        <f t="shared" si="77"/>
        <v>2.5574720479956365</v>
      </c>
      <c r="AW58" s="154">
        <f t="shared" si="77"/>
        <v>1.5992675801341398</v>
      </c>
      <c r="AX58" s="154">
        <f t="shared" si="77"/>
        <v>1.6013654096228869</v>
      </c>
      <c r="AY58" s="154">
        <f t="shared" si="77"/>
        <v>1.6026948101849481</v>
      </c>
      <c r="AZ58" s="154">
        <f t="shared" si="77"/>
        <v>1.8547287281351912</v>
      </c>
      <c r="BA58" s="154">
        <f t="shared" si="77"/>
        <v>1.7936897458369851</v>
      </c>
      <c r="BB58" s="154">
        <f t="shared" si="77"/>
        <v>1.3360287511230908</v>
      </c>
      <c r="BC58" s="154">
        <f t="shared" si="77"/>
        <v>1.5809757072878137</v>
      </c>
      <c r="BD58" s="154">
        <f t="shared" si="77"/>
        <v>2.1645796064400717</v>
      </c>
      <c r="BE58" s="154">
        <f t="shared" si="77"/>
        <v>1.8405420456654911</v>
      </c>
      <c r="BF58" s="154">
        <f t="shared" si="77"/>
        <v>1.3271666077113549</v>
      </c>
      <c r="BG58" s="154">
        <f t="shared" si="77"/>
        <v>1.7008640389651548</v>
      </c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</row>
    <row r="59" spans="1:74" ht="12.75">
      <c r="A59" s="141" t="s">
        <v>17</v>
      </c>
      <c r="B59" s="155">
        <v>2244</v>
      </c>
      <c r="C59" s="155">
        <v>2244</v>
      </c>
      <c r="D59" s="155">
        <v>2244</v>
      </c>
      <c r="E59" s="155">
        <v>2244</v>
      </c>
      <c r="F59" s="155">
        <v>2135</v>
      </c>
      <c r="G59" s="155">
        <v>3422</v>
      </c>
      <c r="H59" s="155">
        <v>3422</v>
      </c>
      <c r="I59" s="155">
        <v>3422</v>
      </c>
      <c r="J59" s="155">
        <v>2074</v>
      </c>
      <c r="K59" s="155">
        <v>3422</v>
      </c>
      <c r="L59" s="155">
        <v>3422</v>
      </c>
      <c r="M59" s="155">
        <v>2244</v>
      </c>
      <c r="N59" s="152">
        <f t="shared" si="69"/>
        <v>32539</v>
      </c>
      <c r="P59" s="142" t="s">
        <v>17</v>
      </c>
      <c r="Q59" s="148">
        <f t="shared" ref="Q59:AB59" si="78">B59+B68+B77</f>
        <v>8680</v>
      </c>
      <c r="R59" s="148">
        <f t="shared" si="78"/>
        <v>10124</v>
      </c>
      <c r="S59" s="148">
        <f t="shared" si="78"/>
        <v>14184</v>
      </c>
      <c r="T59" s="148">
        <f t="shared" si="78"/>
        <v>23430</v>
      </c>
      <c r="U59" s="148">
        <f t="shared" si="78"/>
        <v>8571</v>
      </c>
      <c r="V59" s="148">
        <f t="shared" si="78"/>
        <v>9699</v>
      </c>
      <c r="W59" s="148">
        <f t="shared" si="78"/>
        <v>12933</v>
      </c>
      <c r="X59" s="148">
        <f t="shared" si="78"/>
        <v>20298</v>
      </c>
      <c r="Y59" s="148">
        <f t="shared" si="78"/>
        <v>8463</v>
      </c>
      <c r="Z59" s="148">
        <f t="shared" si="78"/>
        <v>9699</v>
      </c>
      <c r="AA59" s="148">
        <f t="shared" si="78"/>
        <v>12933</v>
      </c>
      <c r="AB59" s="148">
        <f t="shared" si="78"/>
        <v>23430</v>
      </c>
      <c r="AC59" s="152">
        <f t="shared" si="71"/>
        <v>162444</v>
      </c>
      <c r="AE59" s="142" t="s">
        <v>17</v>
      </c>
      <c r="AF59" s="148">
        <f t="shared" ref="AF59:AQ59" si="79">Q59+Q68</f>
        <v>21165</v>
      </c>
      <c r="AG59" s="148">
        <f t="shared" si="79"/>
        <v>22150</v>
      </c>
      <c r="AH59" s="148">
        <f t="shared" si="79"/>
        <v>32314</v>
      </c>
      <c r="AI59" s="148">
        <f t="shared" si="79"/>
        <v>38905</v>
      </c>
      <c r="AJ59" s="148">
        <f t="shared" si="79"/>
        <v>20749</v>
      </c>
      <c r="AK59" s="148">
        <f t="shared" si="79"/>
        <v>26976</v>
      </c>
      <c r="AL59" s="148">
        <f t="shared" si="79"/>
        <v>30554</v>
      </c>
      <c r="AM59" s="148">
        <f t="shared" si="79"/>
        <v>38469</v>
      </c>
      <c r="AN59" s="148">
        <f t="shared" si="79"/>
        <v>24280</v>
      </c>
      <c r="AO59" s="148">
        <f t="shared" si="79"/>
        <v>25562</v>
      </c>
      <c r="AP59" s="148">
        <f t="shared" si="79"/>
        <v>28175</v>
      </c>
      <c r="AQ59" s="148">
        <f t="shared" si="79"/>
        <v>40704</v>
      </c>
      <c r="AR59" s="152">
        <f t="shared" si="73"/>
        <v>350003</v>
      </c>
      <c r="AT59" s="142" t="s">
        <v>17</v>
      </c>
      <c r="AU59" s="154">
        <f t="shared" ref="AU59:BG59" si="80">AF59/AF68</f>
        <v>1.6952342811373649</v>
      </c>
      <c r="AV59" s="154">
        <f t="shared" si="80"/>
        <v>1.8418426742058873</v>
      </c>
      <c r="AW59" s="154">
        <f t="shared" si="80"/>
        <v>1.7823496966354109</v>
      </c>
      <c r="AX59" s="154">
        <f t="shared" si="80"/>
        <v>2.5140549273021002</v>
      </c>
      <c r="AY59" s="154">
        <f t="shared" si="80"/>
        <v>1.7038101494498274</v>
      </c>
      <c r="AZ59" s="154">
        <f t="shared" si="80"/>
        <v>1.561382184407015</v>
      </c>
      <c r="BA59" s="154">
        <f t="shared" si="80"/>
        <v>1.7339538051188923</v>
      </c>
      <c r="BB59" s="154">
        <f t="shared" si="80"/>
        <v>2.1170546475152716</v>
      </c>
      <c r="BC59" s="154">
        <f t="shared" si="80"/>
        <v>1.5350572169185055</v>
      </c>
      <c r="BD59" s="154">
        <f t="shared" si="80"/>
        <v>1.6114228077917165</v>
      </c>
      <c r="BE59" s="154">
        <f t="shared" si="80"/>
        <v>1.8485106941346281</v>
      </c>
      <c r="BF59" s="154">
        <f t="shared" si="80"/>
        <v>2.3563737408822507</v>
      </c>
      <c r="BG59" s="154">
        <f t="shared" si="80"/>
        <v>1.8660954686258724</v>
      </c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</row>
    <row r="60" spans="1:74" ht="12.75">
      <c r="A60" s="141" t="s">
        <v>26</v>
      </c>
      <c r="B60" s="145">
        <v>508</v>
      </c>
      <c r="C60" s="145">
        <v>508</v>
      </c>
      <c r="D60" s="145">
        <v>508</v>
      </c>
      <c r="E60" s="145">
        <v>508</v>
      </c>
      <c r="F60" s="145">
        <v>483</v>
      </c>
      <c r="G60" s="145">
        <v>774</v>
      </c>
      <c r="H60" s="145">
        <v>774</v>
      </c>
      <c r="I60" s="145">
        <v>774</v>
      </c>
      <c r="J60" s="145">
        <v>469</v>
      </c>
      <c r="K60" s="145">
        <v>774</v>
      </c>
      <c r="L60" s="145">
        <v>774</v>
      </c>
      <c r="M60" s="145">
        <v>508</v>
      </c>
      <c r="N60" s="146">
        <f t="shared" si="69"/>
        <v>7362</v>
      </c>
      <c r="P60" s="142" t="s">
        <v>26</v>
      </c>
      <c r="Q60" s="148">
        <f t="shared" ref="Q60:AB60" si="81">B60+B69+B78</f>
        <v>12383</v>
      </c>
      <c r="R60" s="148">
        <f t="shared" si="81"/>
        <v>8865</v>
      </c>
      <c r="S60" s="148">
        <f t="shared" si="81"/>
        <v>5549</v>
      </c>
      <c r="T60" s="148">
        <f t="shared" si="81"/>
        <v>5846</v>
      </c>
      <c r="U60" s="148">
        <f t="shared" si="81"/>
        <v>12358</v>
      </c>
      <c r="V60" s="148">
        <f t="shared" si="81"/>
        <v>7431</v>
      </c>
      <c r="W60" s="148">
        <f t="shared" si="81"/>
        <v>4789</v>
      </c>
      <c r="X60" s="148">
        <f t="shared" si="81"/>
        <v>5026</v>
      </c>
      <c r="Y60" s="148">
        <f t="shared" si="81"/>
        <v>12257</v>
      </c>
      <c r="Z60" s="148">
        <f t="shared" si="81"/>
        <v>7431</v>
      </c>
      <c r="AA60" s="148">
        <f t="shared" si="81"/>
        <v>4789</v>
      </c>
      <c r="AB60" s="148">
        <f t="shared" si="81"/>
        <v>5846</v>
      </c>
      <c r="AC60" s="152">
        <f t="shared" si="71"/>
        <v>92570</v>
      </c>
      <c r="AE60" s="142" t="s">
        <v>26</v>
      </c>
      <c r="AF60" s="148">
        <f t="shared" ref="AF60:AQ60" si="82">Q60+Q69</f>
        <v>34392</v>
      </c>
      <c r="AG60" s="148">
        <f t="shared" si="82"/>
        <v>25439</v>
      </c>
      <c r="AH60" s="148">
        <f t="shared" si="82"/>
        <v>28558</v>
      </c>
      <c r="AI60" s="148">
        <f t="shared" si="82"/>
        <v>30088</v>
      </c>
      <c r="AJ60" s="148">
        <f t="shared" si="82"/>
        <v>32113</v>
      </c>
      <c r="AK60" s="148">
        <f t="shared" si="82"/>
        <v>25863</v>
      </c>
      <c r="AL60" s="148">
        <f t="shared" si="82"/>
        <v>26105</v>
      </c>
      <c r="AM60" s="148">
        <f t="shared" si="82"/>
        <v>28818</v>
      </c>
      <c r="AN60" s="148">
        <f t="shared" si="82"/>
        <v>37168</v>
      </c>
      <c r="AO60" s="148">
        <f t="shared" si="82"/>
        <v>28043</v>
      </c>
      <c r="AP60" s="148">
        <f t="shared" si="82"/>
        <v>23594</v>
      </c>
      <c r="AQ60" s="148">
        <f t="shared" si="82"/>
        <v>30004</v>
      </c>
      <c r="AR60" s="152">
        <f t="shared" si="73"/>
        <v>350185</v>
      </c>
      <c r="AT60" s="142" t="s">
        <v>26</v>
      </c>
      <c r="AU60" s="154">
        <f t="shared" ref="AU60:BG60" si="83">AF60/AF69</f>
        <v>1.5626334681266754</v>
      </c>
      <c r="AV60" s="154">
        <f t="shared" si="83"/>
        <v>1.5348738988777604</v>
      </c>
      <c r="AW60" s="154">
        <f t="shared" si="83"/>
        <v>1.2411665000651919</v>
      </c>
      <c r="AX60" s="154">
        <f t="shared" si="83"/>
        <v>1.2411517201551028</v>
      </c>
      <c r="AY60" s="154">
        <f t="shared" si="83"/>
        <v>1.6255631485699822</v>
      </c>
      <c r="AZ60" s="154">
        <f t="shared" si="83"/>
        <v>1.4031575520833333</v>
      </c>
      <c r="BA60" s="154">
        <f t="shared" si="83"/>
        <v>1.2246669168699569</v>
      </c>
      <c r="BB60" s="154">
        <f t="shared" si="83"/>
        <v>1.211247478143914</v>
      </c>
      <c r="BC60" s="154">
        <f t="shared" si="83"/>
        <v>1.492031632612099</v>
      </c>
      <c r="BD60" s="154">
        <f t="shared" si="83"/>
        <v>1.360518144770037</v>
      </c>
      <c r="BE60" s="154">
        <f t="shared" si="83"/>
        <v>1.2546663121510238</v>
      </c>
      <c r="BF60" s="154">
        <f t="shared" si="83"/>
        <v>1.2419902309793858</v>
      </c>
      <c r="BG60" s="154">
        <f t="shared" si="83"/>
        <v>1.3593346660714631</v>
      </c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</row>
    <row r="61" spans="1:74" ht="12.75">
      <c r="A61" s="141" t="s">
        <v>18</v>
      </c>
      <c r="B61" s="155">
        <v>1563</v>
      </c>
      <c r="C61" s="155">
        <v>1563</v>
      </c>
      <c r="D61" s="155">
        <v>1563</v>
      </c>
      <c r="E61" s="155">
        <v>1563</v>
      </c>
      <c r="F61" s="155">
        <v>1487</v>
      </c>
      <c r="G61" s="155">
        <v>2384</v>
      </c>
      <c r="H61" s="155">
        <v>2384</v>
      </c>
      <c r="I61" s="155">
        <v>2384</v>
      </c>
      <c r="J61" s="155">
        <v>1445</v>
      </c>
      <c r="K61" s="155">
        <v>2384</v>
      </c>
      <c r="L61" s="155">
        <v>2384</v>
      </c>
      <c r="M61" s="155">
        <v>1563</v>
      </c>
      <c r="N61" s="152">
        <f t="shared" si="69"/>
        <v>22667</v>
      </c>
      <c r="P61" s="142" t="s">
        <v>18</v>
      </c>
      <c r="Q61" s="148">
        <f t="shared" ref="Q61:AB61" si="84">B61+B70+B79</f>
        <v>11854</v>
      </c>
      <c r="R61" s="148">
        <f t="shared" si="84"/>
        <v>11533</v>
      </c>
      <c r="S61" s="148">
        <f t="shared" si="84"/>
        <v>13292</v>
      </c>
      <c r="T61" s="148">
        <f t="shared" si="84"/>
        <v>10317</v>
      </c>
      <c r="U61" s="148">
        <f t="shared" si="84"/>
        <v>11778</v>
      </c>
      <c r="V61" s="148">
        <f t="shared" si="84"/>
        <v>10326</v>
      </c>
      <c r="W61" s="148">
        <f t="shared" si="84"/>
        <v>11727</v>
      </c>
      <c r="X61" s="148">
        <f t="shared" si="84"/>
        <v>9357</v>
      </c>
      <c r="Y61" s="148">
        <f t="shared" si="84"/>
        <v>11661</v>
      </c>
      <c r="Z61" s="148">
        <f t="shared" si="84"/>
        <v>10326</v>
      </c>
      <c r="AA61" s="148">
        <f t="shared" si="84"/>
        <v>11727</v>
      </c>
      <c r="AB61" s="148">
        <f t="shared" si="84"/>
        <v>10317</v>
      </c>
      <c r="AC61" s="152">
        <f t="shared" si="71"/>
        <v>134215</v>
      </c>
      <c r="AE61" s="142" t="s">
        <v>18</v>
      </c>
      <c r="AF61" s="148">
        <f t="shared" ref="AF61:AQ61" si="85">Q61+Q70</f>
        <v>31987</v>
      </c>
      <c r="AG61" s="148">
        <f t="shared" si="85"/>
        <v>26212</v>
      </c>
      <c r="AH61" s="148">
        <f t="shared" si="85"/>
        <v>40935</v>
      </c>
      <c r="AI61" s="148">
        <f t="shared" si="85"/>
        <v>34526</v>
      </c>
      <c r="AJ61" s="148">
        <f t="shared" si="85"/>
        <v>30757</v>
      </c>
      <c r="AK61" s="148">
        <f t="shared" si="85"/>
        <v>28539</v>
      </c>
      <c r="AL61" s="148">
        <f t="shared" si="85"/>
        <v>31097</v>
      </c>
      <c r="AM61" s="148">
        <f t="shared" si="85"/>
        <v>30395</v>
      </c>
      <c r="AN61" s="148">
        <f t="shared" si="85"/>
        <v>35177</v>
      </c>
      <c r="AO61" s="148">
        <f t="shared" si="85"/>
        <v>31018</v>
      </c>
      <c r="AP61" s="148">
        <f t="shared" si="85"/>
        <v>28639</v>
      </c>
      <c r="AQ61" s="148">
        <f t="shared" si="85"/>
        <v>31991</v>
      </c>
      <c r="AR61" s="152">
        <f t="shared" si="73"/>
        <v>381273</v>
      </c>
      <c r="AT61" s="142" t="s">
        <v>18</v>
      </c>
      <c r="AU61" s="154">
        <f t="shared" ref="AU61:BG61" si="86">AF61/AF70</f>
        <v>1.5887845825262008</v>
      </c>
      <c r="AV61" s="154">
        <f t="shared" si="86"/>
        <v>1.7856802234484639</v>
      </c>
      <c r="AW61" s="154">
        <f t="shared" si="86"/>
        <v>1.4808450602322469</v>
      </c>
      <c r="AX61" s="154">
        <f t="shared" si="86"/>
        <v>1.4261638233714735</v>
      </c>
      <c r="AY61" s="154">
        <f t="shared" si="86"/>
        <v>1.6205806417619475</v>
      </c>
      <c r="AZ61" s="154">
        <f t="shared" si="86"/>
        <v>1.5669576676000658</v>
      </c>
      <c r="BA61" s="154">
        <f t="shared" si="86"/>
        <v>1.6054207537429015</v>
      </c>
      <c r="BB61" s="154">
        <f t="shared" si="86"/>
        <v>1.4447666127958931</v>
      </c>
      <c r="BC61" s="154">
        <f t="shared" si="86"/>
        <v>1.4958751488348359</v>
      </c>
      <c r="BD61" s="154">
        <f t="shared" si="86"/>
        <v>1.499033442876474</v>
      </c>
      <c r="BE61" s="154">
        <f t="shared" si="86"/>
        <v>1.6934129612109745</v>
      </c>
      <c r="BF61" s="154">
        <f t="shared" si="86"/>
        <v>1.4760081203285043</v>
      </c>
      <c r="BG61" s="154">
        <f t="shared" si="86"/>
        <v>1.5432530013195283</v>
      </c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</row>
    <row r="62" spans="1:74" ht="12.75">
      <c r="A62" s="141" t="s">
        <v>21</v>
      </c>
      <c r="B62" s="155">
        <v>1724</v>
      </c>
      <c r="C62" s="155">
        <v>1724</v>
      </c>
      <c r="D62" s="155">
        <v>1724</v>
      </c>
      <c r="E62" s="155">
        <v>1724</v>
      </c>
      <c r="F62" s="157">
        <v>1640</v>
      </c>
      <c r="G62" s="155">
        <v>2629</v>
      </c>
      <c r="H62" s="155">
        <v>2629</v>
      </c>
      <c r="I62" s="155">
        <v>2629</v>
      </c>
      <c r="J62" s="155">
        <v>1594</v>
      </c>
      <c r="K62" s="155">
        <v>2629</v>
      </c>
      <c r="L62" s="155">
        <v>2629</v>
      </c>
      <c r="M62" s="155">
        <v>1724</v>
      </c>
      <c r="N62" s="152">
        <f t="shared" si="69"/>
        <v>24999</v>
      </c>
      <c r="P62" s="142" t="s">
        <v>21</v>
      </c>
      <c r="Q62" s="148">
        <f t="shared" ref="Q62:AB62" si="87">B62+B71+B80</f>
        <v>16347</v>
      </c>
      <c r="R62" s="148">
        <f t="shared" si="87"/>
        <v>7921</v>
      </c>
      <c r="S62" s="148">
        <f t="shared" si="87"/>
        <v>13892</v>
      </c>
      <c r="T62" s="148">
        <f t="shared" si="87"/>
        <v>12836</v>
      </c>
      <c r="U62" s="148">
        <f t="shared" si="87"/>
        <v>16263</v>
      </c>
      <c r="V62" s="148">
        <f t="shared" si="87"/>
        <v>7566</v>
      </c>
      <c r="W62" s="148">
        <f t="shared" si="87"/>
        <v>12322</v>
      </c>
      <c r="X62" s="148">
        <f t="shared" si="87"/>
        <v>11481</v>
      </c>
      <c r="Y62" s="148">
        <f t="shared" si="87"/>
        <v>16111</v>
      </c>
      <c r="Z62" s="148">
        <f t="shared" si="87"/>
        <v>7566</v>
      </c>
      <c r="AA62" s="148">
        <f t="shared" si="87"/>
        <v>12322</v>
      </c>
      <c r="AB62" s="148">
        <f t="shared" si="87"/>
        <v>12836</v>
      </c>
      <c r="AC62" s="152">
        <f t="shared" si="71"/>
        <v>147463</v>
      </c>
      <c r="AE62" s="142" t="s">
        <v>21</v>
      </c>
      <c r="AF62" s="148">
        <f t="shared" ref="AF62:AQ62" si="88">Q62+Q71</f>
        <v>43615</v>
      </c>
      <c r="AG62" s="148">
        <f t="shared" si="88"/>
        <v>29802</v>
      </c>
      <c r="AH62" s="148">
        <f t="shared" si="88"/>
        <v>46063</v>
      </c>
      <c r="AI62" s="148">
        <f t="shared" si="88"/>
        <v>41682</v>
      </c>
      <c r="AJ62" s="148">
        <f t="shared" si="88"/>
        <v>39413</v>
      </c>
      <c r="AK62" s="148">
        <f t="shared" si="88"/>
        <v>30991</v>
      </c>
      <c r="AL62" s="148">
        <f t="shared" si="88"/>
        <v>38431</v>
      </c>
      <c r="AM62" s="148">
        <f t="shared" si="88"/>
        <v>39361</v>
      </c>
      <c r="AN62" s="148">
        <f t="shared" si="88"/>
        <v>47213</v>
      </c>
      <c r="AO62" s="148">
        <f t="shared" si="88"/>
        <v>33795</v>
      </c>
      <c r="AP62" s="148">
        <f t="shared" si="88"/>
        <v>35117</v>
      </c>
      <c r="AQ62" s="148">
        <f t="shared" si="88"/>
        <v>43213</v>
      </c>
      <c r="AR62" s="152">
        <f t="shared" si="73"/>
        <v>468696</v>
      </c>
      <c r="AT62" s="142" t="s">
        <v>21</v>
      </c>
      <c r="AU62" s="154">
        <f t="shared" ref="AU62:BG62" si="89">AF62/AF71</f>
        <v>1.5994939122781282</v>
      </c>
      <c r="AV62" s="154">
        <f t="shared" si="89"/>
        <v>1.3620035647365294</v>
      </c>
      <c r="AW62" s="154">
        <f t="shared" si="89"/>
        <v>1.4318174753660129</v>
      </c>
      <c r="AX62" s="154">
        <f t="shared" si="89"/>
        <v>1.4449837065797684</v>
      </c>
      <c r="AY62" s="154">
        <f t="shared" si="89"/>
        <v>1.7025053995680346</v>
      </c>
      <c r="AZ62" s="154">
        <f t="shared" si="89"/>
        <v>1.3229882604055496</v>
      </c>
      <c r="BA62" s="154">
        <f t="shared" si="89"/>
        <v>1.4719445401968669</v>
      </c>
      <c r="BB62" s="154">
        <f t="shared" si="89"/>
        <v>1.4118005738880919</v>
      </c>
      <c r="BC62" s="154">
        <f t="shared" si="89"/>
        <v>1.5180052729727991</v>
      </c>
      <c r="BD62" s="154">
        <f t="shared" si="89"/>
        <v>1.2884593388996912</v>
      </c>
      <c r="BE62" s="154">
        <f t="shared" si="89"/>
        <v>1.5405571397236235</v>
      </c>
      <c r="BF62" s="154">
        <f t="shared" si="89"/>
        <v>1.422556539487112</v>
      </c>
      <c r="BG62" s="154">
        <f t="shared" si="89"/>
        <v>1.4590530860777069</v>
      </c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</row>
    <row r="63" spans="1:74" ht="12.75">
      <c r="A63" s="141" t="s">
        <v>23</v>
      </c>
      <c r="B63" s="160">
        <f t="shared" ref="B63:M63" si="90">SUM(B57:B62)</f>
        <v>9111</v>
      </c>
      <c r="C63" s="160">
        <f t="shared" si="90"/>
        <v>9111</v>
      </c>
      <c r="D63" s="160">
        <f t="shared" si="90"/>
        <v>9111</v>
      </c>
      <c r="E63" s="160">
        <f t="shared" si="90"/>
        <v>9111</v>
      </c>
      <c r="F63" s="160">
        <f t="shared" si="90"/>
        <v>8668</v>
      </c>
      <c r="G63" s="160">
        <f t="shared" si="90"/>
        <v>13893</v>
      </c>
      <c r="H63" s="160">
        <f t="shared" si="90"/>
        <v>13893</v>
      </c>
      <c r="I63" s="160">
        <f t="shared" si="90"/>
        <v>13893</v>
      </c>
      <c r="J63" s="160">
        <f t="shared" si="90"/>
        <v>8422</v>
      </c>
      <c r="K63" s="160">
        <f t="shared" si="90"/>
        <v>13893</v>
      </c>
      <c r="L63" s="160">
        <f t="shared" si="90"/>
        <v>13893</v>
      </c>
      <c r="M63" s="160">
        <f t="shared" si="90"/>
        <v>9111</v>
      </c>
      <c r="N63" s="160">
        <f t="shared" si="69"/>
        <v>132110</v>
      </c>
      <c r="P63" s="142" t="s">
        <v>23</v>
      </c>
      <c r="Q63" s="148">
        <f t="shared" ref="Q63:AB63" si="91">B63+B72+B81</f>
        <v>67662</v>
      </c>
      <c r="R63" s="148">
        <f t="shared" si="91"/>
        <v>67663</v>
      </c>
      <c r="S63" s="148">
        <f t="shared" si="91"/>
        <v>67663</v>
      </c>
      <c r="T63" s="148">
        <f t="shared" si="91"/>
        <v>67662</v>
      </c>
      <c r="U63" s="148">
        <f t="shared" si="91"/>
        <v>67219</v>
      </c>
      <c r="V63" s="148">
        <f t="shared" si="91"/>
        <v>60535</v>
      </c>
      <c r="W63" s="148">
        <f t="shared" si="91"/>
        <v>60534</v>
      </c>
      <c r="X63" s="148">
        <f t="shared" si="91"/>
        <v>60533</v>
      </c>
      <c r="Y63" s="148">
        <f t="shared" si="91"/>
        <v>66546</v>
      </c>
      <c r="Z63" s="148">
        <f t="shared" si="91"/>
        <v>60535</v>
      </c>
      <c r="AA63" s="148">
        <f t="shared" si="91"/>
        <v>60534</v>
      </c>
      <c r="AB63" s="148">
        <f t="shared" si="91"/>
        <v>67662</v>
      </c>
      <c r="AC63" s="165">
        <f t="shared" si="71"/>
        <v>774748</v>
      </c>
      <c r="AE63" s="142" t="s">
        <v>23</v>
      </c>
      <c r="AF63" s="148">
        <f t="shared" ref="AF63:AQ63" si="92">Q63+Q72</f>
        <v>176251</v>
      </c>
      <c r="AG63" s="148">
        <f t="shared" si="92"/>
        <v>154695</v>
      </c>
      <c r="AH63" s="148">
        <f t="shared" si="92"/>
        <v>209558</v>
      </c>
      <c r="AI63" s="148">
        <f t="shared" si="92"/>
        <v>187864</v>
      </c>
      <c r="AJ63" s="148">
        <f t="shared" si="92"/>
        <v>171457</v>
      </c>
      <c r="AK63" s="148">
        <f t="shared" si="92"/>
        <v>170990</v>
      </c>
      <c r="AL63" s="148">
        <f t="shared" si="92"/>
        <v>172111</v>
      </c>
      <c r="AM63" s="148">
        <f t="shared" si="92"/>
        <v>190200</v>
      </c>
      <c r="AN63" s="148">
        <f t="shared" si="92"/>
        <v>193683</v>
      </c>
      <c r="AO63" s="148">
        <f t="shared" si="92"/>
        <v>171205</v>
      </c>
      <c r="AP63" s="148">
        <f t="shared" si="92"/>
        <v>160448</v>
      </c>
      <c r="AQ63" s="148">
        <f t="shared" si="92"/>
        <v>203169</v>
      </c>
      <c r="AR63" s="165">
        <f t="shared" si="73"/>
        <v>2161631</v>
      </c>
      <c r="AT63" s="142" t="s">
        <v>23</v>
      </c>
      <c r="AU63" s="154">
        <f t="shared" ref="AU63:BG63" si="93">AF63/AF72</f>
        <v>1.6231017874738694</v>
      </c>
      <c r="AV63" s="154">
        <f t="shared" si="93"/>
        <v>1.777449673683243</v>
      </c>
      <c r="AW63" s="154">
        <f t="shared" si="93"/>
        <v>1.4768526022763311</v>
      </c>
      <c r="AX63" s="154">
        <f t="shared" si="93"/>
        <v>1.5629024475466298</v>
      </c>
      <c r="AY63" s="154">
        <f t="shared" si="93"/>
        <v>1.6448607993246225</v>
      </c>
      <c r="AZ63" s="154">
        <f t="shared" si="93"/>
        <v>1.5480512425874791</v>
      </c>
      <c r="BA63" s="154">
        <f t="shared" si="93"/>
        <v>1.5425311668175341</v>
      </c>
      <c r="BB63" s="154">
        <f t="shared" si="93"/>
        <v>1.4668342754902943</v>
      </c>
      <c r="BC63" s="154">
        <f t="shared" si="93"/>
        <v>1.5234196182071309</v>
      </c>
      <c r="BD63" s="154">
        <f t="shared" si="93"/>
        <v>1.5469865365501039</v>
      </c>
      <c r="BE63" s="154">
        <f t="shared" si="93"/>
        <v>1.6058610404948255</v>
      </c>
      <c r="BF63" s="154">
        <f t="shared" si="93"/>
        <v>1.4993247581305762</v>
      </c>
      <c r="BG63" s="154">
        <f t="shared" si="93"/>
        <v>1.5586253490741468</v>
      </c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</row>
    <row r="65" spans="1:44" ht="12.75">
      <c r="A65" s="141" t="s">
        <v>40</v>
      </c>
      <c r="B65" s="142" t="s">
        <v>1</v>
      </c>
      <c r="C65" s="142" t="s">
        <v>2</v>
      </c>
      <c r="D65" s="142" t="s">
        <v>3</v>
      </c>
      <c r="E65" s="142" t="s">
        <v>4</v>
      </c>
      <c r="F65" s="142" t="s">
        <v>5</v>
      </c>
      <c r="G65" s="142" t="s">
        <v>6</v>
      </c>
      <c r="H65" s="142" t="s">
        <v>7</v>
      </c>
      <c r="I65" s="142" t="s">
        <v>8</v>
      </c>
      <c r="J65" s="142" t="s">
        <v>9</v>
      </c>
      <c r="K65" s="142" t="s">
        <v>10</v>
      </c>
      <c r="L65" s="142" t="s">
        <v>11</v>
      </c>
      <c r="M65" s="142" t="s">
        <v>12</v>
      </c>
      <c r="N65" s="142" t="s">
        <v>22</v>
      </c>
      <c r="P65" s="142" t="s">
        <v>41</v>
      </c>
      <c r="Q65" s="142" t="s">
        <v>1</v>
      </c>
      <c r="R65" s="142" t="s">
        <v>2</v>
      </c>
      <c r="S65" s="142" t="s">
        <v>3</v>
      </c>
      <c r="T65" s="142" t="s">
        <v>4</v>
      </c>
      <c r="U65" s="142" t="s">
        <v>5</v>
      </c>
      <c r="V65" s="142" t="s">
        <v>6</v>
      </c>
      <c r="W65" s="142" t="s">
        <v>7</v>
      </c>
      <c r="X65" s="142" t="s">
        <v>8</v>
      </c>
      <c r="Y65" s="142" t="s">
        <v>9</v>
      </c>
      <c r="Z65" s="142" t="s">
        <v>10</v>
      </c>
      <c r="AA65" s="142" t="s">
        <v>11</v>
      </c>
      <c r="AB65" s="142" t="s">
        <v>12</v>
      </c>
      <c r="AC65" s="142" t="s">
        <v>22</v>
      </c>
      <c r="AE65" s="142" t="s">
        <v>41</v>
      </c>
      <c r="AF65" s="142" t="s">
        <v>1</v>
      </c>
      <c r="AG65" s="142" t="s">
        <v>2</v>
      </c>
      <c r="AH65" s="142" t="s">
        <v>3</v>
      </c>
      <c r="AI65" s="142" t="s">
        <v>4</v>
      </c>
      <c r="AJ65" s="142" t="s">
        <v>5</v>
      </c>
      <c r="AK65" s="142" t="s">
        <v>6</v>
      </c>
      <c r="AL65" s="142" t="s">
        <v>7</v>
      </c>
      <c r="AM65" s="142" t="s">
        <v>8</v>
      </c>
      <c r="AN65" s="142" t="s">
        <v>9</v>
      </c>
      <c r="AO65" s="142" t="s">
        <v>10</v>
      </c>
      <c r="AP65" s="142" t="s">
        <v>11</v>
      </c>
      <c r="AQ65" s="142" t="s">
        <v>12</v>
      </c>
      <c r="AR65" s="142" t="s">
        <v>22</v>
      </c>
    </row>
    <row r="66" spans="1:44" ht="12.75">
      <c r="A66" s="141" t="s">
        <v>20</v>
      </c>
      <c r="B66" s="155">
        <v>6153</v>
      </c>
      <c r="C66" s="155">
        <v>6026</v>
      </c>
      <c r="D66" s="155">
        <v>5833</v>
      </c>
      <c r="E66" s="155">
        <v>5635</v>
      </c>
      <c r="F66" s="155">
        <v>6153</v>
      </c>
      <c r="G66" s="155">
        <v>4800</v>
      </c>
      <c r="H66" s="155">
        <v>4647</v>
      </c>
      <c r="I66" s="155">
        <v>4489</v>
      </c>
      <c r="J66" s="155">
        <v>6108</v>
      </c>
      <c r="K66" s="155">
        <v>4800</v>
      </c>
      <c r="L66" s="155">
        <v>4647</v>
      </c>
      <c r="M66" s="155">
        <v>5635</v>
      </c>
      <c r="N66" s="152">
        <f t="shared" ref="N66:N72" si="94">SUM(B66:M66)</f>
        <v>64926</v>
      </c>
      <c r="P66" s="142" t="s">
        <v>20</v>
      </c>
      <c r="Q66" s="155">
        <v>11077</v>
      </c>
      <c r="R66" s="155">
        <v>7204</v>
      </c>
      <c r="S66" s="155">
        <v>16639</v>
      </c>
      <c r="T66" s="155">
        <v>12050</v>
      </c>
      <c r="U66" s="155">
        <v>10657</v>
      </c>
      <c r="V66" s="155">
        <v>9497</v>
      </c>
      <c r="W66" s="155">
        <v>10046</v>
      </c>
      <c r="X66" s="155">
        <v>10961</v>
      </c>
      <c r="Y66" s="155">
        <v>11785</v>
      </c>
      <c r="Z66" s="155">
        <v>9945</v>
      </c>
      <c r="AA66" s="155">
        <v>9999</v>
      </c>
      <c r="AB66" s="155">
        <v>13754</v>
      </c>
      <c r="AC66" s="152">
        <f t="shared" ref="AC66:AC72" si="95">SUM(Q66:AB66)</f>
        <v>133614</v>
      </c>
      <c r="AE66" s="142" t="s">
        <v>20</v>
      </c>
      <c r="AF66" s="148">
        <f t="shared" ref="AF66:AQ66" si="96">Q66</f>
        <v>11077</v>
      </c>
      <c r="AG66" s="148">
        <f t="shared" si="96"/>
        <v>7204</v>
      </c>
      <c r="AH66" s="148">
        <f t="shared" si="96"/>
        <v>16639</v>
      </c>
      <c r="AI66" s="148">
        <f t="shared" si="96"/>
        <v>12050</v>
      </c>
      <c r="AJ66" s="148">
        <f t="shared" si="96"/>
        <v>10657</v>
      </c>
      <c r="AK66" s="148">
        <f t="shared" si="96"/>
        <v>9497</v>
      </c>
      <c r="AL66" s="148">
        <f t="shared" si="96"/>
        <v>10046</v>
      </c>
      <c r="AM66" s="148">
        <f t="shared" si="96"/>
        <v>10961</v>
      </c>
      <c r="AN66" s="148">
        <f t="shared" si="96"/>
        <v>11785</v>
      </c>
      <c r="AO66" s="148">
        <f t="shared" si="96"/>
        <v>9945</v>
      </c>
      <c r="AP66" s="148">
        <f t="shared" si="96"/>
        <v>9999</v>
      </c>
      <c r="AQ66" s="148">
        <f t="shared" si="96"/>
        <v>13754</v>
      </c>
      <c r="AR66" s="152">
        <f t="shared" ref="AR66:AR72" si="97">SUM(AF66:AQ66)</f>
        <v>133614</v>
      </c>
    </row>
    <row r="67" spans="1:44" ht="12.75">
      <c r="A67" s="141" t="s">
        <v>16</v>
      </c>
      <c r="B67" s="155">
        <v>9173</v>
      </c>
      <c r="C67" s="155">
        <v>20122</v>
      </c>
      <c r="D67" s="155">
        <v>11841</v>
      </c>
      <c r="E67" s="155">
        <v>6526</v>
      </c>
      <c r="F67" s="155">
        <v>9173</v>
      </c>
      <c r="G67" s="155">
        <v>16029</v>
      </c>
      <c r="H67" s="155">
        <v>9432</v>
      </c>
      <c r="I67" s="155">
        <v>5198</v>
      </c>
      <c r="J67" s="155">
        <v>9106</v>
      </c>
      <c r="K67" s="155">
        <v>16029</v>
      </c>
      <c r="L67" s="155">
        <v>9432</v>
      </c>
      <c r="M67" s="155">
        <v>6526</v>
      </c>
      <c r="N67" s="152">
        <f t="shared" si="94"/>
        <v>128587</v>
      </c>
      <c r="P67" s="142" t="s">
        <v>16</v>
      </c>
      <c r="Q67" s="155">
        <v>15617</v>
      </c>
      <c r="R67" s="155">
        <v>14668</v>
      </c>
      <c r="S67" s="155">
        <v>24303</v>
      </c>
      <c r="T67" s="155">
        <v>15380</v>
      </c>
      <c r="U67" s="155">
        <v>19519</v>
      </c>
      <c r="V67" s="155">
        <v>23611</v>
      </c>
      <c r="W67" s="155">
        <v>17115</v>
      </c>
      <c r="X67" s="155">
        <v>27825</v>
      </c>
      <c r="Y67" s="155">
        <v>20006</v>
      </c>
      <c r="Z67" s="155">
        <v>17329</v>
      </c>
      <c r="AA67" s="155">
        <v>16161</v>
      </c>
      <c r="AB67" s="155">
        <v>28270</v>
      </c>
      <c r="AC67" s="152">
        <f t="shared" si="95"/>
        <v>239804</v>
      </c>
      <c r="AE67" s="142" t="s">
        <v>16</v>
      </c>
      <c r="AF67" s="148">
        <f t="shared" ref="AF67:AQ67" si="98">Q67</f>
        <v>15617</v>
      </c>
      <c r="AG67" s="148">
        <f t="shared" si="98"/>
        <v>14668</v>
      </c>
      <c r="AH67" s="148">
        <f t="shared" si="98"/>
        <v>24303</v>
      </c>
      <c r="AI67" s="148">
        <f t="shared" si="98"/>
        <v>15380</v>
      </c>
      <c r="AJ67" s="148">
        <f t="shared" si="98"/>
        <v>19519</v>
      </c>
      <c r="AK67" s="148">
        <f t="shared" si="98"/>
        <v>23611</v>
      </c>
      <c r="AL67" s="148">
        <f t="shared" si="98"/>
        <v>17115</v>
      </c>
      <c r="AM67" s="148">
        <f t="shared" si="98"/>
        <v>27825</v>
      </c>
      <c r="AN67" s="148">
        <f t="shared" si="98"/>
        <v>20006</v>
      </c>
      <c r="AO67" s="148">
        <f t="shared" si="98"/>
        <v>17329</v>
      </c>
      <c r="AP67" s="148">
        <f t="shared" si="98"/>
        <v>16161</v>
      </c>
      <c r="AQ67" s="148">
        <f t="shared" si="98"/>
        <v>28270</v>
      </c>
      <c r="AR67" s="152">
        <f t="shared" si="97"/>
        <v>239804</v>
      </c>
    </row>
    <row r="68" spans="1:44" ht="12.75">
      <c r="A68" s="141" t="s">
        <v>17</v>
      </c>
      <c r="B68" s="155">
        <v>6436</v>
      </c>
      <c r="C68" s="155">
        <v>7880</v>
      </c>
      <c r="D68" s="155">
        <v>11940</v>
      </c>
      <c r="E68" s="155">
        <v>21186</v>
      </c>
      <c r="F68" s="155">
        <v>6436</v>
      </c>
      <c r="G68" s="155">
        <v>6277</v>
      </c>
      <c r="H68" s="155">
        <v>9511</v>
      </c>
      <c r="I68" s="155">
        <v>16876</v>
      </c>
      <c r="J68" s="155">
        <v>6389</v>
      </c>
      <c r="K68" s="155">
        <v>6277</v>
      </c>
      <c r="L68" s="155">
        <v>9511</v>
      </c>
      <c r="M68" s="155">
        <v>21186</v>
      </c>
      <c r="N68" s="152">
        <f t="shared" si="94"/>
        <v>129905</v>
      </c>
      <c r="P68" s="142" t="s">
        <v>17</v>
      </c>
      <c r="Q68" s="155">
        <v>12485</v>
      </c>
      <c r="R68" s="155">
        <v>12026</v>
      </c>
      <c r="S68" s="155">
        <v>18130</v>
      </c>
      <c r="T68" s="155">
        <v>15475</v>
      </c>
      <c r="U68" s="155">
        <v>12178</v>
      </c>
      <c r="V68" s="155">
        <v>17277</v>
      </c>
      <c r="W68" s="155">
        <v>17621</v>
      </c>
      <c r="X68" s="155">
        <v>18171</v>
      </c>
      <c r="Y68" s="155">
        <v>15817</v>
      </c>
      <c r="Z68" s="155">
        <v>15863</v>
      </c>
      <c r="AA68" s="155">
        <v>15242</v>
      </c>
      <c r="AB68" s="155">
        <v>17274</v>
      </c>
      <c r="AC68" s="152">
        <f t="shared" si="95"/>
        <v>187559</v>
      </c>
      <c r="AE68" s="142" t="s">
        <v>17</v>
      </c>
      <c r="AF68" s="148">
        <f t="shared" ref="AF68:AQ68" si="99">Q68</f>
        <v>12485</v>
      </c>
      <c r="AG68" s="148">
        <f t="shared" si="99"/>
        <v>12026</v>
      </c>
      <c r="AH68" s="148">
        <f t="shared" si="99"/>
        <v>18130</v>
      </c>
      <c r="AI68" s="148">
        <f t="shared" si="99"/>
        <v>15475</v>
      </c>
      <c r="AJ68" s="148">
        <f t="shared" si="99"/>
        <v>12178</v>
      </c>
      <c r="AK68" s="148">
        <f t="shared" si="99"/>
        <v>17277</v>
      </c>
      <c r="AL68" s="148">
        <f t="shared" si="99"/>
        <v>17621</v>
      </c>
      <c r="AM68" s="148">
        <f t="shared" si="99"/>
        <v>18171</v>
      </c>
      <c r="AN68" s="148">
        <f t="shared" si="99"/>
        <v>15817</v>
      </c>
      <c r="AO68" s="148">
        <f t="shared" si="99"/>
        <v>15863</v>
      </c>
      <c r="AP68" s="148">
        <f t="shared" si="99"/>
        <v>15242</v>
      </c>
      <c r="AQ68" s="148">
        <f t="shared" si="99"/>
        <v>17274</v>
      </c>
      <c r="AR68" s="152">
        <f t="shared" si="97"/>
        <v>187559</v>
      </c>
    </row>
    <row r="69" spans="1:44" ht="12.75">
      <c r="A69" s="141" t="s">
        <v>26</v>
      </c>
      <c r="B69" s="155">
        <v>11875</v>
      </c>
      <c r="C69" s="155">
        <v>8357</v>
      </c>
      <c r="D69" s="155">
        <v>5041</v>
      </c>
      <c r="E69" s="155">
        <v>5338</v>
      </c>
      <c r="F69" s="155">
        <v>11875</v>
      </c>
      <c r="G69" s="155">
        <v>6657</v>
      </c>
      <c r="H69" s="155">
        <v>4015</v>
      </c>
      <c r="I69" s="155">
        <v>4252</v>
      </c>
      <c r="J69" s="155">
        <v>11788</v>
      </c>
      <c r="K69" s="155">
        <v>6657</v>
      </c>
      <c r="L69" s="155">
        <v>4015</v>
      </c>
      <c r="M69" s="155">
        <v>5338</v>
      </c>
      <c r="N69" s="152">
        <f t="shared" si="94"/>
        <v>85208</v>
      </c>
      <c r="P69" s="142" t="s">
        <v>26</v>
      </c>
      <c r="Q69" s="155">
        <v>22009</v>
      </c>
      <c r="R69" s="155">
        <v>16574</v>
      </c>
      <c r="S69" s="155">
        <v>23009</v>
      </c>
      <c r="T69" s="155">
        <v>24242</v>
      </c>
      <c r="U69" s="155">
        <v>19755</v>
      </c>
      <c r="V69" s="155">
        <v>18432</v>
      </c>
      <c r="W69" s="155">
        <v>21316</v>
      </c>
      <c r="X69" s="155">
        <v>23792</v>
      </c>
      <c r="Y69" s="155">
        <v>24911</v>
      </c>
      <c r="Z69" s="155">
        <v>20612</v>
      </c>
      <c r="AA69" s="155">
        <v>18805</v>
      </c>
      <c r="AB69" s="155">
        <v>24158</v>
      </c>
      <c r="AC69" s="152">
        <f t="shared" si="95"/>
        <v>257615</v>
      </c>
      <c r="AE69" s="142" t="s">
        <v>26</v>
      </c>
      <c r="AF69" s="148">
        <f t="shared" ref="AF69:AQ69" si="100">Q69</f>
        <v>22009</v>
      </c>
      <c r="AG69" s="148">
        <f t="shared" si="100"/>
        <v>16574</v>
      </c>
      <c r="AH69" s="148">
        <f t="shared" si="100"/>
        <v>23009</v>
      </c>
      <c r="AI69" s="148">
        <f t="shared" si="100"/>
        <v>24242</v>
      </c>
      <c r="AJ69" s="148">
        <f t="shared" si="100"/>
        <v>19755</v>
      </c>
      <c r="AK69" s="148">
        <f t="shared" si="100"/>
        <v>18432</v>
      </c>
      <c r="AL69" s="148">
        <f t="shared" si="100"/>
        <v>21316</v>
      </c>
      <c r="AM69" s="148">
        <f t="shared" si="100"/>
        <v>23792</v>
      </c>
      <c r="AN69" s="148">
        <f t="shared" si="100"/>
        <v>24911</v>
      </c>
      <c r="AO69" s="148">
        <f t="shared" si="100"/>
        <v>20612</v>
      </c>
      <c r="AP69" s="148">
        <f t="shared" si="100"/>
        <v>18805</v>
      </c>
      <c r="AQ69" s="148">
        <f t="shared" si="100"/>
        <v>24158</v>
      </c>
      <c r="AR69" s="152">
        <f t="shared" si="97"/>
        <v>257615</v>
      </c>
    </row>
    <row r="70" spans="1:44" ht="12.75">
      <c r="A70" s="141" t="s">
        <v>18</v>
      </c>
      <c r="B70" s="155">
        <v>10291</v>
      </c>
      <c r="C70" s="155">
        <v>9970</v>
      </c>
      <c r="D70" s="155">
        <v>11729</v>
      </c>
      <c r="E70" s="155">
        <v>8754</v>
      </c>
      <c r="F70" s="155">
        <v>10291</v>
      </c>
      <c r="G70" s="155">
        <v>7942</v>
      </c>
      <c r="H70" s="155">
        <v>9343</v>
      </c>
      <c r="I70" s="155">
        <v>6973</v>
      </c>
      <c r="J70" s="155">
        <v>10216</v>
      </c>
      <c r="K70" s="155">
        <v>7942</v>
      </c>
      <c r="L70" s="155">
        <v>9343</v>
      </c>
      <c r="M70" s="155">
        <v>8754</v>
      </c>
      <c r="N70" s="152">
        <f t="shared" si="94"/>
        <v>111548</v>
      </c>
      <c r="P70" s="142" t="s">
        <v>18</v>
      </c>
      <c r="Q70" s="155">
        <v>20133</v>
      </c>
      <c r="R70" s="155">
        <v>14679</v>
      </c>
      <c r="S70" s="155">
        <v>27643</v>
      </c>
      <c r="T70" s="155">
        <v>24209</v>
      </c>
      <c r="U70" s="155">
        <v>18979</v>
      </c>
      <c r="V70" s="155">
        <v>18213</v>
      </c>
      <c r="W70" s="155">
        <v>19370</v>
      </c>
      <c r="X70" s="155">
        <v>21038</v>
      </c>
      <c r="Y70" s="155">
        <v>23516</v>
      </c>
      <c r="Z70" s="155">
        <v>20692</v>
      </c>
      <c r="AA70" s="155">
        <v>16912</v>
      </c>
      <c r="AB70" s="155">
        <v>21674</v>
      </c>
      <c r="AC70" s="152">
        <f t="shared" si="95"/>
        <v>247058</v>
      </c>
      <c r="AE70" s="142" t="s">
        <v>18</v>
      </c>
      <c r="AF70" s="148">
        <f t="shared" ref="AF70:AQ70" si="101">Q70</f>
        <v>20133</v>
      </c>
      <c r="AG70" s="148">
        <f t="shared" si="101"/>
        <v>14679</v>
      </c>
      <c r="AH70" s="148">
        <f t="shared" si="101"/>
        <v>27643</v>
      </c>
      <c r="AI70" s="148">
        <f t="shared" si="101"/>
        <v>24209</v>
      </c>
      <c r="AJ70" s="148">
        <f t="shared" si="101"/>
        <v>18979</v>
      </c>
      <c r="AK70" s="148">
        <f t="shared" si="101"/>
        <v>18213</v>
      </c>
      <c r="AL70" s="148">
        <f t="shared" si="101"/>
        <v>19370</v>
      </c>
      <c r="AM70" s="148">
        <f t="shared" si="101"/>
        <v>21038</v>
      </c>
      <c r="AN70" s="148">
        <f t="shared" si="101"/>
        <v>23516</v>
      </c>
      <c r="AO70" s="148">
        <f t="shared" si="101"/>
        <v>20692</v>
      </c>
      <c r="AP70" s="148">
        <f t="shared" si="101"/>
        <v>16912</v>
      </c>
      <c r="AQ70" s="148">
        <f t="shared" si="101"/>
        <v>21674</v>
      </c>
      <c r="AR70" s="152">
        <f t="shared" si="97"/>
        <v>247058</v>
      </c>
    </row>
    <row r="71" spans="1:44" ht="12.75">
      <c r="A71" s="141" t="s">
        <v>21</v>
      </c>
      <c r="B71" s="155">
        <v>14623</v>
      </c>
      <c r="C71" s="155">
        <v>6197</v>
      </c>
      <c r="D71" s="155">
        <v>12168</v>
      </c>
      <c r="E71" s="155">
        <v>11112</v>
      </c>
      <c r="F71" s="157">
        <v>14623</v>
      </c>
      <c r="G71" s="155">
        <v>4937</v>
      </c>
      <c r="H71" s="155">
        <v>9693</v>
      </c>
      <c r="I71" s="155">
        <v>8852</v>
      </c>
      <c r="J71" s="155">
        <v>14517</v>
      </c>
      <c r="K71" s="155">
        <v>4937</v>
      </c>
      <c r="L71" s="155">
        <v>9693</v>
      </c>
      <c r="M71" s="155">
        <v>11112</v>
      </c>
      <c r="N71" s="152">
        <f t="shared" si="94"/>
        <v>122464</v>
      </c>
      <c r="P71" s="142" t="s">
        <v>21</v>
      </c>
      <c r="Q71" s="155">
        <v>27268</v>
      </c>
      <c r="R71" s="155">
        <v>21881</v>
      </c>
      <c r="S71" s="155">
        <v>32171</v>
      </c>
      <c r="T71" s="155">
        <v>28846</v>
      </c>
      <c r="U71" s="157">
        <v>23150</v>
      </c>
      <c r="V71" s="155">
        <v>23425</v>
      </c>
      <c r="W71" s="155">
        <v>26109</v>
      </c>
      <c r="X71" s="155">
        <v>27880</v>
      </c>
      <c r="Y71" s="155">
        <v>31102</v>
      </c>
      <c r="Z71" s="155">
        <v>26229</v>
      </c>
      <c r="AA71" s="155">
        <v>22795</v>
      </c>
      <c r="AB71" s="155">
        <v>30377</v>
      </c>
      <c r="AC71" s="152">
        <f t="shared" si="95"/>
        <v>321233</v>
      </c>
      <c r="AE71" s="142" t="s">
        <v>21</v>
      </c>
      <c r="AF71" s="148">
        <f t="shared" ref="AF71:AQ71" si="102">Q71</f>
        <v>27268</v>
      </c>
      <c r="AG71" s="148">
        <f t="shared" si="102"/>
        <v>21881</v>
      </c>
      <c r="AH71" s="148">
        <f t="shared" si="102"/>
        <v>32171</v>
      </c>
      <c r="AI71" s="148">
        <f t="shared" si="102"/>
        <v>28846</v>
      </c>
      <c r="AJ71" s="148">
        <f t="shared" si="102"/>
        <v>23150</v>
      </c>
      <c r="AK71" s="148">
        <f t="shared" si="102"/>
        <v>23425</v>
      </c>
      <c r="AL71" s="148">
        <f t="shared" si="102"/>
        <v>26109</v>
      </c>
      <c r="AM71" s="148">
        <f t="shared" si="102"/>
        <v>27880</v>
      </c>
      <c r="AN71" s="148">
        <f t="shared" si="102"/>
        <v>31102</v>
      </c>
      <c r="AO71" s="148">
        <f t="shared" si="102"/>
        <v>26229</v>
      </c>
      <c r="AP71" s="148">
        <f t="shared" si="102"/>
        <v>22795</v>
      </c>
      <c r="AQ71" s="148">
        <f t="shared" si="102"/>
        <v>30377</v>
      </c>
      <c r="AR71" s="152">
        <f t="shared" si="97"/>
        <v>321233</v>
      </c>
    </row>
    <row r="72" spans="1:44" ht="12.75">
      <c r="A72" s="141" t="s">
        <v>23</v>
      </c>
      <c r="B72" s="165">
        <f t="shared" ref="B72:M72" si="103">SUM(B66:B71)</f>
        <v>58551</v>
      </c>
      <c r="C72" s="165">
        <f t="shared" si="103"/>
        <v>58552</v>
      </c>
      <c r="D72" s="165">
        <f t="shared" si="103"/>
        <v>58552</v>
      </c>
      <c r="E72" s="165">
        <f t="shared" si="103"/>
        <v>58551</v>
      </c>
      <c r="F72" s="165">
        <f t="shared" si="103"/>
        <v>58551</v>
      </c>
      <c r="G72" s="165">
        <f t="shared" si="103"/>
        <v>46642</v>
      </c>
      <c r="H72" s="165">
        <f t="shared" si="103"/>
        <v>46641</v>
      </c>
      <c r="I72" s="165">
        <f t="shared" si="103"/>
        <v>46640</v>
      </c>
      <c r="J72" s="165">
        <f t="shared" si="103"/>
        <v>58124</v>
      </c>
      <c r="K72" s="165">
        <f t="shared" si="103"/>
        <v>46642</v>
      </c>
      <c r="L72" s="165">
        <f t="shared" si="103"/>
        <v>46641</v>
      </c>
      <c r="M72" s="165">
        <f t="shared" si="103"/>
        <v>58551</v>
      </c>
      <c r="N72" s="165">
        <f t="shared" si="94"/>
        <v>642638</v>
      </c>
      <c r="P72" s="142" t="s">
        <v>23</v>
      </c>
      <c r="Q72" s="165">
        <f t="shared" ref="Q72:AB72" si="104">SUM(Q66:Q71)</f>
        <v>108589</v>
      </c>
      <c r="R72" s="165">
        <f t="shared" si="104"/>
        <v>87032</v>
      </c>
      <c r="S72" s="165">
        <f t="shared" si="104"/>
        <v>141895</v>
      </c>
      <c r="T72" s="165">
        <f t="shared" si="104"/>
        <v>120202</v>
      </c>
      <c r="U72" s="165">
        <f t="shared" si="104"/>
        <v>104238</v>
      </c>
      <c r="V72" s="165">
        <f t="shared" si="104"/>
        <v>110455</v>
      </c>
      <c r="W72" s="165">
        <f t="shared" si="104"/>
        <v>111577</v>
      </c>
      <c r="X72" s="165">
        <f t="shared" si="104"/>
        <v>129667</v>
      </c>
      <c r="Y72" s="165">
        <f t="shared" si="104"/>
        <v>127137</v>
      </c>
      <c r="Z72" s="165">
        <f t="shared" si="104"/>
        <v>110670</v>
      </c>
      <c r="AA72" s="165">
        <f t="shared" si="104"/>
        <v>99914</v>
      </c>
      <c r="AB72" s="165">
        <f t="shared" si="104"/>
        <v>135507</v>
      </c>
      <c r="AC72" s="165">
        <f t="shared" si="95"/>
        <v>1386883</v>
      </c>
      <c r="AE72" s="142" t="s">
        <v>23</v>
      </c>
      <c r="AF72" s="165">
        <f t="shared" ref="AF72:AQ72" si="105">SUM(AF66:AF71)</f>
        <v>108589</v>
      </c>
      <c r="AG72" s="165">
        <f t="shared" si="105"/>
        <v>87032</v>
      </c>
      <c r="AH72" s="165">
        <f t="shared" si="105"/>
        <v>141895</v>
      </c>
      <c r="AI72" s="165">
        <f t="shared" si="105"/>
        <v>120202</v>
      </c>
      <c r="AJ72" s="165">
        <f t="shared" si="105"/>
        <v>104238</v>
      </c>
      <c r="AK72" s="165">
        <f t="shared" si="105"/>
        <v>110455</v>
      </c>
      <c r="AL72" s="165">
        <f t="shared" si="105"/>
        <v>111577</v>
      </c>
      <c r="AM72" s="165">
        <f t="shared" si="105"/>
        <v>129667</v>
      </c>
      <c r="AN72" s="165">
        <f t="shared" si="105"/>
        <v>127137</v>
      </c>
      <c r="AO72" s="165">
        <f t="shared" si="105"/>
        <v>110670</v>
      </c>
      <c r="AP72" s="165">
        <f t="shared" si="105"/>
        <v>99914</v>
      </c>
      <c r="AQ72" s="165">
        <f t="shared" si="105"/>
        <v>135507</v>
      </c>
      <c r="AR72" s="165">
        <f t="shared" si="97"/>
        <v>1386883</v>
      </c>
    </row>
    <row r="74" spans="1:44" ht="12.75">
      <c r="A74" s="141" t="s">
        <v>42</v>
      </c>
      <c r="B74" s="142" t="s">
        <v>1</v>
      </c>
      <c r="C74" s="142" t="s">
        <v>2</v>
      </c>
      <c r="D74" s="142" t="s">
        <v>3</v>
      </c>
      <c r="E74" s="142" t="s">
        <v>4</v>
      </c>
      <c r="F74" s="142" t="s">
        <v>5</v>
      </c>
      <c r="G74" s="142" t="s">
        <v>6</v>
      </c>
      <c r="H74" s="142" t="s">
        <v>7</v>
      </c>
      <c r="I74" s="142" t="s">
        <v>8</v>
      </c>
      <c r="J74" s="142" t="s">
        <v>9</v>
      </c>
      <c r="K74" s="142" t="s">
        <v>10</v>
      </c>
      <c r="L74" s="142" t="s">
        <v>11</v>
      </c>
      <c r="M74" s="142" t="s">
        <v>12</v>
      </c>
      <c r="N74" s="142" t="s">
        <v>22</v>
      </c>
    </row>
    <row r="75" spans="1:44" ht="12.75">
      <c r="A75" s="141" t="s">
        <v>20</v>
      </c>
      <c r="B75" s="154"/>
      <c r="C75" s="154"/>
      <c r="D75" s="154"/>
      <c r="E75" s="154"/>
      <c r="F75" s="154"/>
      <c r="G75" s="154"/>
      <c r="H75" s="154"/>
      <c r="I75" s="145"/>
      <c r="J75" s="154"/>
      <c r="K75" s="154"/>
      <c r="L75" s="154"/>
      <c r="M75" s="145"/>
      <c r="N75" s="146">
        <f t="shared" ref="N75:N81" si="106">SUM(B75:M75)</f>
        <v>0</v>
      </c>
    </row>
    <row r="76" spans="1:44" ht="12.75">
      <c r="A76" s="141" t="s">
        <v>16</v>
      </c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46">
        <f t="shared" si="106"/>
        <v>0</v>
      </c>
    </row>
    <row r="77" spans="1:44" ht="12.75">
      <c r="A77" s="141" t="s">
        <v>17</v>
      </c>
      <c r="B77" s="154"/>
      <c r="C77" s="154"/>
      <c r="D77" s="154"/>
      <c r="E77" s="145"/>
      <c r="F77" s="154"/>
      <c r="G77" s="154"/>
      <c r="H77" s="154"/>
      <c r="I77" s="145"/>
      <c r="J77" s="154"/>
      <c r="K77" s="154"/>
      <c r="L77" s="154"/>
      <c r="M77" s="145"/>
      <c r="N77" s="146">
        <f t="shared" si="106"/>
        <v>0</v>
      </c>
    </row>
    <row r="78" spans="1:44" ht="12.75">
      <c r="A78" s="141" t="s">
        <v>26</v>
      </c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46">
        <f t="shared" si="106"/>
        <v>0</v>
      </c>
    </row>
    <row r="79" spans="1:44" ht="12.75">
      <c r="A79" s="141" t="s">
        <v>18</v>
      </c>
      <c r="B79" s="154"/>
      <c r="C79" s="154"/>
      <c r="D79" s="154"/>
      <c r="E79" s="145"/>
      <c r="F79" s="154"/>
      <c r="G79" s="145"/>
      <c r="H79" s="154"/>
      <c r="I79" s="145"/>
      <c r="J79" s="154"/>
      <c r="K79" s="145"/>
      <c r="L79" s="154"/>
      <c r="M79" s="145"/>
      <c r="N79" s="146">
        <f t="shared" si="106"/>
        <v>0</v>
      </c>
    </row>
    <row r="80" spans="1:44" ht="12.75">
      <c r="A80" s="141" t="s">
        <v>21</v>
      </c>
      <c r="B80" s="154"/>
      <c r="C80" s="154"/>
      <c r="D80" s="154"/>
      <c r="E80" s="154"/>
      <c r="F80" s="168"/>
      <c r="G80" s="154"/>
      <c r="H80" s="154"/>
      <c r="I80" s="145"/>
      <c r="J80" s="154"/>
      <c r="K80" s="154"/>
      <c r="L80" s="154"/>
      <c r="M80" s="154"/>
      <c r="N80" s="146">
        <f t="shared" si="106"/>
        <v>0</v>
      </c>
    </row>
    <row r="81" spans="1:14" ht="12.75">
      <c r="A81" s="141" t="s">
        <v>23</v>
      </c>
      <c r="B81" s="160">
        <f t="shared" ref="B81:M81" si="107">SUM(B75:B80)</f>
        <v>0</v>
      </c>
      <c r="C81" s="160">
        <f t="shared" si="107"/>
        <v>0</v>
      </c>
      <c r="D81" s="160">
        <f t="shared" si="107"/>
        <v>0</v>
      </c>
      <c r="E81" s="160">
        <f t="shared" si="107"/>
        <v>0</v>
      </c>
      <c r="F81" s="160">
        <f t="shared" si="107"/>
        <v>0</v>
      </c>
      <c r="G81" s="160">
        <f t="shared" si="107"/>
        <v>0</v>
      </c>
      <c r="H81" s="160">
        <f t="shared" si="107"/>
        <v>0</v>
      </c>
      <c r="I81" s="160">
        <f t="shared" si="107"/>
        <v>0</v>
      </c>
      <c r="J81" s="160">
        <f t="shared" si="107"/>
        <v>0</v>
      </c>
      <c r="K81" s="160">
        <f t="shared" si="107"/>
        <v>0</v>
      </c>
      <c r="L81" s="160">
        <f t="shared" si="107"/>
        <v>0</v>
      </c>
      <c r="M81" s="160">
        <f t="shared" si="107"/>
        <v>0</v>
      </c>
      <c r="N81" s="160">
        <f t="shared" si="106"/>
        <v>0</v>
      </c>
    </row>
    <row r="91" spans="1:14" ht="12.75">
      <c r="G91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V1000"/>
  <sheetViews>
    <sheetView topLeftCell="BN31" workbookViewId="0">
      <selection activeCell="BV48" sqref="BV48"/>
    </sheetView>
  </sheetViews>
  <sheetFormatPr defaultColWidth="14.42578125" defaultRowHeight="15.75" customHeight="1"/>
  <cols>
    <col min="1" max="1" width="28.140625" customWidth="1"/>
    <col min="16" max="16" width="25.28515625" customWidth="1"/>
    <col min="31" max="31" width="33.5703125" customWidth="1"/>
    <col min="46" max="46" width="28.7109375" customWidth="1"/>
    <col min="61" max="61" width="35" customWidth="1"/>
  </cols>
  <sheetData>
    <row r="1" spans="1:74" ht="15.75" customHeight="1">
      <c r="A1" s="3"/>
      <c r="B1" s="3"/>
      <c r="C1" s="3"/>
      <c r="D1" s="3"/>
      <c r="E1" s="3"/>
      <c r="F1" s="3"/>
      <c r="G1" s="3"/>
      <c r="H1" s="3"/>
      <c r="I1" s="16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spans="1:74" ht="15.75" customHeigh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10" t="s">
        <v>19</v>
      </c>
      <c r="O2" s="3"/>
      <c r="P2" s="9" t="s">
        <v>14</v>
      </c>
      <c r="Q2" s="9" t="s">
        <v>1</v>
      </c>
      <c r="R2" s="9" t="s">
        <v>2</v>
      </c>
      <c r="S2" s="9" t="s">
        <v>3</v>
      </c>
      <c r="T2" s="9" t="s">
        <v>4</v>
      </c>
      <c r="U2" s="9" t="s">
        <v>5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9" t="s">
        <v>19</v>
      </c>
      <c r="AD2" s="8"/>
      <c r="AE2" s="9" t="s">
        <v>15</v>
      </c>
      <c r="AF2" s="9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9" t="s">
        <v>7</v>
      </c>
      <c r="AM2" s="9" t="s">
        <v>8</v>
      </c>
      <c r="AN2" s="9" t="s">
        <v>9</v>
      </c>
      <c r="AO2" s="9" t="s">
        <v>10</v>
      </c>
      <c r="AP2" s="9" t="s">
        <v>11</v>
      </c>
      <c r="AQ2" s="9" t="s">
        <v>12</v>
      </c>
      <c r="AR2" s="9" t="s">
        <v>19</v>
      </c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</row>
    <row r="3" spans="1:74" ht="15.75" customHeight="1">
      <c r="A3" s="9" t="s">
        <v>20</v>
      </c>
      <c r="B3" s="11">
        <v>1585</v>
      </c>
      <c r="C3" s="25">
        <v>888</v>
      </c>
      <c r="D3" s="12">
        <v>2478</v>
      </c>
      <c r="E3" s="12">
        <v>1483</v>
      </c>
      <c r="F3" s="12">
        <v>2249</v>
      </c>
      <c r="G3" s="12">
        <v>1125</v>
      </c>
      <c r="H3" s="12"/>
      <c r="I3" s="12"/>
      <c r="J3" s="12"/>
      <c r="K3" s="12"/>
      <c r="L3" s="12"/>
      <c r="M3" s="13"/>
      <c r="N3" s="14">
        <f t="shared" ref="N3:N9" si="0">SUM(B3:M3)</f>
        <v>9808</v>
      </c>
      <c r="O3" s="3"/>
      <c r="P3" s="9" t="s">
        <v>20</v>
      </c>
      <c r="Q3" s="15">
        <f t="shared" ref="Q3:AC3" si="1">B3+B12+B21+B30</f>
        <v>2128.4859999999999</v>
      </c>
      <c r="R3" s="17">
        <f t="shared" si="1"/>
        <v>4191.9639999999999</v>
      </c>
      <c r="S3" s="17">
        <f t="shared" si="1"/>
        <v>5109.6370000000006</v>
      </c>
      <c r="T3" s="17">
        <f t="shared" si="1"/>
        <v>3339.864</v>
      </c>
      <c r="U3" s="17">
        <f t="shared" si="1"/>
        <v>3767.2529999999997</v>
      </c>
      <c r="V3" s="17">
        <f t="shared" si="1"/>
        <v>2569.3360000000002</v>
      </c>
      <c r="W3" s="17">
        <f t="shared" si="1"/>
        <v>0</v>
      </c>
      <c r="X3" s="17">
        <f t="shared" si="1"/>
        <v>0</v>
      </c>
      <c r="Y3" s="17">
        <f t="shared" si="1"/>
        <v>0</v>
      </c>
      <c r="Z3" s="17">
        <f t="shared" si="1"/>
        <v>0</v>
      </c>
      <c r="AA3" s="17">
        <f t="shared" si="1"/>
        <v>0</v>
      </c>
      <c r="AB3" s="17">
        <f t="shared" si="1"/>
        <v>0</v>
      </c>
      <c r="AC3" s="23">
        <f t="shared" si="1"/>
        <v>21106.54</v>
      </c>
      <c r="AD3" s="7"/>
      <c r="AE3" s="9" t="s">
        <v>20</v>
      </c>
      <c r="AF3" s="20">
        <f t="shared" ref="AF3:AR3" si="2">Q3/Q12</f>
        <v>0.24632403656984145</v>
      </c>
      <c r="AG3" s="21">
        <f t="shared" si="2"/>
        <v>0.48937240252159703</v>
      </c>
      <c r="AH3" s="21">
        <f t="shared" si="2"/>
        <v>0.53336503131524016</v>
      </c>
      <c r="AI3" s="21">
        <f t="shared" si="2"/>
        <v>0.34460008254230295</v>
      </c>
      <c r="AJ3" s="21">
        <f t="shared" si="2"/>
        <v>0.45426902206680331</v>
      </c>
      <c r="AK3" s="21">
        <f t="shared" si="2"/>
        <v>0.23088928828181166</v>
      </c>
      <c r="AL3" s="21">
        <f t="shared" si="2"/>
        <v>0</v>
      </c>
      <c r="AM3" s="21">
        <f t="shared" si="2"/>
        <v>0</v>
      </c>
      <c r="AN3" s="21">
        <f t="shared" si="2"/>
        <v>0</v>
      </c>
      <c r="AO3" s="21">
        <f t="shared" si="2"/>
        <v>0</v>
      </c>
      <c r="AP3" s="21">
        <f t="shared" si="2"/>
        <v>0</v>
      </c>
      <c r="AQ3" s="21">
        <f t="shared" si="2"/>
        <v>0</v>
      </c>
      <c r="AR3" s="35">
        <f t="shared" si="2"/>
        <v>0.37753622151468536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</row>
    <row r="4" spans="1:74" ht="15.75" customHeight="1">
      <c r="A4" s="9" t="s">
        <v>16</v>
      </c>
      <c r="B4" s="11">
        <v>2363</v>
      </c>
      <c r="C4" s="12">
        <v>13101</v>
      </c>
      <c r="D4" s="12">
        <v>1047</v>
      </c>
      <c r="E4" s="12">
        <v>1261</v>
      </c>
      <c r="F4" s="12">
        <v>7510</v>
      </c>
      <c r="G4" s="12">
        <v>5694</v>
      </c>
      <c r="H4" s="12">
        <v>7055</v>
      </c>
      <c r="I4" s="12">
        <v>2989</v>
      </c>
      <c r="J4" s="12">
        <v>4286</v>
      </c>
      <c r="K4" s="12">
        <v>6480</v>
      </c>
      <c r="L4" s="12">
        <v>6389</v>
      </c>
      <c r="M4" s="13">
        <v>6367</v>
      </c>
      <c r="N4" s="23">
        <f t="shared" si="0"/>
        <v>64542</v>
      </c>
      <c r="O4" s="3"/>
      <c r="P4" s="9" t="s">
        <v>16</v>
      </c>
      <c r="Q4" s="15">
        <f t="shared" ref="Q4:AC4" si="3">B4+B13+B22+B31</f>
        <v>4129.3310000000001</v>
      </c>
      <c r="R4" s="17">
        <f t="shared" si="3"/>
        <v>21360.91</v>
      </c>
      <c r="S4" s="17">
        <f t="shared" si="3"/>
        <v>6836.6009999999997</v>
      </c>
      <c r="T4" s="17">
        <f t="shared" si="3"/>
        <v>5505.26</v>
      </c>
      <c r="U4" s="17">
        <f t="shared" si="3"/>
        <v>9895.8260000000009</v>
      </c>
      <c r="V4" s="17">
        <f t="shared" si="3"/>
        <v>10027.009</v>
      </c>
      <c r="W4" s="17">
        <f t="shared" si="3"/>
        <v>8578.4500000000007</v>
      </c>
      <c r="X4" s="17">
        <f t="shared" si="3"/>
        <v>4721.0959999999995</v>
      </c>
      <c r="Y4" s="17">
        <f t="shared" si="3"/>
        <v>9172.6949999999997</v>
      </c>
      <c r="Z4" s="17">
        <f t="shared" si="3"/>
        <v>8215.5030000000006</v>
      </c>
      <c r="AA4" s="17">
        <f t="shared" si="3"/>
        <v>11570.405999999999</v>
      </c>
      <c r="AB4" s="17">
        <f t="shared" si="3"/>
        <v>11045.421</v>
      </c>
      <c r="AC4" s="23">
        <f t="shared" si="3"/>
        <v>111058.508</v>
      </c>
      <c r="AD4" s="7"/>
      <c r="AE4" s="9" t="s">
        <v>16</v>
      </c>
      <c r="AF4" s="20">
        <f t="shared" ref="AF4:AR4" si="4">Q4/Q13</f>
        <v>0.1428488255439859</v>
      </c>
      <c r="AG4" s="21">
        <f t="shared" si="4"/>
        <v>0.74542539084310444</v>
      </c>
      <c r="AH4" s="21">
        <f t="shared" si="4"/>
        <v>0.21333710915558882</v>
      </c>
      <c r="AI4" s="21">
        <f t="shared" si="4"/>
        <v>0.16980013571032015</v>
      </c>
      <c r="AJ4" s="21">
        <f t="shared" si="4"/>
        <v>0.35669631979238009</v>
      </c>
      <c r="AK4" s="21">
        <f t="shared" si="4"/>
        <v>0.26935499382152261</v>
      </c>
      <c r="AL4" s="21">
        <f t="shared" si="4"/>
        <v>0.20854888899693685</v>
      </c>
      <c r="AM4" s="21">
        <f t="shared" si="4"/>
        <v>0.12380929403125983</v>
      </c>
      <c r="AN4" s="21">
        <f t="shared" si="4"/>
        <v>0.31231511746680285</v>
      </c>
      <c r="AO4" s="21">
        <f t="shared" si="4"/>
        <v>0.27564177151484653</v>
      </c>
      <c r="AP4" s="21">
        <f t="shared" si="4"/>
        <v>0.32215185432676241</v>
      </c>
      <c r="AQ4" s="21">
        <f t="shared" si="4"/>
        <v>0.23742360603585402</v>
      </c>
      <c r="AR4" s="35">
        <f t="shared" si="4"/>
        <v>0.27228297607869001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4" ht="15.75" customHeight="1">
      <c r="A5" s="9" t="s">
        <v>17</v>
      </c>
      <c r="B5" s="11">
        <v>1658</v>
      </c>
      <c r="C5" s="12">
        <v>8256</v>
      </c>
      <c r="D5" s="12">
        <v>3035</v>
      </c>
      <c r="E5" s="12">
        <v>3134</v>
      </c>
      <c r="F5" s="12">
        <v>2941</v>
      </c>
      <c r="G5" s="12">
        <v>7509</v>
      </c>
      <c r="H5" s="12">
        <v>8851</v>
      </c>
      <c r="I5" s="25">
        <v>603</v>
      </c>
      <c r="J5" s="12">
        <v>4882</v>
      </c>
      <c r="K5" s="12">
        <v>6519</v>
      </c>
      <c r="L5" s="12">
        <v>7735</v>
      </c>
      <c r="M5" s="13">
        <v>8064</v>
      </c>
      <c r="N5" s="23">
        <f t="shared" si="0"/>
        <v>63187</v>
      </c>
      <c r="O5" s="16"/>
      <c r="P5" s="9" t="s">
        <v>17</v>
      </c>
      <c r="Q5" s="15">
        <f t="shared" ref="Q5:AC5" si="5">B5+B14+B23+B32</f>
        <v>1929.7429999999999</v>
      </c>
      <c r="R5" s="17">
        <f t="shared" si="5"/>
        <v>8916.7929999999997</v>
      </c>
      <c r="S5" s="17">
        <f t="shared" si="5"/>
        <v>6982.4549999999999</v>
      </c>
      <c r="T5" s="17">
        <f t="shared" si="5"/>
        <v>4725.5969999999998</v>
      </c>
      <c r="U5" s="17">
        <f t="shared" si="5"/>
        <v>4459.2529999999997</v>
      </c>
      <c r="V5" s="17">
        <f t="shared" si="5"/>
        <v>10217.130999999999</v>
      </c>
      <c r="W5" s="17">
        <f t="shared" si="5"/>
        <v>12354.934999999999</v>
      </c>
      <c r="X5" s="17">
        <f t="shared" si="5"/>
        <v>2508.306</v>
      </c>
      <c r="Y5" s="17">
        <f t="shared" si="5"/>
        <v>8043.9789999999994</v>
      </c>
      <c r="Z5" s="17">
        <f t="shared" si="5"/>
        <v>7791.7020000000002</v>
      </c>
      <c r="AA5" s="17">
        <f t="shared" si="5"/>
        <v>10901.415000000001</v>
      </c>
      <c r="AB5" s="17">
        <f t="shared" si="5"/>
        <v>10871.053</v>
      </c>
      <c r="AC5" s="23">
        <f t="shared" si="5"/>
        <v>89702.361999999994</v>
      </c>
      <c r="AD5" s="7"/>
      <c r="AE5" s="9" t="s">
        <v>17</v>
      </c>
      <c r="AF5" s="20">
        <f t="shared" ref="AF5:AR5" si="6">Q5/Q14</f>
        <v>0.18448785850860419</v>
      </c>
      <c r="AG5" s="21">
        <f t="shared" si="6"/>
        <v>0.85994724660044364</v>
      </c>
      <c r="AH5" s="21">
        <f t="shared" si="6"/>
        <v>0.6021434115212142</v>
      </c>
      <c r="AI5" s="21">
        <f t="shared" si="6"/>
        <v>0.40279551653596996</v>
      </c>
      <c r="AJ5" s="21">
        <f t="shared" si="6"/>
        <v>0.44419294750473154</v>
      </c>
      <c r="AK5" s="21">
        <f t="shared" si="6"/>
        <v>0.75845378962215126</v>
      </c>
      <c r="AL5" s="21">
        <f t="shared" si="6"/>
        <v>0.40157755314308002</v>
      </c>
      <c r="AM5" s="21">
        <f t="shared" si="6"/>
        <v>8.7949018232819073E-2</v>
      </c>
      <c r="AN5" s="21">
        <f t="shared" si="6"/>
        <v>0.3661846861200892</v>
      </c>
      <c r="AO5" s="21">
        <f t="shared" si="6"/>
        <v>0.3495133898533172</v>
      </c>
      <c r="AP5" s="21">
        <f t="shared" si="6"/>
        <v>0.40581524773852512</v>
      </c>
      <c r="AQ5" s="21">
        <f t="shared" si="6"/>
        <v>0.31242249109093001</v>
      </c>
      <c r="AR5" s="35">
        <f t="shared" si="6"/>
        <v>0.385200290288227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4" ht="15.75" customHeight="1">
      <c r="A6" s="9" t="s">
        <v>26</v>
      </c>
      <c r="B6" s="11">
        <v>3059</v>
      </c>
      <c r="C6" s="12">
        <v>5717</v>
      </c>
      <c r="D6" s="12">
        <v>-2209</v>
      </c>
      <c r="E6" s="12">
        <v>2853</v>
      </c>
      <c r="F6" s="12">
        <v>3119</v>
      </c>
      <c r="G6" s="12">
        <v>1552</v>
      </c>
      <c r="H6" s="12"/>
      <c r="I6" s="12"/>
      <c r="J6" s="12"/>
      <c r="K6" s="12"/>
      <c r="L6" s="12"/>
      <c r="M6" s="13"/>
      <c r="N6" s="23">
        <f t="shared" si="0"/>
        <v>14091</v>
      </c>
      <c r="O6" s="3"/>
      <c r="P6" s="9" t="s">
        <v>26</v>
      </c>
      <c r="Q6" s="15">
        <f t="shared" ref="Q6:AC6" si="7">B6+B15+B24+B33</f>
        <v>4145.973</v>
      </c>
      <c r="R6" s="17">
        <f t="shared" si="7"/>
        <v>8360.1710000000003</v>
      </c>
      <c r="S6" s="17">
        <f t="shared" si="7"/>
        <v>-103.6909999999998</v>
      </c>
      <c r="T6" s="17">
        <f t="shared" si="7"/>
        <v>4975.13</v>
      </c>
      <c r="U6" s="17">
        <f t="shared" si="7"/>
        <v>3986.5729999999999</v>
      </c>
      <c r="V6" s="17">
        <f t="shared" si="7"/>
        <v>2635.252</v>
      </c>
      <c r="W6" s="17">
        <f t="shared" si="7"/>
        <v>0</v>
      </c>
      <c r="X6" s="17">
        <f t="shared" si="7"/>
        <v>0</v>
      </c>
      <c r="Y6" s="17">
        <f t="shared" si="7"/>
        <v>0</v>
      </c>
      <c r="Z6" s="17">
        <f t="shared" si="7"/>
        <v>0</v>
      </c>
      <c r="AA6" s="17">
        <f t="shared" si="7"/>
        <v>0</v>
      </c>
      <c r="AB6" s="17">
        <f t="shared" si="7"/>
        <v>0</v>
      </c>
      <c r="AC6" s="23">
        <f t="shared" si="7"/>
        <v>23999.407999999999</v>
      </c>
      <c r="AD6" s="7"/>
      <c r="AE6" s="9" t="s">
        <v>26</v>
      </c>
      <c r="AF6" s="20">
        <f t="shared" ref="AF6:AR6" si="8">Q6/Q15</f>
        <v>0.37150295698924729</v>
      </c>
      <c r="AG6" s="21">
        <f t="shared" si="8"/>
        <v>0.75568751694838654</v>
      </c>
      <c r="AH6" s="21">
        <f t="shared" si="8"/>
        <v>-8.3811024894923855E-3</v>
      </c>
      <c r="AI6" s="21">
        <f t="shared" si="8"/>
        <v>0.39746984101621796</v>
      </c>
      <c r="AJ6" s="21">
        <f t="shared" si="8"/>
        <v>0.37219428624778261</v>
      </c>
      <c r="AK6" s="21">
        <f t="shared" si="8"/>
        <v>0.18336014472585582</v>
      </c>
      <c r="AL6" s="21">
        <f t="shared" si="8"/>
        <v>0</v>
      </c>
      <c r="AM6" s="21">
        <f t="shared" si="8"/>
        <v>0</v>
      </c>
      <c r="AN6" s="21">
        <f t="shared" si="8"/>
        <v>0</v>
      </c>
      <c r="AO6" s="21">
        <f t="shared" si="8"/>
        <v>0</v>
      </c>
      <c r="AP6" s="21">
        <f t="shared" si="8"/>
        <v>0</v>
      </c>
      <c r="AQ6" s="21">
        <f t="shared" si="8"/>
        <v>0</v>
      </c>
      <c r="AR6" s="35">
        <f t="shared" si="8"/>
        <v>0.33239716901427957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4" ht="15.75" customHeight="1">
      <c r="A7" s="9" t="s">
        <v>18</v>
      </c>
      <c r="B7" s="11">
        <v>2651</v>
      </c>
      <c r="C7" s="12">
        <v>3851</v>
      </c>
      <c r="D7" s="12">
        <v>3801</v>
      </c>
      <c r="E7" s="12">
        <v>4405</v>
      </c>
      <c r="F7" s="12">
        <v>3721</v>
      </c>
      <c r="G7" s="12">
        <v>2498</v>
      </c>
      <c r="H7" s="12">
        <v>3997</v>
      </c>
      <c r="I7" s="12">
        <v>4501</v>
      </c>
      <c r="J7" s="12">
        <v>3500</v>
      </c>
      <c r="K7" s="12">
        <v>4631</v>
      </c>
      <c r="L7" s="12">
        <v>3196</v>
      </c>
      <c r="M7" s="13">
        <v>2465</v>
      </c>
      <c r="N7" s="23">
        <f t="shared" si="0"/>
        <v>43217</v>
      </c>
      <c r="O7" s="16"/>
      <c r="P7" s="9" t="s">
        <v>18</v>
      </c>
      <c r="Q7" s="15">
        <f t="shared" ref="Q7:AC7" si="9">B7+B16+B25+B34</f>
        <v>5096.6890000000003</v>
      </c>
      <c r="R7" s="17">
        <f t="shared" si="9"/>
        <v>7154.9639999999999</v>
      </c>
      <c r="S7" s="17">
        <f t="shared" si="9"/>
        <v>5643.1459999999997</v>
      </c>
      <c r="T7" s="17">
        <f t="shared" si="9"/>
        <v>5996.5969999999998</v>
      </c>
      <c r="U7" s="17">
        <f t="shared" si="9"/>
        <v>5022.3599999999997</v>
      </c>
      <c r="V7" s="17">
        <f t="shared" si="9"/>
        <v>4303.4210000000003</v>
      </c>
      <c r="W7" s="17">
        <f t="shared" si="9"/>
        <v>4911.07</v>
      </c>
      <c r="X7" s="17">
        <f t="shared" si="9"/>
        <v>5020.6289999999999</v>
      </c>
      <c r="Y7" s="17">
        <f t="shared" si="9"/>
        <v>4937.2629999999999</v>
      </c>
      <c r="Z7" s="17">
        <f t="shared" si="9"/>
        <v>4862.3999999999996</v>
      </c>
      <c r="AA7" s="17">
        <f t="shared" si="9"/>
        <v>8089.55</v>
      </c>
      <c r="AB7" s="17">
        <f t="shared" si="9"/>
        <v>7455.3159999999998</v>
      </c>
      <c r="AC7" s="23">
        <f t="shared" si="9"/>
        <v>68493.404999999999</v>
      </c>
      <c r="AD7" s="7"/>
      <c r="AE7" s="9" t="s">
        <v>18</v>
      </c>
      <c r="AF7" s="20">
        <f t="shared" ref="AF7:AR7" si="10">Q7/Q16</f>
        <v>0.3652231458258689</v>
      </c>
      <c r="AG7" s="21">
        <f t="shared" si="10"/>
        <v>0.5172013878849212</v>
      </c>
      <c r="AH7" s="21">
        <f t="shared" si="10"/>
        <v>0.3647799612152553</v>
      </c>
      <c r="AI7" s="21">
        <f t="shared" si="10"/>
        <v>0.38312017633529261</v>
      </c>
      <c r="AJ7" s="21">
        <f t="shared" si="10"/>
        <v>0.37499888001194653</v>
      </c>
      <c r="AK7" s="21">
        <f t="shared" si="10"/>
        <v>0.23946474876189419</v>
      </c>
      <c r="AL7" s="21">
        <f t="shared" si="10"/>
        <v>0.24730939671668847</v>
      </c>
      <c r="AM7" s="21">
        <f t="shared" si="10"/>
        <v>0.27272687272529739</v>
      </c>
      <c r="AN7" s="21">
        <f t="shared" si="10"/>
        <v>0.34820953522815429</v>
      </c>
      <c r="AO7" s="21">
        <f t="shared" si="10"/>
        <v>0.3379248036694697</v>
      </c>
      <c r="AP7" s="21">
        <f t="shared" si="10"/>
        <v>0.46655228098506257</v>
      </c>
      <c r="AQ7" s="21">
        <f t="shared" si="10"/>
        <v>0.33195226857829824</v>
      </c>
      <c r="AR7" s="35">
        <f t="shared" si="10"/>
        <v>0.34784470412578461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4" ht="15.75" customHeight="1">
      <c r="A8" s="9" t="s">
        <v>21</v>
      </c>
      <c r="B8" s="11">
        <v>3767</v>
      </c>
      <c r="C8" s="12">
        <v>9494</v>
      </c>
      <c r="D8" s="12">
        <v>-5114</v>
      </c>
      <c r="E8" s="12">
        <v>2927</v>
      </c>
      <c r="F8" s="27">
        <v>2313</v>
      </c>
      <c r="G8" s="12">
        <v>2410</v>
      </c>
      <c r="H8" s="12">
        <v>6281</v>
      </c>
      <c r="I8" s="12">
        <v>6489</v>
      </c>
      <c r="J8" s="12">
        <v>3766</v>
      </c>
      <c r="K8" s="12">
        <v>5489</v>
      </c>
      <c r="L8" s="12">
        <v>4057</v>
      </c>
      <c r="M8" s="13">
        <v>5942</v>
      </c>
      <c r="N8" s="29">
        <f t="shared" si="0"/>
        <v>47821</v>
      </c>
      <c r="O8" s="3"/>
      <c r="P8" s="9" t="s">
        <v>21</v>
      </c>
      <c r="Q8" s="15">
        <f t="shared" ref="Q8:AC8" si="11">B8+B17+B26+B35</f>
        <v>5125.7160000000003</v>
      </c>
      <c r="R8" s="17">
        <f t="shared" si="11"/>
        <v>12467.566999999999</v>
      </c>
      <c r="S8" s="17">
        <f t="shared" si="11"/>
        <v>-2482.3629999999998</v>
      </c>
      <c r="T8" s="17">
        <f t="shared" si="11"/>
        <v>5049.13</v>
      </c>
      <c r="U8" s="17">
        <f t="shared" si="11"/>
        <v>4048.1459999999997</v>
      </c>
      <c r="V8" s="17">
        <f t="shared" si="11"/>
        <v>2951.6260000000002</v>
      </c>
      <c r="W8" s="17">
        <f t="shared" si="11"/>
        <v>7195.07</v>
      </c>
      <c r="X8" s="17">
        <f t="shared" si="11"/>
        <v>8394.3060000000005</v>
      </c>
      <c r="Y8" s="17">
        <f t="shared" si="11"/>
        <v>6640.5259999999998</v>
      </c>
      <c r="Z8" s="17">
        <f t="shared" si="11"/>
        <v>6183.201</v>
      </c>
      <c r="AA8" s="17">
        <f t="shared" si="11"/>
        <v>7511.27</v>
      </c>
      <c r="AB8" s="17">
        <f t="shared" si="11"/>
        <v>9996.6319999999996</v>
      </c>
      <c r="AC8" s="23">
        <f t="shared" si="11"/>
        <v>73080.827000000005</v>
      </c>
      <c r="AD8" s="42"/>
      <c r="AE8" s="9" t="s">
        <v>21</v>
      </c>
      <c r="AF8" s="20">
        <f t="shared" ref="AF8:AR8" si="12">Q8/Q17</f>
        <v>0.57385982982534711</v>
      </c>
      <c r="AG8" s="21">
        <f t="shared" si="12"/>
        <v>1.4081281906482945</v>
      </c>
      <c r="AH8" s="21">
        <f t="shared" si="12"/>
        <v>-0.2507184122815877</v>
      </c>
      <c r="AI8" s="21">
        <f t="shared" si="12"/>
        <v>0.5040057895787583</v>
      </c>
      <c r="AJ8" s="21">
        <f t="shared" si="12"/>
        <v>0.4722522165188987</v>
      </c>
      <c r="AK8" s="21">
        <f t="shared" si="12"/>
        <v>0.25661850113023826</v>
      </c>
      <c r="AL8" s="21">
        <f t="shared" si="12"/>
        <v>0.28774525094981002</v>
      </c>
      <c r="AM8" s="21">
        <f t="shared" si="12"/>
        <v>0.36212009835641262</v>
      </c>
      <c r="AN8" s="21">
        <f t="shared" si="12"/>
        <v>0.37191408569028284</v>
      </c>
      <c r="AO8" s="21">
        <f t="shared" si="12"/>
        <v>0.34125509134058168</v>
      </c>
      <c r="AP8" s="21">
        <f t="shared" si="12"/>
        <v>0.34403288599825954</v>
      </c>
      <c r="AQ8" s="21">
        <f t="shared" si="12"/>
        <v>0.35347519536084293</v>
      </c>
      <c r="AR8" s="35">
        <f t="shared" si="12"/>
        <v>0.38052426673886897</v>
      </c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</row>
    <row r="9" spans="1:74" ht="15.75" customHeight="1">
      <c r="A9" s="9" t="s">
        <v>23</v>
      </c>
      <c r="B9" s="38">
        <f t="shared" ref="B9:M9" si="13">SUM(B3:B8)</f>
        <v>15083</v>
      </c>
      <c r="C9" s="51">
        <f t="shared" si="13"/>
        <v>41307</v>
      </c>
      <c r="D9" s="38">
        <f t="shared" si="13"/>
        <v>3038</v>
      </c>
      <c r="E9" s="38">
        <f t="shared" si="13"/>
        <v>16063</v>
      </c>
      <c r="F9" s="38">
        <f t="shared" si="13"/>
        <v>21853</v>
      </c>
      <c r="G9" s="38">
        <f t="shared" si="13"/>
        <v>20788</v>
      </c>
      <c r="H9" s="38">
        <f t="shared" si="13"/>
        <v>26184</v>
      </c>
      <c r="I9" s="38">
        <f t="shared" si="13"/>
        <v>14582</v>
      </c>
      <c r="J9" s="38">
        <f t="shared" si="13"/>
        <v>16434</v>
      </c>
      <c r="K9" s="38">
        <f t="shared" si="13"/>
        <v>23119</v>
      </c>
      <c r="L9" s="38">
        <f t="shared" si="13"/>
        <v>21377</v>
      </c>
      <c r="M9" s="38">
        <f t="shared" si="13"/>
        <v>22838</v>
      </c>
      <c r="N9" s="29">
        <f t="shared" si="0"/>
        <v>242666</v>
      </c>
      <c r="O9" s="16"/>
      <c r="P9" s="9" t="s">
        <v>23</v>
      </c>
      <c r="Q9" s="53">
        <f t="shared" ref="Q9:AC9" si="14">B9+B18+B27+B36</f>
        <v>22555.938000000002</v>
      </c>
      <c r="R9" s="53">
        <f t="shared" si="14"/>
        <v>62452.368999999999</v>
      </c>
      <c r="S9" s="53">
        <f t="shared" si="14"/>
        <v>21985.785</v>
      </c>
      <c r="T9" s="53">
        <f t="shared" si="14"/>
        <v>29591.577999999998</v>
      </c>
      <c r="U9" s="53">
        <f t="shared" si="14"/>
        <v>31179.411</v>
      </c>
      <c r="V9" s="53">
        <f t="shared" si="14"/>
        <v>32703.775000000001</v>
      </c>
      <c r="W9" s="53">
        <f t="shared" si="14"/>
        <v>33039.525000000001</v>
      </c>
      <c r="X9" s="53">
        <f t="shared" si="14"/>
        <v>20644.337</v>
      </c>
      <c r="Y9" s="53">
        <f t="shared" si="14"/>
        <v>28794.462999999996</v>
      </c>
      <c r="Z9" s="53">
        <f t="shared" si="14"/>
        <v>27052.806</v>
      </c>
      <c r="AA9" s="53">
        <f t="shared" si="14"/>
        <v>38072.641000000003</v>
      </c>
      <c r="AB9" s="53">
        <f t="shared" si="14"/>
        <v>39368.422000000006</v>
      </c>
      <c r="AC9" s="38">
        <f t="shared" si="14"/>
        <v>387441.05</v>
      </c>
      <c r="AD9" s="7"/>
      <c r="AE9" s="9" t="s">
        <v>23</v>
      </c>
      <c r="AF9" s="56">
        <f t="shared" ref="AF9:AR9" si="15">Q9/Q18</f>
        <v>0.274888038510755</v>
      </c>
      <c r="AG9" s="56">
        <f t="shared" si="15"/>
        <v>0.76777518379189102</v>
      </c>
      <c r="AH9" s="56">
        <f t="shared" si="15"/>
        <v>0.24169499257956356</v>
      </c>
      <c r="AI9" s="56">
        <f t="shared" si="15"/>
        <v>0.3215322547347147</v>
      </c>
      <c r="AJ9" s="56">
        <f t="shared" si="15"/>
        <v>0.39592400096506714</v>
      </c>
      <c r="AK9" s="56">
        <f t="shared" si="15"/>
        <v>0.30948968486798523</v>
      </c>
      <c r="AL9" s="56">
        <f t="shared" si="15"/>
        <v>0.28295743587547639</v>
      </c>
      <c r="AM9" s="56">
        <f t="shared" si="15"/>
        <v>0.19072038173016517</v>
      </c>
      <c r="AN9" s="56">
        <f t="shared" si="15"/>
        <v>0.34536916027970682</v>
      </c>
      <c r="AO9" s="56">
        <f t="shared" si="15"/>
        <v>0.31974288483358548</v>
      </c>
      <c r="AP9" s="56">
        <f t="shared" si="15"/>
        <v>0.37343325846223263</v>
      </c>
      <c r="AQ9" s="56">
        <f t="shared" si="15"/>
        <v>0.29811011661366049</v>
      </c>
      <c r="AR9" s="51">
        <f t="shared" si="15"/>
        <v>0.33463006739395362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4" ht="15.75" customHeight="1">
      <c r="A10" s="16"/>
      <c r="B10" s="3"/>
      <c r="C10" s="3"/>
      <c r="D10" s="57"/>
      <c r="E10" s="3"/>
      <c r="F10" s="57"/>
      <c r="G10" s="3"/>
      <c r="H10" s="57"/>
      <c r="I10" s="3"/>
      <c r="J10" s="57"/>
      <c r="K10" s="3"/>
      <c r="L10" s="3"/>
      <c r="M10" s="3"/>
      <c r="N10" s="57"/>
      <c r="O10" s="3"/>
      <c r="P10" s="57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ht="15.75" customHeight="1">
      <c r="A11" s="9" t="s">
        <v>24</v>
      </c>
      <c r="B11" s="9" t="s">
        <v>1</v>
      </c>
      <c r="C11" s="9" t="s">
        <v>2</v>
      </c>
      <c r="D11" s="9" t="s">
        <v>3</v>
      </c>
      <c r="E11" s="9" t="s">
        <v>4</v>
      </c>
      <c r="F11" s="9" t="s">
        <v>5</v>
      </c>
      <c r="G11" s="9" t="s">
        <v>6</v>
      </c>
      <c r="H11" s="9" t="s">
        <v>7</v>
      </c>
      <c r="I11" s="9" t="s">
        <v>8</v>
      </c>
      <c r="J11" s="9" t="s">
        <v>9</v>
      </c>
      <c r="K11" s="9" t="s">
        <v>10</v>
      </c>
      <c r="L11" s="9" t="s">
        <v>11</v>
      </c>
      <c r="M11" s="9" t="s">
        <v>12</v>
      </c>
      <c r="N11" s="9" t="s">
        <v>19</v>
      </c>
      <c r="O11" s="3"/>
      <c r="P11" s="9" t="s">
        <v>25</v>
      </c>
      <c r="Q11" s="9" t="s">
        <v>1</v>
      </c>
      <c r="R11" s="9" t="s">
        <v>2</v>
      </c>
      <c r="S11" s="9" t="s">
        <v>3</v>
      </c>
      <c r="T11" s="9" t="s">
        <v>4</v>
      </c>
      <c r="U11" s="9" t="s">
        <v>5</v>
      </c>
      <c r="V11" s="9" t="s">
        <v>6</v>
      </c>
      <c r="W11" s="9" t="s">
        <v>7</v>
      </c>
      <c r="X11" s="9" t="s">
        <v>8</v>
      </c>
      <c r="Y11" s="9" t="s">
        <v>9</v>
      </c>
      <c r="Z11" s="9" t="s">
        <v>10</v>
      </c>
      <c r="AA11" s="9" t="s">
        <v>11</v>
      </c>
      <c r="AB11" s="9" t="s">
        <v>12</v>
      </c>
      <c r="AC11" s="9" t="s">
        <v>19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ht="15.75" customHeight="1">
      <c r="A12" s="9" t="s">
        <v>20</v>
      </c>
      <c r="B12" s="21"/>
      <c r="C12" s="21"/>
      <c r="D12" s="21"/>
      <c r="E12" s="21"/>
      <c r="F12" s="21"/>
      <c r="G12" s="21"/>
      <c r="H12" s="21"/>
      <c r="I12" s="25"/>
      <c r="J12" s="21"/>
      <c r="K12" s="21"/>
      <c r="L12" s="21"/>
      <c r="M12" s="25"/>
      <c r="N12" s="35">
        <f t="shared" ref="N12:N18" si="16">SUM(B12:M12)</f>
        <v>0</v>
      </c>
      <c r="O12" s="3"/>
      <c r="P12" s="9" t="s">
        <v>20</v>
      </c>
      <c r="Q12" s="11">
        <v>8641</v>
      </c>
      <c r="R12" s="12">
        <v>8566</v>
      </c>
      <c r="S12" s="12">
        <v>9580</v>
      </c>
      <c r="T12" s="12">
        <v>9692</v>
      </c>
      <c r="U12" s="12">
        <v>8293</v>
      </c>
      <c r="V12" s="12">
        <v>11128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23">
        <f t="shared" ref="AC12:AC18" si="17">SUM(Q12:AB12)</f>
        <v>55906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ht="15.75" customHeight="1">
      <c r="A13" s="9" t="s">
        <v>16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35">
        <f t="shared" si="16"/>
        <v>0</v>
      </c>
      <c r="O13" s="3"/>
      <c r="P13" s="9" t="s">
        <v>16</v>
      </c>
      <c r="Q13" s="11">
        <v>28907</v>
      </c>
      <c r="R13" s="12">
        <v>28656</v>
      </c>
      <c r="S13" s="12">
        <v>32046</v>
      </c>
      <c r="T13" s="12">
        <v>32422</v>
      </c>
      <c r="U13" s="12">
        <v>27743</v>
      </c>
      <c r="V13" s="12">
        <v>37226</v>
      </c>
      <c r="W13" s="12">
        <v>41134</v>
      </c>
      <c r="X13" s="12">
        <v>38132</v>
      </c>
      <c r="Y13" s="12">
        <v>29370</v>
      </c>
      <c r="Z13" s="12">
        <v>29805</v>
      </c>
      <c r="AA13" s="12">
        <v>35916</v>
      </c>
      <c r="AB13" s="12">
        <v>46522</v>
      </c>
      <c r="AC13" s="23">
        <f t="shared" si="17"/>
        <v>407879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ht="15.75" customHeight="1">
      <c r="A14" s="9" t="s">
        <v>17</v>
      </c>
      <c r="B14" s="21"/>
      <c r="C14" s="25"/>
      <c r="D14" s="21"/>
      <c r="E14" s="25"/>
      <c r="F14" s="21"/>
      <c r="G14" s="21"/>
      <c r="H14" s="21"/>
      <c r="I14" s="25"/>
      <c r="J14" s="21"/>
      <c r="K14" s="21"/>
      <c r="L14" s="21"/>
      <c r="M14" s="25"/>
      <c r="N14" s="35">
        <f t="shared" si="16"/>
        <v>0</v>
      </c>
      <c r="O14" s="3"/>
      <c r="P14" s="9" t="s">
        <v>17</v>
      </c>
      <c r="Q14" s="11">
        <v>10460</v>
      </c>
      <c r="R14" s="12">
        <v>10369</v>
      </c>
      <c r="S14" s="12">
        <v>11596</v>
      </c>
      <c r="T14" s="12">
        <v>11732</v>
      </c>
      <c r="U14" s="12">
        <v>10039</v>
      </c>
      <c r="V14" s="12">
        <v>13471</v>
      </c>
      <c r="W14" s="12">
        <v>30766</v>
      </c>
      <c r="X14" s="12">
        <v>28520</v>
      </c>
      <c r="Y14" s="12">
        <v>21967</v>
      </c>
      <c r="Z14" s="12">
        <v>22293</v>
      </c>
      <c r="AA14" s="12">
        <v>26863</v>
      </c>
      <c r="AB14" s="12">
        <v>34796</v>
      </c>
      <c r="AC14" s="23">
        <f t="shared" si="17"/>
        <v>232872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ht="15.75" customHeight="1">
      <c r="A15" s="9" t="s">
        <v>26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35">
        <f t="shared" si="16"/>
        <v>0</v>
      </c>
      <c r="O15" s="3"/>
      <c r="P15" s="9" t="s">
        <v>26</v>
      </c>
      <c r="Q15" s="11">
        <v>11160</v>
      </c>
      <c r="R15" s="12">
        <v>11063</v>
      </c>
      <c r="S15" s="12">
        <v>12372</v>
      </c>
      <c r="T15" s="12">
        <v>12517</v>
      </c>
      <c r="U15" s="12">
        <v>10711</v>
      </c>
      <c r="V15" s="12">
        <v>14372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23">
        <f t="shared" si="17"/>
        <v>72201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ht="15.75" customHeight="1">
      <c r="A16" s="9" t="s">
        <v>18</v>
      </c>
      <c r="B16" s="21"/>
      <c r="C16" s="21"/>
      <c r="D16" s="21"/>
      <c r="E16" s="25"/>
      <c r="F16" s="21"/>
      <c r="G16" s="25"/>
      <c r="H16" s="21"/>
      <c r="I16" s="25"/>
      <c r="J16" s="21"/>
      <c r="K16" s="25"/>
      <c r="L16" s="21"/>
      <c r="M16" s="25"/>
      <c r="N16" s="35">
        <f t="shared" si="16"/>
        <v>0</v>
      </c>
      <c r="O16" s="3"/>
      <c r="P16" s="9" t="s">
        <v>18</v>
      </c>
      <c r="Q16" s="11">
        <v>13955</v>
      </c>
      <c r="R16" s="12">
        <v>13834</v>
      </c>
      <c r="S16" s="12">
        <v>15470</v>
      </c>
      <c r="T16" s="12">
        <v>15652</v>
      </c>
      <c r="U16" s="12">
        <v>13393</v>
      </c>
      <c r="V16" s="12">
        <v>17971</v>
      </c>
      <c r="W16" s="12">
        <v>19858</v>
      </c>
      <c r="X16" s="12">
        <v>18409</v>
      </c>
      <c r="Y16" s="12">
        <v>14179</v>
      </c>
      <c r="Z16" s="12">
        <v>14389</v>
      </c>
      <c r="AA16" s="12">
        <v>17339</v>
      </c>
      <c r="AB16" s="12">
        <v>22459</v>
      </c>
      <c r="AC16" s="23">
        <f t="shared" si="17"/>
        <v>196908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1:74" ht="15.75" customHeight="1">
      <c r="A17" s="9" t="s">
        <v>21</v>
      </c>
      <c r="B17" s="21"/>
      <c r="C17" s="21"/>
      <c r="D17" s="21"/>
      <c r="E17" s="21"/>
      <c r="F17" s="47"/>
      <c r="G17" s="21"/>
      <c r="H17" s="21"/>
      <c r="I17" s="25"/>
      <c r="J17" s="21"/>
      <c r="K17" s="21"/>
      <c r="L17" s="21"/>
      <c r="M17" s="21"/>
      <c r="N17" s="35">
        <f t="shared" si="16"/>
        <v>0</v>
      </c>
      <c r="O17" s="3"/>
      <c r="P17" s="9" t="s">
        <v>21</v>
      </c>
      <c r="Q17" s="11">
        <v>8932</v>
      </c>
      <c r="R17" s="12">
        <v>8854</v>
      </c>
      <c r="S17" s="12">
        <v>9901</v>
      </c>
      <c r="T17" s="12">
        <v>10018</v>
      </c>
      <c r="U17" s="27">
        <v>8572</v>
      </c>
      <c r="V17" s="12">
        <v>11502</v>
      </c>
      <c r="W17" s="12">
        <v>25005</v>
      </c>
      <c r="X17" s="12">
        <v>23181</v>
      </c>
      <c r="Y17" s="12">
        <v>17855</v>
      </c>
      <c r="Z17" s="12">
        <v>18119</v>
      </c>
      <c r="AA17" s="12">
        <v>21833</v>
      </c>
      <c r="AB17" s="12">
        <v>28281</v>
      </c>
      <c r="AC17" s="23">
        <f t="shared" si="17"/>
        <v>192053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1:74" ht="15.75" customHeight="1">
      <c r="A18" s="9" t="s">
        <v>23</v>
      </c>
      <c r="B18" s="51">
        <f t="shared" ref="B18:M18" si="18">SUM(B12:B17)</f>
        <v>0</v>
      </c>
      <c r="C18" s="51">
        <f t="shared" si="18"/>
        <v>0</v>
      </c>
      <c r="D18" s="51">
        <f t="shared" si="18"/>
        <v>0</v>
      </c>
      <c r="E18" s="51">
        <f t="shared" si="18"/>
        <v>0</v>
      </c>
      <c r="F18" s="51">
        <f t="shared" si="18"/>
        <v>0</v>
      </c>
      <c r="G18" s="51">
        <f t="shared" si="18"/>
        <v>0</v>
      </c>
      <c r="H18" s="51">
        <f t="shared" si="18"/>
        <v>0</v>
      </c>
      <c r="I18" s="51">
        <f t="shared" si="18"/>
        <v>0</v>
      </c>
      <c r="J18" s="51">
        <f t="shared" si="18"/>
        <v>0</v>
      </c>
      <c r="K18" s="51">
        <f t="shared" si="18"/>
        <v>0</v>
      </c>
      <c r="L18" s="51">
        <f t="shared" si="18"/>
        <v>0</v>
      </c>
      <c r="M18" s="51">
        <f t="shared" si="18"/>
        <v>0</v>
      </c>
      <c r="N18" s="51">
        <f t="shared" si="16"/>
        <v>0</v>
      </c>
      <c r="O18" s="3"/>
      <c r="P18" s="9" t="s">
        <v>23</v>
      </c>
      <c r="Q18" s="38">
        <f t="shared" ref="Q18:AB18" si="19">SUM(Q12:Q17)</f>
        <v>82055</v>
      </c>
      <c r="R18" s="38">
        <f t="shared" si="19"/>
        <v>81342</v>
      </c>
      <c r="S18" s="38">
        <f t="shared" si="19"/>
        <v>90965</v>
      </c>
      <c r="T18" s="38">
        <f t="shared" si="19"/>
        <v>92033</v>
      </c>
      <c r="U18" s="38">
        <f t="shared" si="19"/>
        <v>78751</v>
      </c>
      <c r="V18" s="38">
        <f t="shared" si="19"/>
        <v>105670</v>
      </c>
      <c r="W18" s="38">
        <f t="shared" si="19"/>
        <v>116765</v>
      </c>
      <c r="X18" s="38">
        <f t="shared" si="19"/>
        <v>108244</v>
      </c>
      <c r="Y18" s="38">
        <f t="shared" si="19"/>
        <v>83373</v>
      </c>
      <c r="Z18" s="38">
        <f t="shared" si="19"/>
        <v>84608</v>
      </c>
      <c r="AA18" s="38">
        <f t="shared" si="19"/>
        <v>101953</v>
      </c>
      <c r="AB18" s="38">
        <f t="shared" si="19"/>
        <v>132060</v>
      </c>
      <c r="AC18" s="38">
        <f t="shared" si="17"/>
        <v>1157819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1:74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1:74" ht="15.75" customHeight="1">
      <c r="A20" s="9" t="s">
        <v>27</v>
      </c>
      <c r="B20" s="9" t="s">
        <v>1</v>
      </c>
      <c r="C20" s="9" t="s">
        <v>2</v>
      </c>
      <c r="D20" s="9" t="s">
        <v>3</v>
      </c>
      <c r="E20" s="9" t="s">
        <v>4</v>
      </c>
      <c r="F20" s="9" t="s">
        <v>5</v>
      </c>
      <c r="G20" s="9" t="s">
        <v>6</v>
      </c>
      <c r="H20" s="9" t="s">
        <v>7</v>
      </c>
      <c r="I20" s="9" t="s">
        <v>8</v>
      </c>
      <c r="J20" s="9" t="s">
        <v>9</v>
      </c>
      <c r="K20" s="9" t="s">
        <v>10</v>
      </c>
      <c r="L20" s="9" t="s">
        <v>11</v>
      </c>
      <c r="M20" s="9" t="s">
        <v>12</v>
      </c>
      <c r="N20" s="9" t="s">
        <v>19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1:74" ht="15.75" customHeight="1">
      <c r="A21" s="9" t="s">
        <v>20</v>
      </c>
      <c r="B21" s="15">
        <v>543.48599999999999</v>
      </c>
      <c r="C21" s="17">
        <v>3303.9639999999999</v>
      </c>
      <c r="D21" s="17">
        <v>2631.6370000000002</v>
      </c>
      <c r="E21" s="17">
        <v>1856.864</v>
      </c>
      <c r="F21" s="17">
        <v>1518.2529999999999</v>
      </c>
      <c r="G21" s="17">
        <v>1444.336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35">
        <v>11298.54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1:74" ht="15.75" customHeight="1">
      <c r="A22" s="9" t="s">
        <v>16</v>
      </c>
      <c r="B22" s="15">
        <v>1766.3309999999999</v>
      </c>
      <c r="C22" s="17">
        <v>8259.91</v>
      </c>
      <c r="D22" s="17">
        <v>5789.6009999999997</v>
      </c>
      <c r="E22" s="17">
        <v>4244.26</v>
      </c>
      <c r="F22" s="17">
        <v>2385.826</v>
      </c>
      <c r="G22" s="17">
        <v>4333.009</v>
      </c>
      <c r="H22" s="17">
        <v>1523.45</v>
      </c>
      <c r="I22" s="17">
        <v>1732.096</v>
      </c>
      <c r="J22" s="17">
        <v>4886.6949999999997</v>
      </c>
      <c r="K22" s="17">
        <v>1735.5029999999999</v>
      </c>
      <c r="L22" s="17">
        <v>5181.4059999999999</v>
      </c>
      <c r="M22" s="17">
        <v>4678.4210000000003</v>
      </c>
      <c r="N22" s="35">
        <v>46516.508000000002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1:74" ht="15.75" customHeight="1">
      <c r="A23" s="9" t="s">
        <v>17</v>
      </c>
      <c r="B23" s="15">
        <v>271.74299999999999</v>
      </c>
      <c r="C23" s="17">
        <v>660.79300000000001</v>
      </c>
      <c r="D23" s="17">
        <v>3947.4549999999999</v>
      </c>
      <c r="E23" s="17">
        <v>1591.597</v>
      </c>
      <c r="F23" s="17">
        <v>1518.2529999999999</v>
      </c>
      <c r="G23" s="17">
        <v>2708.1309999999999</v>
      </c>
      <c r="H23" s="17">
        <v>3503.9349999999999</v>
      </c>
      <c r="I23" s="17">
        <v>1905.306</v>
      </c>
      <c r="J23" s="17">
        <v>3161.9789999999998</v>
      </c>
      <c r="K23" s="17">
        <v>1272.702</v>
      </c>
      <c r="L23" s="17">
        <v>3166.415</v>
      </c>
      <c r="M23" s="17">
        <v>2807.0529999999999</v>
      </c>
      <c r="N23" s="35">
        <v>26515.362000000001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1:74" ht="15.75" customHeight="1">
      <c r="A24" s="9" t="s">
        <v>26</v>
      </c>
      <c r="B24" s="15">
        <v>1086.973</v>
      </c>
      <c r="C24" s="17">
        <v>2643.1709999999998</v>
      </c>
      <c r="D24" s="17">
        <v>2105.3090000000002</v>
      </c>
      <c r="E24" s="17">
        <v>2122.13</v>
      </c>
      <c r="F24" s="17">
        <v>867.57299999999998</v>
      </c>
      <c r="G24" s="17">
        <v>1083.252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35">
        <v>9908.4079999999994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1:74" ht="15.75" customHeight="1">
      <c r="A25" s="9" t="s">
        <v>18</v>
      </c>
      <c r="B25" s="15">
        <v>2445.6889999999999</v>
      </c>
      <c r="C25" s="17">
        <v>3303.9639999999999</v>
      </c>
      <c r="D25" s="17">
        <v>1842.146</v>
      </c>
      <c r="E25" s="17">
        <v>1591.597</v>
      </c>
      <c r="F25" s="17">
        <v>1301.3599999999999</v>
      </c>
      <c r="G25" s="17">
        <v>1805.421</v>
      </c>
      <c r="H25" s="17">
        <v>914.07</v>
      </c>
      <c r="I25" s="17">
        <v>519.62900000000002</v>
      </c>
      <c r="J25" s="17">
        <v>1437.2629999999999</v>
      </c>
      <c r="K25" s="17">
        <v>231.4</v>
      </c>
      <c r="L25" s="17">
        <v>4893.55</v>
      </c>
      <c r="M25" s="17">
        <v>4990.3159999999998</v>
      </c>
      <c r="N25" s="35">
        <v>25276.404999999999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1:74" ht="15.75" customHeight="1">
      <c r="A26" s="9" t="s">
        <v>21</v>
      </c>
      <c r="B26" s="15">
        <v>1358.7159999999999</v>
      </c>
      <c r="C26" s="17">
        <v>2973.567</v>
      </c>
      <c r="D26" s="17">
        <v>2631.6370000000002</v>
      </c>
      <c r="E26" s="17">
        <v>2122.13</v>
      </c>
      <c r="F26" s="79">
        <v>1735.146</v>
      </c>
      <c r="G26" s="17">
        <v>541.62599999999998</v>
      </c>
      <c r="H26" s="17">
        <v>914.07</v>
      </c>
      <c r="I26" s="17">
        <v>1905.306</v>
      </c>
      <c r="J26" s="17">
        <v>2874.5259999999998</v>
      </c>
      <c r="K26" s="17">
        <v>694.20100000000002</v>
      </c>
      <c r="L26" s="17">
        <v>3454.27</v>
      </c>
      <c r="M26" s="17">
        <v>4054.6320000000001</v>
      </c>
      <c r="N26" s="35">
        <v>25259.827000000001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1:74" ht="15.75" customHeight="1">
      <c r="A27" s="9" t="s">
        <v>23</v>
      </c>
      <c r="B27" s="38">
        <f t="shared" ref="B27:M27" si="20">SUM(B21:B26)</f>
        <v>7472.9380000000001</v>
      </c>
      <c r="C27" s="38">
        <f t="shared" si="20"/>
        <v>21145.368999999999</v>
      </c>
      <c r="D27" s="38">
        <f t="shared" si="20"/>
        <v>18947.785</v>
      </c>
      <c r="E27" s="38">
        <f t="shared" si="20"/>
        <v>13528.577999999998</v>
      </c>
      <c r="F27" s="38">
        <f t="shared" si="20"/>
        <v>9326.4110000000001</v>
      </c>
      <c r="G27" s="38">
        <f t="shared" si="20"/>
        <v>11915.775000000001</v>
      </c>
      <c r="H27" s="38">
        <f t="shared" si="20"/>
        <v>6855.5249999999996</v>
      </c>
      <c r="I27" s="38">
        <f t="shared" si="20"/>
        <v>6062.3369999999995</v>
      </c>
      <c r="J27" s="38">
        <f t="shared" si="20"/>
        <v>12360.462999999998</v>
      </c>
      <c r="K27" s="38">
        <f t="shared" si="20"/>
        <v>3933.806</v>
      </c>
      <c r="L27" s="38">
        <f t="shared" si="20"/>
        <v>16695.641</v>
      </c>
      <c r="M27" s="38">
        <f t="shared" si="20"/>
        <v>16530.422000000002</v>
      </c>
      <c r="N27" s="38">
        <f>SUM(B27:M27)</f>
        <v>144775.04999999999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1:74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1:74" ht="15.75" customHeight="1">
      <c r="A29" s="9" t="s">
        <v>28</v>
      </c>
      <c r="B29" s="9" t="s">
        <v>1</v>
      </c>
      <c r="C29" s="9" t="s">
        <v>2</v>
      </c>
      <c r="D29" s="9" t="s">
        <v>3</v>
      </c>
      <c r="E29" s="9" t="s">
        <v>4</v>
      </c>
      <c r="F29" s="9" t="s">
        <v>5</v>
      </c>
      <c r="G29" s="9" t="s">
        <v>6</v>
      </c>
      <c r="H29" s="9" t="s">
        <v>7</v>
      </c>
      <c r="I29" s="9" t="s">
        <v>8</v>
      </c>
      <c r="J29" s="9" t="s">
        <v>9</v>
      </c>
      <c r="K29" s="9" t="s">
        <v>10</v>
      </c>
      <c r="L29" s="9" t="s">
        <v>11</v>
      </c>
      <c r="M29" s="9" t="s">
        <v>12</v>
      </c>
      <c r="N29" s="9" t="s">
        <v>19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1:74" ht="15.75" customHeight="1">
      <c r="A30" s="9" t="s">
        <v>20</v>
      </c>
      <c r="B30" s="20"/>
      <c r="C30" s="21"/>
      <c r="D30" s="21"/>
      <c r="E30" s="21"/>
      <c r="F30" s="21"/>
      <c r="G30" s="21"/>
      <c r="H30" s="21"/>
      <c r="I30" s="25"/>
      <c r="J30" s="21"/>
      <c r="K30" s="21"/>
      <c r="L30" s="21"/>
      <c r="M30" s="25"/>
      <c r="N30" s="35">
        <f t="shared" ref="N30:N36" si="21">SUM(B30:M30)</f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</row>
    <row r="31" spans="1:74" ht="15.75" customHeight="1">
      <c r="A31" s="9" t="s">
        <v>16</v>
      </c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35">
        <f t="shared" si="21"/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74" ht="15.75" customHeight="1">
      <c r="A32" s="9" t="s">
        <v>17</v>
      </c>
      <c r="B32" s="20"/>
      <c r="C32" s="25"/>
      <c r="D32" s="21"/>
      <c r="E32" s="25"/>
      <c r="F32" s="21"/>
      <c r="G32" s="21"/>
      <c r="H32" s="21"/>
      <c r="I32" s="25"/>
      <c r="J32" s="21"/>
      <c r="K32" s="21"/>
      <c r="L32" s="21"/>
      <c r="M32" s="25"/>
      <c r="N32" s="35">
        <f t="shared" si="21"/>
        <v>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</row>
    <row r="33" spans="1:74" ht="15.75" customHeight="1">
      <c r="A33" s="9" t="s">
        <v>26</v>
      </c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35">
        <f t="shared" si="21"/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</row>
    <row r="34" spans="1:74" ht="15.75" customHeight="1">
      <c r="A34" s="9" t="s">
        <v>18</v>
      </c>
      <c r="B34" s="20"/>
      <c r="C34" s="21"/>
      <c r="D34" s="21"/>
      <c r="E34" s="25"/>
      <c r="F34" s="21"/>
      <c r="G34" s="25"/>
      <c r="H34" s="21"/>
      <c r="I34" s="25"/>
      <c r="J34" s="21"/>
      <c r="K34" s="25"/>
      <c r="L34" s="21"/>
      <c r="M34" s="25"/>
      <c r="N34" s="35">
        <f t="shared" si="21"/>
        <v>0</v>
      </c>
      <c r="O34" s="90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</row>
    <row r="35" spans="1:74" ht="15.75" customHeight="1">
      <c r="A35" s="9" t="s">
        <v>21</v>
      </c>
      <c r="B35" s="20"/>
      <c r="C35" s="21"/>
      <c r="D35" s="21"/>
      <c r="E35" s="21"/>
      <c r="F35" s="47"/>
      <c r="G35" s="21"/>
      <c r="H35" s="21"/>
      <c r="I35" s="25"/>
      <c r="J35" s="21"/>
      <c r="K35" s="21"/>
      <c r="L35" s="21"/>
      <c r="M35" s="21"/>
      <c r="N35" s="35">
        <f t="shared" si="21"/>
        <v>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</row>
    <row r="36" spans="1:74" ht="15.75" customHeight="1">
      <c r="A36" s="9" t="s">
        <v>23</v>
      </c>
      <c r="B36" s="51">
        <f t="shared" ref="B36:M36" si="22">SUM(B30:B35)</f>
        <v>0</v>
      </c>
      <c r="C36" s="51">
        <f t="shared" si="22"/>
        <v>0</v>
      </c>
      <c r="D36" s="51">
        <f t="shared" si="22"/>
        <v>0</v>
      </c>
      <c r="E36" s="51">
        <f t="shared" si="22"/>
        <v>0</v>
      </c>
      <c r="F36" s="51">
        <f t="shared" si="22"/>
        <v>0</v>
      </c>
      <c r="G36" s="51">
        <f t="shared" si="22"/>
        <v>0</v>
      </c>
      <c r="H36" s="51">
        <f t="shared" si="22"/>
        <v>0</v>
      </c>
      <c r="I36" s="51">
        <f t="shared" si="22"/>
        <v>0</v>
      </c>
      <c r="J36" s="51">
        <f t="shared" si="22"/>
        <v>0</v>
      </c>
      <c r="K36" s="51">
        <f t="shared" si="22"/>
        <v>0</v>
      </c>
      <c r="L36" s="51">
        <f t="shared" si="22"/>
        <v>0</v>
      </c>
      <c r="M36" s="51">
        <f t="shared" si="22"/>
        <v>0</v>
      </c>
      <c r="N36" s="51">
        <f t="shared" si="21"/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74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1:74" ht="12.75">
      <c r="A38" s="61" t="s">
        <v>29</v>
      </c>
      <c r="B38" s="61" t="s">
        <v>1</v>
      </c>
      <c r="C38" s="61" t="s">
        <v>2</v>
      </c>
      <c r="D38" s="61" t="s">
        <v>3</v>
      </c>
      <c r="E38" s="61" t="s">
        <v>4</v>
      </c>
      <c r="F38" s="61" t="s">
        <v>5</v>
      </c>
      <c r="G38" s="61" t="s">
        <v>6</v>
      </c>
      <c r="H38" s="61" t="s">
        <v>7</v>
      </c>
      <c r="I38" s="61" t="s">
        <v>8</v>
      </c>
      <c r="J38" s="61" t="s">
        <v>9</v>
      </c>
      <c r="K38" s="61" t="s">
        <v>10</v>
      </c>
      <c r="L38" s="61" t="s">
        <v>11</v>
      </c>
      <c r="M38" s="61" t="s">
        <v>12</v>
      </c>
      <c r="N38" s="61" t="s">
        <v>19</v>
      </c>
      <c r="O38" s="3"/>
      <c r="P38" s="61" t="s">
        <v>30</v>
      </c>
      <c r="Q38" s="61" t="s">
        <v>1</v>
      </c>
      <c r="R38" s="61" t="s">
        <v>2</v>
      </c>
      <c r="S38" s="61" t="s">
        <v>3</v>
      </c>
      <c r="T38" s="61" t="s">
        <v>4</v>
      </c>
      <c r="U38" s="61" t="s">
        <v>5</v>
      </c>
      <c r="V38" s="61" t="s">
        <v>6</v>
      </c>
      <c r="W38" s="61" t="s">
        <v>7</v>
      </c>
      <c r="X38" s="61" t="s">
        <v>8</v>
      </c>
      <c r="Y38" s="61" t="s">
        <v>9</v>
      </c>
      <c r="Z38" s="61" t="s">
        <v>10</v>
      </c>
      <c r="AA38" s="61" t="s">
        <v>11</v>
      </c>
      <c r="AB38" s="61" t="s">
        <v>12</v>
      </c>
      <c r="AC38" s="61" t="s">
        <v>19</v>
      </c>
      <c r="AD38" s="3"/>
      <c r="AE38" s="61" t="s">
        <v>31</v>
      </c>
      <c r="AF38" s="61" t="s">
        <v>1</v>
      </c>
      <c r="AG38" s="61" t="s">
        <v>2</v>
      </c>
      <c r="AH38" s="61" t="s">
        <v>3</v>
      </c>
      <c r="AI38" s="61" t="s">
        <v>4</v>
      </c>
      <c r="AJ38" s="61" t="s">
        <v>5</v>
      </c>
      <c r="AK38" s="61" t="s">
        <v>6</v>
      </c>
      <c r="AL38" s="61" t="s">
        <v>7</v>
      </c>
      <c r="AM38" s="61" t="s">
        <v>8</v>
      </c>
      <c r="AN38" s="61" t="s">
        <v>9</v>
      </c>
      <c r="AO38" s="61" t="s">
        <v>10</v>
      </c>
      <c r="AP38" s="61" t="s">
        <v>11</v>
      </c>
      <c r="AQ38" s="61" t="s">
        <v>12</v>
      </c>
      <c r="AR38" s="61" t="s">
        <v>19</v>
      </c>
      <c r="AS38" s="3"/>
      <c r="AT38" s="64" t="s">
        <v>32</v>
      </c>
      <c r="AU38" s="64" t="s">
        <v>1</v>
      </c>
      <c r="AV38" s="64" t="s">
        <v>2</v>
      </c>
      <c r="AW38" s="64" t="s">
        <v>3</v>
      </c>
      <c r="AX38" s="64" t="s">
        <v>4</v>
      </c>
      <c r="AY38" s="64" t="s">
        <v>5</v>
      </c>
      <c r="AZ38" s="64" t="s">
        <v>6</v>
      </c>
      <c r="BA38" s="64" t="s">
        <v>7</v>
      </c>
      <c r="BB38" s="64" t="s">
        <v>8</v>
      </c>
      <c r="BC38" s="64" t="s">
        <v>9</v>
      </c>
      <c r="BD38" s="64" t="s">
        <v>10</v>
      </c>
      <c r="BE38" s="64" t="s">
        <v>11</v>
      </c>
      <c r="BF38" s="64" t="s">
        <v>12</v>
      </c>
      <c r="BG38" s="64" t="s">
        <v>19</v>
      </c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</row>
    <row r="39" spans="1:74" ht="12.75">
      <c r="A39" s="61" t="s">
        <v>20</v>
      </c>
      <c r="B39" s="71">
        <v>4140</v>
      </c>
      <c r="C39" s="73">
        <v>2722</v>
      </c>
      <c r="D39" s="73">
        <v>8448</v>
      </c>
      <c r="E39" s="73">
        <v>4512</v>
      </c>
      <c r="F39" s="73">
        <v>4476</v>
      </c>
      <c r="G39" s="73">
        <v>5204</v>
      </c>
      <c r="H39" s="73">
        <v>0</v>
      </c>
      <c r="I39" s="73">
        <v>0</v>
      </c>
      <c r="J39" s="73">
        <v>0</v>
      </c>
      <c r="K39" s="73">
        <v>0</v>
      </c>
      <c r="L39" s="73">
        <v>0</v>
      </c>
      <c r="M39" s="73">
        <v>0</v>
      </c>
      <c r="N39" s="87">
        <f t="shared" ref="N39:N45" si="23">SUM(B39:M39)</f>
        <v>29502</v>
      </c>
      <c r="O39" s="3"/>
      <c r="P39" s="61" t="s">
        <v>20</v>
      </c>
      <c r="Q39" s="95">
        <f t="shared" ref="Q39:AC39" si="24">Q12</f>
        <v>8641</v>
      </c>
      <c r="R39" s="97">
        <f t="shared" si="24"/>
        <v>8566</v>
      </c>
      <c r="S39" s="97">
        <f t="shared" si="24"/>
        <v>9580</v>
      </c>
      <c r="T39" s="97">
        <f t="shared" si="24"/>
        <v>9692</v>
      </c>
      <c r="U39" s="97">
        <f t="shared" si="24"/>
        <v>8293</v>
      </c>
      <c r="V39" s="97">
        <f t="shared" si="24"/>
        <v>11128</v>
      </c>
      <c r="W39" s="97">
        <f t="shared" si="24"/>
        <v>1</v>
      </c>
      <c r="X39" s="97">
        <f t="shared" si="24"/>
        <v>1</v>
      </c>
      <c r="Y39" s="97">
        <f t="shared" si="24"/>
        <v>1</v>
      </c>
      <c r="Z39" s="97">
        <f t="shared" si="24"/>
        <v>1</v>
      </c>
      <c r="AA39" s="97">
        <f t="shared" si="24"/>
        <v>1</v>
      </c>
      <c r="AB39" s="97">
        <f t="shared" si="24"/>
        <v>1</v>
      </c>
      <c r="AC39" s="87">
        <f t="shared" si="24"/>
        <v>55906</v>
      </c>
      <c r="AD39" s="3"/>
      <c r="AE39" s="61" t="s">
        <v>20</v>
      </c>
      <c r="AF39" s="75">
        <f t="shared" ref="AF39:AK39" si="25">Q39/Q48</f>
        <v>3.9136294366674866E-2</v>
      </c>
      <c r="AG39" s="76">
        <f t="shared" si="25"/>
        <v>3.8687248704505579E-2</v>
      </c>
      <c r="AH39" s="76">
        <f t="shared" si="25"/>
        <v>4.0905317511942173E-2</v>
      </c>
      <c r="AI39" s="76">
        <f t="shared" si="25"/>
        <v>4.2050679572736976E-2</v>
      </c>
      <c r="AJ39" s="76">
        <f t="shared" si="25"/>
        <v>3.2708209237139844E-2</v>
      </c>
      <c r="AK39" s="76">
        <f t="shared" si="25"/>
        <v>3.5425504366479926E-2</v>
      </c>
      <c r="AL39" s="100">
        <v>1</v>
      </c>
      <c r="AM39" s="100">
        <v>1</v>
      </c>
      <c r="AN39" s="100">
        <v>1</v>
      </c>
      <c r="AO39" s="100">
        <v>1</v>
      </c>
      <c r="AP39" s="100">
        <v>1</v>
      </c>
      <c r="AQ39" s="100">
        <v>1</v>
      </c>
      <c r="AR39" s="101">
        <f>AC39/AC48</f>
        <v>3.7913652745687455E-2</v>
      </c>
      <c r="AS39" s="3"/>
      <c r="AT39" s="64" t="s">
        <v>20</v>
      </c>
      <c r="AU39" s="78">
        <f t="shared" ref="AU39:BG39" si="26">AF3*AF39</f>
        <v>9.6402100047848997E-3</v>
      </c>
      <c r="AV39" s="80">
        <f t="shared" si="26"/>
        <v>1.8932471845474436E-2</v>
      </c>
      <c r="AW39" s="80">
        <f t="shared" si="26"/>
        <v>2.1817465955716878E-2</v>
      </c>
      <c r="AX39" s="80">
        <f t="shared" si="26"/>
        <v>1.4490667651725095E-2</v>
      </c>
      <c r="AY39" s="80">
        <f t="shared" si="26"/>
        <v>1.48583262237119E-2</v>
      </c>
      <c r="AZ39" s="80">
        <f t="shared" si="26"/>
        <v>8.1793694902007608E-3</v>
      </c>
      <c r="BA39" s="80">
        <f t="shared" si="26"/>
        <v>0</v>
      </c>
      <c r="BB39" s="80">
        <f t="shared" si="26"/>
        <v>0</v>
      </c>
      <c r="BC39" s="80">
        <f t="shared" si="26"/>
        <v>0</v>
      </c>
      <c r="BD39" s="80">
        <f t="shared" si="26"/>
        <v>0</v>
      </c>
      <c r="BE39" s="80">
        <f t="shared" si="26"/>
        <v>0</v>
      </c>
      <c r="BF39" s="80">
        <f t="shared" si="26"/>
        <v>0</v>
      </c>
      <c r="BG39" s="104">
        <f t="shared" si="26"/>
        <v>1.4313777201426717E-2</v>
      </c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</row>
    <row r="40" spans="1:74" ht="12.75">
      <c r="A40" s="61" t="s">
        <v>16</v>
      </c>
      <c r="B40" s="71">
        <v>9008</v>
      </c>
      <c r="C40" s="73">
        <v>10296</v>
      </c>
      <c r="D40" s="73">
        <v>19452</v>
      </c>
      <c r="E40" s="73">
        <v>8825</v>
      </c>
      <c r="F40" s="73">
        <v>10815</v>
      </c>
      <c r="G40" s="73">
        <v>19257</v>
      </c>
      <c r="H40" s="73">
        <v>12556</v>
      </c>
      <c r="I40" s="73">
        <v>8095</v>
      </c>
      <c r="J40" s="73">
        <v>9795</v>
      </c>
      <c r="K40" s="73">
        <v>18851</v>
      </c>
      <c r="L40" s="73">
        <v>15271</v>
      </c>
      <c r="M40" s="73">
        <v>8464</v>
      </c>
      <c r="N40" s="87">
        <f t="shared" si="23"/>
        <v>150685</v>
      </c>
      <c r="O40" s="3"/>
      <c r="P40" s="61" t="s">
        <v>16</v>
      </c>
      <c r="Q40" s="95">
        <f t="shared" ref="Q40:AC40" si="27">Q13</f>
        <v>28907</v>
      </c>
      <c r="R40" s="97">
        <f t="shared" si="27"/>
        <v>28656</v>
      </c>
      <c r="S40" s="97">
        <f t="shared" si="27"/>
        <v>32046</v>
      </c>
      <c r="T40" s="97">
        <f t="shared" si="27"/>
        <v>32422</v>
      </c>
      <c r="U40" s="97">
        <f t="shared" si="27"/>
        <v>27743</v>
      </c>
      <c r="V40" s="97">
        <f t="shared" si="27"/>
        <v>37226</v>
      </c>
      <c r="W40" s="97">
        <f t="shared" si="27"/>
        <v>41134</v>
      </c>
      <c r="X40" s="97">
        <f t="shared" si="27"/>
        <v>38132</v>
      </c>
      <c r="Y40" s="97">
        <f t="shared" si="27"/>
        <v>29370</v>
      </c>
      <c r="Z40" s="97">
        <f t="shared" si="27"/>
        <v>29805</v>
      </c>
      <c r="AA40" s="97">
        <f t="shared" si="27"/>
        <v>35916</v>
      </c>
      <c r="AB40" s="97">
        <f t="shared" si="27"/>
        <v>46522</v>
      </c>
      <c r="AC40" s="87">
        <f t="shared" si="27"/>
        <v>407879</v>
      </c>
      <c r="AD40" s="3"/>
      <c r="AE40" s="61" t="s">
        <v>16</v>
      </c>
      <c r="AF40" s="75">
        <f t="shared" ref="AF40:AR40" si="28">Q40/Q49</f>
        <v>4.3640539157748313E-2</v>
      </c>
      <c r="AG40" s="76">
        <f t="shared" si="28"/>
        <v>3.7415505031506056E-2</v>
      </c>
      <c r="AH40" s="76">
        <f t="shared" si="28"/>
        <v>4.0067056644099285E-2</v>
      </c>
      <c r="AI40" s="76">
        <f t="shared" si="28"/>
        <v>4.5854315338556717E-2</v>
      </c>
      <c r="AJ40" s="76">
        <f t="shared" si="28"/>
        <v>3.5906856271382633E-2</v>
      </c>
      <c r="AK40" s="76">
        <f t="shared" si="28"/>
        <v>3.4802297720878894E-2</v>
      </c>
      <c r="AL40" s="76">
        <f t="shared" si="28"/>
        <v>3.9715709747404994E-2</v>
      </c>
      <c r="AM40" s="76">
        <f t="shared" si="28"/>
        <v>3.638210771755164E-2</v>
      </c>
      <c r="AN40" s="76">
        <f t="shared" si="28"/>
        <v>3.0778790678866776E-2</v>
      </c>
      <c r="AO40" s="76">
        <f t="shared" si="28"/>
        <v>3.4320783399880088E-2</v>
      </c>
      <c r="AP40" s="76">
        <f t="shared" si="28"/>
        <v>3.7440712239685217E-2</v>
      </c>
      <c r="AQ40" s="76">
        <f t="shared" si="28"/>
        <v>4.6358404066271182E-2</v>
      </c>
      <c r="AR40" s="101">
        <f t="shared" si="28"/>
        <v>3.8310383058627828E-2</v>
      </c>
      <c r="AS40" s="3"/>
      <c r="AT40" s="64" t="s">
        <v>16</v>
      </c>
      <c r="AU40" s="78">
        <f t="shared" ref="AU40:BG40" si="29">AF4*AF40</f>
        <v>6.233999764790674E-3</v>
      </c>
      <c r="AV40" s="80">
        <f t="shared" si="29"/>
        <v>2.7890467461702543E-2</v>
      </c>
      <c r="AW40" s="80">
        <f t="shared" si="29"/>
        <v>8.5477900368253687E-3</v>
      </c>
      <c r="AX40" s="80">
        <f t="shared" si="29"/>
        <v>7.7860689673907458E-3</v>
      </c>
      <c r="AY40" s="80">
        <f t="shared" si="29"/>
        <v>1.2807843487316128E-2</v>
      </c>
      <c r="AZ40" s="80">
        <f t="shared" si="29"/>
        <v>9.374172687582125E-3</v>
      </c>
      <c r="BA40" s="80">
        <f t="shared" si="29"/>
        <v>8.2826671435461269E-3</v>
      </c>
      <c r="BB40" s="80">
        <f t="shared" si="29"/>
        <v>4.5044430718793188E-3</v>
      </c>
      <c r="BC40" s="80">
        <f t="shared" si="29"/>
        <v>9.6126816263564143E-3</v>
      </c>
      <c r="BD40" s="80">
        <f t="shared" si="29"/>
        <v>9.4602415361202848E-3</v>
      </c>
      <c r="BE40" s="80">
        <f t="shared" si="29"/>
        <v>1.2061594875329302E-2</v>
      </c>
      <c r="BF40" s="80">
        <f t="shared" si="29"/>
        <v>1.1006579463481303E-2</v>
      </c>
      <c r="BG40" s="104">
        <f t="shared" si="29"/>
        <v>1.0431265113917811E-2</v>
      </c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</row>
    <row r="41" spans="1:74" ht="12.75">
      <c r="A41" s="61" t="s">
        <v>17</v>
      </c>
      <c r="B41" s="71">
        <v>6749</v>
      </c>
      <c r="C41" s="73">
        <v>4944</v>
      </c>
      <c r="D41" s="73">
        <v>19040</v>
      </c>
      <c r="E41" s="73">
        <v>18408</v>
      </c>
      <c r="F41" s="73">
        <v>8215</v>
      </c>
      <c r="G41" s="73">
        <v>8963</v>
      </c>
      <c r="H41" s="73">
        <v>16174</v>
      </c>
      <c r="I41" s="73">
        <v>21097</v>
      </c>
      <c r="J41" s="73">
        <v>15619</v>
      </c>
      <c r="K41" s="73">
        <v>16058</v>
      </c>
      <c r="L41" s="73">
        <v>19763</v>
      </c>
      <c r="M41" s="73">
        <v>23831</v>
      </c>
      <c r="N41" s="87">
        <f t="shared" si="23"/>
        <v>178861</v>
      </c>
      <c r="O41" s="3"/>
      <c r="P41" s="61" t="s">
        <v>17</v>
      </c>
      <c r="Q41" s="95">
        <f t="shared" ref="Q41:AC41" si="30">Q14</f>
        <v>10460</v>
      </c>
      <c r="R41" s="97">
        <f t="shared" si="30"/>
        <v>10369</v>
      </c>
      <c r="S41" s="97">
        <f t="shared" si="30"/>
        <v>11596</v>
      </c>
      <c r="T41" s="97">
        <f t="shared" si="30"/>
        <v>11732</v>
      </c>
      <c r="U41" s="97">
        <f t="shared" si="30"/>
        <v>10039</v>
      </c>
      <c r="V41" s="97">
        <f t="shared" si="30"/>
        <v>13471</v>
      </c>
      <c r="W41" s="97">
        <f t="shared" si="30"/>
        <v>30766</v>
      </c>
      <c r="X41" s="97">
        <f t="shared" si="30"/>
        <v>28520</v>
      </c>
      <c r="Y41" s="97">
        <f t="shared" si="30"/>
        <v>21967</v>
      </c>
      <c r="Z41" s="97">
        <f t="shared" si="30"/>
        <v>22293</v>
      </c>
      <c r="AA41" s="97">
        <f t="shared" si="30"/>
        <v>26863</v>
      </c>
      <c r="AB41" s="97">
        <f t="shared" si="30"/>
        <v>34796</v>
      </c>
      <c r="AC41" s="87">
        <f t="shared" si="30"/>
        <v>232872</v>
      </c>
      <c r="AD41" s="3"/>
      <c r="AE41" s="61" t="s">
        <v>17</v>
      </c>
      <c r="AF41" s="75">
        <f t="shared" ref="AF41:AR41" si="31">Q41/Q50</f>
        <v>3.9994138985108271E-2</v>
      </c>
      <c r="AG41" s="76">
        <f t="shared" si="31"/>
        <v>4.9763458000258151E-2</v>
      </c>
      <c r="AH41" s="76">
        <f t="shared" si="31"/>
        <v>3.8164080758380708E-2</v>
      </c>
      <c r="AI41" s="76">
        <f t="shared" si="31"/>
        <v>4.1555267297668688E-2</v>
      </c>
      <c r="AJ41" s="76">
        <f t="shared" si="31"/>
        <v>4.0482351880199788E-2</v>
      </c>
      <c r="AK41" s="76">
        <f t="shared" si="31"/>
        <v>3.6550799068951215E-2</v>
      </c>
      <c r="AL41" s="76">
        <f t="shared" si="31"/>
        <v>4.9031308771213471E-2</v>
      </c>
      <c r="AM41" s="76">
        <f t="shared" si="31"/>
        <v>4.943922655859441E-2</v>
      </c>
      <c r="AN41" s="76">
        <f t="shared" si="31"/>
        <v>2.7460082431849799E-2</v>
      </c>
      <c r="AO41" s="76">
        <f t="shared" si="31"/>
        <v>2.8847551871267241E-2</v>
      </c>
      <c r="AP41" s="76">
        <f t="shared" si="31"/>
        <v>3.636390537676748E-2</v>
      </c>
      <c r="AQ41" s="76">
        <f t="shared" si="31"/>
        <v>4.897764183599787E-2</v>
      </c>
      <c r="AR41" s="101">
        <f t="shared" si="31"/>
        <v>3.9477319001262355E-2</v>
      </c>
      <c r="AS41" s="3"/>
      <c r="AT41" s="64" t="s">
        <v>17</v>
      </c>
      <c r="AU41" s="78">
        <f t="shared" ref="AU41:BG41" si="32">AF5*AF41</f>
        <v>7.3784330542581052E-3</v>
      </c>
      <c r="AV41" s="80">
        <f t="shared" si="32"/>
        <v>4.2793948688638818E-2</v>
      </c>
      <c r="AW41" s="80">
        <f t="shared" si="32"/>
        <v>2.2980249785422489E-2</v>
      </c>
      <c r="AX41" s="80">
        <f t="shared" si="32"/>
        <v>1.6738275355954759E-2</v>
      </c>
      <c r="AY41" s="80">
        <f t="shared" si="32"/>
        <v>1.7981975203589653E-2</v>
      </c>
      <c r="AZ41" s="80">
        <f t="shared" si="32"/>
        <v>2.7722092067563847E-2</v>
      </c>
      <c r="BA41" s="80">
        <f t="shared" si="32"/>
        <v>1.9689873003746743E-2</v>
      </c>
      <c r="BB41" s="80">
        <f t="shared" si="32"/>
        <v>4.3481314380182925E-3</v>
      </c>
      <c r="BC41" s="80">
        <f t="shared" si="32"/>
        <v>1.0055461666138694E-2</v>
      </c>
      <c r="BD41" s="80">
        <f t="shared" si="32"/>
        <v>1.0082605643496018E-2</v>
      </c>
      <c r="BE41" s="80">
        <f t="shared" si="32"/>
        <v>1.475702726921318E-2</v>
      </c>
      <c r="BF41" s="80">
        <f t="shared" si="32"/>
        <v>1.5301716870161805E-2</v>
      </c>
      <c r="BG41" s="104">
        <f t="shared" si="32"/>
        <v>1.5206674739087199E-2</v>
      </c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</row>
    <row r="42" spans="1:74" ht="12.75">
      <c r="A42" s="61" t="s">
        <v>26</v>
      </c>
      <c r="B42" s="71">
        <v>7777</v>
      </c>
      <c r="C42" s="73">
        <v>3793</v>
      </c>
      <c r="D42" s="73">
        <v>7536</v>
      </c>
      <c r="E42" s="73">
        <v>4549</v>
      </c>
      <c r="F42" s="73">
        <v>8327</v>
      </c>
      <c r="G42" s="73">
        <v>7246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87">
        <f t="shared" si="23"/>
        <v>39228</v>
      </c>
      <c r="O42" s="3"/>
      <c r="P42" s="61" t="s">
        <v>26</v>
      </c>
      <c r="Q42" s="95">
        <f t="shared" ref="Q42:AC42" si="33">Q15</f>
        <v>11160</v>
      </c>
      <c r="R42" s="97">
        <f t="shared" si="33"/>
        <v>11063</v>
      </c>
      <c r="S42" s="97">
        <f t="shared" si="33"/>
        <v>12372</v>
      </c>
      <c r="T42" s="97">
        <f t="shared" si="33"/>
        <v>12517</v>
      </c>
      <c r="U42" s="97">
        <f t="shared" si="33"/>
        <v>10711</v>
      </c>
      <c r="V42" s="97">
        <f t="shared" si="33"/>
        <v>14372</v>
      </c>
      <c r="W42" s="97">
        <f t="shared" si="33"/>
        <v>1</v>
      </c>
      <c r="X42" s="97">
        <f t="shared" si="33"/>
        <v>1</v>
      </c>
      <c r="Y42" s="97">
        <f t="shared" si="33"/>
        <v>1</v>
      </c>
      <c r="Z42" s="97">
        <f t="shared" si="33"/>
        <v>1</v>
      </c>
      <c r="AA42" s="97">
        <f t="shared" si="33"/>
        <v>1</v>
      </c>
      <c r="AB42" s="97">
        <f t="shared" si="33"/>
        <v>1</v>
      </c>
      <c r="AC42" s="87">
        <f t="shared" si="33"/>
        <v>72201</v>
      </c>
      <c r="AD42" s="3"/>
      <c r="AE42" s="61" t="s">
        <v>26</v>
      </c>
      <c r="AF42" s="75">
        <f t="shared" ref="AF42:AK42" si="34">Q42/Q51</f>
        <v>3.9356708394499187E-2</v>
      </c>
      <c r="AG42" s="76">
        <f t="shared" si="34"/>
        <v>3.8125784278708962E-2</v>
      </c>
      <c r="AH42" s="76">
        <f t="shared" si="34"/>
        <v>4.670300667932268E-2</v>
      </c>
      <c r="AI42" s="76">
        <f t="shared" si="34"/>
        <v>5.1268760303108021E-2</v>
      </c>
      <c r="AJ42" s="76">
        <f t="shared" si="34"/>
        <v>4.5218963256795461E-2</v>
      </c>
      <c r="AK42" s="76">
        <f t="shared" si="34"/>
        <v>5.765658485597646E-2</v>
      </c>
      <c r="AL42" s="100">
        <v>1</v>
      </c>
      <c r="AM42" s="100">
        <v>1</v>
      </c>
      <c r="AN42" s="100">
        <v>1</v>
      </c>
      <c r="AO42" s="100">
        <v>1</v>
      </c>
      <c r="AP42" s="100">
        <v>1</v>
      </c>
      <c r="AQ42" s="100">
        <v>1</v>
      </c>
      <c r="AR42" s="101">
        <f>AC42/AC51</f>
        <v>4.6019472254267994E-2</v>
      </c>
      <c r="AS42" s="3"/>
      <c r="AT42" s="64" t="s">
        <v>26</v>
      </c>
      <c r="AU42" s="78">
        <f t="shared" ref="AU42:BG42" si="35">AF6*AF42</f>
        <v>1.4621133545919979E-2</v>
      </c>
      <c r="AV42" s="80">
        <f t="shared" si="35"/>
        <v>2.8811179253287408E-2</v>
      </c>
      <c r="AW42" s="80">
        <f t="shared" si="35"/>
        <v>-3.9142268554685083E-4</v>
      </c>
      <c r="AX42" s="80">
        <f t="shared" si="35"/>
        <v>2.0377786006774933E-2</v>
      </c>
      <c r="AY42" s="80">
        <f t="shared" si="35"/>
        <v>1.6830239754227694E-2</v>
      </c>
      <c r="AZ42" s="80">
        <f t="shared" si="35"/>
        <v>1.0571919743590431E-2</v>
      </c>
      <c r="BA42" s="80">
        <f t="shared" si="35"/>
        <v>0</v>
      </c>
      <c r="BB42" s="80">
        <f t="shared" si="35"/>
        <v>0</v>
      </c>
      <c r="BC42" s="80">
        <f t="shared" si="35"/>
        <v>0</v>
      </c>
      <c r="BD42" s="80">
        <f t="shared" si="35"/>
        <v>0</v>
      </c>
      <c r="BE42" s="80">
        <f t="shared" si="35"/>
        <v>0</v>
      </c>
      <c r="BF42" s="80">
        <f t="shared" si="35"/>
        <v>0</v>
      </c>
      <c r="BG42" s="104">
        <f t="shared" si="35"/>
        <v>1.5296742296849868E-2</v>
      </c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</row>
    <row r="43" spans="1:74" ht="12.75">
      <c r="A43" s="61" t="s">
        <v>18</v>
      </c>
      <c r="B43" s="71">
        <v>8185</v>
      </c>
      <c r="C43" s="73">
        <v>5267</v>
      </c>
      <c r="D43" s="73">
        <v>17972</v>
      </c>
      <c r="E43" s="73">
        <v>8593</v>
      </c>
      <c r="F43" s="73">
        <v>9328</v>
      </c>
      <c r="G43" s="73">
        <v>9800</v>
      </c>
      <c r="H43" s="73">
        <v>10636</v>
      </c>
      <c r="I43" s="73">
        <v>7892</v>
      </c>
      <c r="J43" s="73">
        <v>8802</v>
      </c>
      <c r="K43" s="73">
        <v>9667</v>
      </c>
      <c r="L43" s="73">
        <v>13025</v>
      </c>
      <c r="M43" s="73">
        <v>8698</v>
      </c>
      <c r="N43" s="87">
        <f t="shared" si="23"/>
        <v>117865</v>
      </c>
      <c r="O43" s="3"/>
      <c r="P43" s="61" t="s">
        <v>18</v>
      </c>
      <c r="Q43" s="95">
        <f t="shared" ref="Q43:AC43" si="36">Q16</f>
        <v>13955</v>
      </c>
      <c r="R43" s="97">
        <f t="shared" si="36"/>
        <v>13834</v>
      </c>
      <c r="S43" s="97">
        <f t="shared" si="36"/>
        <v>15470</v>
      </c>
      <c r="T43" s="97">
        <f t="shared" si="36"/>
        <v>15652</v>
      </c>
      <c r="U43" s="97">
        <f t="shared" si="36"/>
        <v>13393</v>
      </c>
      <c r="V43" s="97">
        <f t="shared" si="36"/>
        <v>17971</v>
      </c>
      <c r="W43" s="97">
        <f t="shared" si="36"/>
        <v>19858</v>
      </c>
      <c r="X43" s="97">
        <f t="shared" si="36"/>
        <v>18409</v>
      </c>
      <c r="Y43" s="97">
        <f t="shared" si="36"/>
        <v>14179</v>
      </c>
      <c r="Z43" s="97">
        <f t="shared" si="36"/>
        <v>14389</v>
      </c>
      <c r="AA43" s="97">
        <f t="shared" si="36"/>
        <v>17339</v>
      </c>
      <c r="AB43" s="97">
        <f t="shared" si="36"/>
        <v>22459</v>
      </c>
      <c r="AC43" s="87">
        <f t="shared" si="36"/>
        <v>196908</v>
      </c>
      <c r="AD43" s="3"/>
      <c r="AE43" s="61" t="s">
        <v>18</v>
      </c>
      <c r="AF43" s="75">
        <f t="shared" ref="AF43:AR43" si="37">Q43/Q52</f>
        <v>3.5800962543832353E-2</v>
      </c>
      <c r="AG43" s="76">
        <f t="shared" si="37"/>
        <v>4.0697321809097568E-2</v>
      </c>
      <c r="AH43" s="76">
        <f t="shared" si="37"/>
        <v>4.2385478628715618E-2</v>
      </c>
      <c r="AI43" s="76">
        <f t="shared" si="37"/>
        <v>3.5375538953466665E-2</v>
      </c>
      <c r="AJ43" s="76">
        <f t="shared" si="37"/>
        <v>2.9546866145716125E-2</v>
      </c>
      <c r="AK43" s="76">
        <f t="shared" si="37"/>
        <v>3.2460275881674723E-2</v>
      </c>
      <c r="AL43" s="76">
        <f t="shared" si="37"/>
        <v>3.0735651456263769E-2</v>
      </c>
      <c r="AM43" s="76">
        <f t="shared" si="37"/>
        <v>3.1979163336770491E-2</v>
      </c>
      <c r="AN43" s="76">
        <f t="shared" si="37"/>
        <v>2.3948885824915608E-2</v>
      </c>
      <c r="AO43" s="76">
        <f t="shared" si="37"/>
        <v>2.095695299413556E-2</v>
      </c>
      <c r="AP43" s="76">
        <f t="shared" si="37"/>
        <v>2.397953020229366E-2</v>
      </c>
      <c r="AQ43" s="76">
        <f t="shared" si="37"/>
        <v>3.7588175182847752E-2</v>
      </c>
      <c r="AR43" s="101">
        <f t="shared" si="37"/>
        <v>3.0935871473853637E-2</v>
      </c>
      <c r="AS43" s="3"/>
      <c r="AT43" s="64" t="s">
        <v>18</v>
      </c>
      <c r="AU43" s="78">
        <f t="shared" ref="AU43:BG43" si="38">AF7*AF43</f>
        <v>1.3075340163852554E-2</v>
      </c>
      <c r="AV43" s="80">
        <f t="shared" si="38"/>
        <v>2.1048711322864535E-2</v>
      </c>
      <c r="AW43" s="80">
        <f t="shared" si="38"/>
        <v>1.5461373250272916E-2</v>
      </c>
      <c r="AX43" s="80">
        <f t="shared" si="38"/>
        <v>1.3553082721808161E-2</v>
      </c>
      <c r="AY43" s="80">
        <f t="shared" si="38"/>
        <v>1.1080041712506447E-2</v>
      </c>
      <c r="AZ43" s="80">
        <f t="shared" si="38"/>
        <v>7.7730918087470114E-3</v>
      </c>
      <c r="BA43" s="80">
        <f t="shared" si="38"/>
        <v>7.6012154193430001E-3</v>
      </c>
      <c r="BB43" s="80">
        <f t="shared" si="38"/>
        <v>8.7215772092089031E-3</v>
      </c>
      <c r="BC43" s="80">
        <f t="shared" si="38"/>
        <v>8.3392304023259967E-3</v>
      </c>
      <c r="BD43" s="80">
        <f t="shared" si="38"/>
        <v>7.081874226053564E-3</v>
      </c>
      <c r="BE43" s="80">
        <f t="shared" si="38"/>
        <v>1.1187704512830306E-2</v>
      </c>
      <c r="BF43" s="80">
        <f t="shared" si="38"/>
        <v>1.2477480023664802E-2</v>
      </c>
      <c r="BG43" s="104">
        <f t="shared" si="38"/>
        <v>1.0760879059695919E-2</v>
      </c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</row>
    <row r="44" spans="1:74" ht="12.75">
      <c r="A44" s="61" t="s">
        <v>21</v>
      </c>
      <c r="B44" s="71">
        <v>10991</v>
      </c>
      <c r="C44" s="73">
        <v>3856</v>
      </c>
      <c r="D44" s="73">
        <v>18761</v>
      </c>
      <c r="E44" s="73">
        <v>10504</v>
      </c>
      <c r="F44" s="106">
        <v>12320</v>
      </c>
      <c r="G44" s="73">
        <v>7000</v>
      </c>
      <c r="H44" s="73">
        <v>15805</v>
      </c>
      <c r="I44" s="73">
        <v>13797</v>
      </c>
      <c r="J44" s="73">
        <v>16184</v>
      </c>
      <c r="K44" s="73">
        <v>12091</v>
      </c>
      <c r="L44" s="73">
        <v>19386</v>
      </c>
      <c r="M44" s="73">
        <v>15474</v>
      </c>
      <c r="N44" s="87">
        <f t="shared" si="23"/>
        <v>156169</v>
      </c>
      <c r="O44" s="3"/>
      <c r="P44" s="61" t="s">
        <v>21</v>
      </c>
      <c r="Q44" s="95">
        <f t="shared" ref="Q44:AC44" si="39">Q17</f>
        <v>8932</v>
      </c>
      <c r="R44" s="97">
        <f t="shared" si="39"/>
        <v>8854</v>
      </c>
      <c r="S44" s="97">
        <f t="shared" si="39"/>
        <v>9901</v>
      </c>
      <c r="T44" s="97">
        <f t="shared" si="39"/>
        <v>10018</v>
      </c>
      <c r="U44" s="97">
        <f t="shared" si="39"/>
        <v>8572</v>
      </c>
      <c r="V44" s="97">
        <f t="shared" si="39"/>
        <v>11502</v>
      </c>
      <c r="W44" s="97">
        <f t="shared" si="39"/>
        <v>25005</v>
      </c>
      <c r="X44" s="97">
        <f t="shared" si="39"/>
        <v>23181</v>
      </c>
      <c r="Y44" s="97">
        <f t="shared" si="39"/>
        <v>17855</v>
      </c>
      <c r="Z44" s="97">
        <f t="shared" si="39"/>
        <v>18119</v>
      </c>
      <c r="AA44" s="97">
        <f t="shared" si="39"/>
        <v>21833</v>
      </c>
      <c r="AB44" s="97">
        <f t="shared" si="39"/>
        <v>28281</v>
      </c>
      <c r="AC44" s="87">
        <f t="shared" si="39"/>
        <v>192053</v>
      </c>
      <c r="AD44" s="3"/>
      <c r="AE44" s="61" t="s">
        <v>21</v>
      </c>
      <c r="AF44" s="75">
        <f t="shared" ref="AF44:AR44" si="40">Q44/Q53</f>
        <v>1.7014770773577371E-2</v>
      </c>
      <c r="AG44" s="76">
        <f t="shared" si="40"/>
        <v>1.7699229430043612E-2</v>
      </c>
      <c r="AH44" s="76">
        <f t="shared" si="40"/>
        <v>2.2930118884386931E-2</v>
      </c>
      <c r="AI44" s="76">
        <f t="shared" si="40"/>
        <v>2.1734954209552189E-2</v>
      </c>
      <c r="AJ44" s="76">
        <f t="shared" si="40"/>
        <v>1.9901316817803494E-2</v>
      </c>
      <c r="AK44" s="76">
        <f t="shared" si="40"/>
        <v>2.3317668294556303E-2</v>
      </c>
      <c r="AL44" s="76">
        <f t="shared" si="40"/>
        <v>3.1059028160611579E-2</v>
      </c>
      <c r="AM44" s="76">
        <f t="shared" si="40"/>
        <v>2.46778582185538E-2</v>
      </c>
      <c r="AN44" s="76">
        <f t="shared" si="40"/>
        <v>2.2184429187871706E-2</v>
      </c>
      <c r="AO44" s="76">
        <f t="shared" si="40"/>
        <v>2.1814863665656346E-2</v>
      </c>
      <c r="AP44" s="76">
        <f t="shared" si="40"/>
        <v>2.665765443485368E-2</v>
      </c>
      <c r="AQ44" s="76">
        <f t="shared" si="40"/>
        <v>2.8299660314917433E-2</v>
      </c>
      <c r="AR44" s="101">
        <f t="shared" si="40"/>
        <v>2.3886854513981096E-2</v>
      </c>
      <c r="AS44" s="3"/>
      <c r="AT44" s="64" t="s">
        <v>21</v>
      </c>
      <c r="AU44" s="78">
        <f t="shared" ref="AU44:BG44" si="41">AF8*AF44</f>
        <v>9.764093460642399E-3</v>
      </c>
      <c r="AV44" s="80">
        <f t="shared" si="41"/>
        <v>2.4922783913196356E-2</v>
      </c>
      <c r="AW44" s="80">
        <f t="shared" si="41"/>
        <v>-5.7490030001215425E-3</v>
      </c>
      <c r="AX44" s="80">
        <f t="shared" si="41"/>
        <v>1.0954542757843508E-2</v>
      </c>
      <c r="AY44" s="80">
        <f t="shared" si="41"/>
        <v>9.3984409788525364E-3</v>
      </c>
      <c r="AZ44" s="80">
        <f t="shared" si="41"/>
        <v>5.9837450876011177E-3</v>
      </c>
      <c r="BA44" s="80">
        <f t="shared" si="41"/>
        <v>8.9370878523323954E-3</v>
      </c>
      <c r="BB44" s="80">
        <f t="shared" si="41"/>
        <v>8.9363484453283074E-3</v>
      </c>
      <c r="BC44" s="80">
        <f t="shared" si="41"/>
        <v>8.2507016979681286E-3</v>
      </c>
      <c r="BD44" s="80">
        <f t="shared" si="41"/>
        <v>7.4444332928058927E-3</v>
      </c>
      <c r="BE44" s="80">
        <f t="shared" si="41"/>
        <v>9.1711097891670132E-3</v>
      </c>
      <c r="BF44" s="80">
        <f t="shared" si="41"/>
        <v>1.0003227958460934E-2</v>
      </c>
      <c r="BG44" s="104">
        <f t="shared" si="41"/>
        <v>9.0895277986306981E-3</v>
      </c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</row>
    <row r="45" spans="1:74" ht="12.75">
      <c r="A45" s="61" t="s">
        <v>23</v>
      </c>
      <c r="B45" s="108">
        <f t="shared" ref="B45:M45" si="42">SUM(B39:B44)</f>
        <v>46850</v>
      </c>
      <c r="C45" s="108">
        <f t="shared" si="42"/>
        <v>30878</v>
      </c>
      <c r="D45" s="108">
        <f t="shared" si="42"/>
        <v>91209</v>
      </c>
      <c r="E45" s="108">
        <f t="shared" si="42"/>
        <v>55391</v>
      </c>
      <c r="F45" s="108">
        <f t="shared" si="42"/>
        <v>53481</v>
      </c>
      <c r="G45" s="108">
        <f t="shared" si="42"/>
        <v>57470</v>
      </c>
      <c r="H45" s="108">
        <f t="shared" si="42"/>
        <v>55171</v>
      </c>
      <c r="I45" s="108">
        <f t="shared" si="42"/>
        <v>50881</v>
      </c>
      <c r="J45" s="108">
        <f t="shared" si="42"/>
        <v>50400</v>
      </c>
      <c r="K45" s="108">
        <f t="shared" si="42"/>
        <v>56667</v>
      </c>
      <c r="L45" s="108">
        <f t="shared" si="42"/>
        <v>67445</v>
      </c>
      <c r="M45" s="108">
        <f t="shared" si="42"/>
        <v>56467</v>
      </c>
      <c r="N45" s="108">
        <f t="shared" si="23"/>
        <v>672310</v>
      </c>
      <c r="O45" s="3"/>
      <c r="P45" s="61" t="s">
        <v>23</v>
      </c>
      <c r="Q45" s="108">
        <f>SUM(Q39:Q44)</f>
        <v>82055</v>
      </c>
      <c r="R45" s="108">
        <f t="shared" ref="R45:AC45" si="43">R18</f>
        <v>81342</v>
      </c>
      <c r="S45" s="108">
        <f t="shared" si="43"/>
        <v>90965</v>
      </c>
      <c r="T45" s="108">
        <f t="shared" si="43"/>
        <v>92033</v>
      </c>
      <c r="U45" s="108">
        <f t="shared" si="43"/>
        <v>78751</v>
      </c>
      <c r="V45" s="108">
        <f t="shared" si="43"/>
        <v>105670</v>
      </c>
      <c r="W45" s="108">
        <f t="shared" si="43"/>
        <v>116765</v>
      </c>
      <c r="X45" s="108">
        <f t="shared" si="43"/>
        <v>108244</v>
      </c>
      <c r="Y45" s="108">
        <f t="shared" si="43"/>
        <v>83373</v>
      </c>
      <c r="Z45" s="108">
        <f t="shared" si="43"/>
        <v>84608</v>
      </c>
      <c r="AA45" s="108">
        <f t="shared" si="43"/>
        <v>101953</v>
      </c>
      <c r="AB45" s="108">
        <f t="shared" si="43"/>
        <v>132060</v>
      </c>
      <c r="AC45" s="108">
        <f t="shared" si="43"/>
        <v>1157819</v>
      </c>
      <c r="AD45" s="3"/>
      <c r="AE45" s="61" t="s">
        <v>23</v>
      </c>
      <c r="AF45" s="113">
        <f t="shared" ref="AF45:AR45" si="44">Q45/Q54</f>
        <v>3.5020899972042607E-2</v>
      </c>
      <c r="AG45" s="113">
        <f t="shared" si="44"/>
        <v>3.4970599926187708E-2</v>
      </c>
      <c r="AH45" s="113">
        <f t="shared" si="44"/>
        <v>3.7909410211409589E-2</v>
      </c>
      <c r="AI45" s="113">
        <f t="shared" si="44"/>
        <v>3.8875367965349822E-2</v>
      </c>
      <c r="AJ45" s="113">
        <f t="shared" si="44"/>
        <v>3.2880839315157825E-2</v>
      </c>
      <c r="AK45" s="113">
        <f t="shared" si="44"/>
        <v>3.4663004558997297E-2</v>
      </c>
      <c r="AL45" s="113">
        <f t="shared" si="44"/>
        <v>3.7492481936977753E-2</v>
      </c>
      <c r="AM45" s="113">
        <f t="shared" si="44"/>
        <v>3.4472966767077541E-2</v>
      </c>
      <c r="AN45" s="113">
        <f t="shared" si="44"/>
        <v>2.6458496426835801E-2</v>
      </c>
      <c r="AO45" s="113">
        <f t="shared" si="44"/>
        <v>2.6788339095135963E-2</v>
      </c>
      <c r="AP45" s="113">
        <f t="shared" si="44"/>
        <v>3.146607210611977E-2</v>
      </c>
      <c r="AQ45" s="113">
        <f t="shared" si="44"/>
        <v>3.9887424663627179E-2</v>
      </c>
      <c r="AR45" s="114">
        <f t="shared" si="44"/>
        <v>3.405929866171227E-2</v>
      </c>
      <c r="AS45" s="3"/>
      <c r="AT45" s="64" t="s">
        <v>23</v>
      </c>
      <c r="AU45" s="119">
        <f t="shared" ref="AU45:BG45" si="45">AF9*AF45</f>
        <v>9.6268265001961464E-3</v>
      </c>
      <c r="AV45" s="119">
        <f t="shared" si="45"/>
        <v>2.6849558785641457E-2</v>
      </c>
      <c r="AW45" s="119">
        <f t="shared" si="45"/>
        <v>9.1625146197422715E-3</v>
      </c>
      <c r="AX45" s="119">
        <f t="shared" si="45"/>
        <v>1.2499684715540626E-2</v>
      </c>
      <c r="AY45" s="119">
        <f t="shared" si="45"/>
        <v>1.3018313456746764E-2</v>
      </c>
      <c r="AZ45" s="119">
        <f t="shared" si="45"/>
        <v>1.0727842357541609E-2</v>
      </c>
      <c r="BA45" s="119">
        <f t="shared" si="45"/>
        <v>1.0608776553494839E-2</v>
      </c>
      <c r="BB45" s="119">
        <f t="shared" si="45"/>
        <v>6.5746973811883266E-3</v>
      </c>
      <c r="BC45" s="119">
        <f t="shared" si="45"/>
        <v>9.1379486931999036E-3</v>
      </c>
      <c r="BD45" s="119">
        <f t="shared" si="45"/>
        <v>8.5653808221790931E-3</v>
      </c>
      <c r="BE45" s="119">
        <f t="shared" si="45"/>
        <v>1.1750477837595873E-2</v>
      </c>
      <c r="BF45" s="119">
        <f t="shared" si="45"/>
        <v>1.1890844817892496E-2</v>
      </c>
      <c r="BG45" s="119">
        <f t="shared" si="45"/>
        <v>1.1397265406559571E-2</v>
      </c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</row>
    <row r="46" spans="1:74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74" ht="12.75">
      <c r="A47" s="61" t="s">
        <v>34</v>
      </c>
      <c r="B47" s="61" t="s">
        <v>1</v>
      </c>
      <c r="C47" s="61" t="s">
        <v>2</v>
      </c>
      <c r="D47" s="61" t="s">
        <v>3</v>
      </c>
      <c r="E47" s="61" t="s">
        <v>4</v>
      </c>
      <c r="F47" s="61" t="s">
        <v>5</v>
      </c>
      <c r="G47" s="61" t="s">
        <v>6</v>
      </c>
      <c r="H47" s="61" t="s">
        <v>7</v>
      </c>
      <c r="I47" s="61" t="s">
        <v>8</v>
      </c>
      <c r="J47" s="61" t="s">
        <v>9</v>
      </c>
      <c r="K47" s="61" t="s">
        <v>10</v>
      </c>
      <c r="L47" s="61" t="s">
        <v>11</v>
      </c>
      <c r="M47" s="61" t="s">
        <v>12</v>
      </c>
      <c r="N47" s="61" t="s">
        <v>19</v>
      </c>
      <c r="O47" s="3"/>
      <c r="P47" s="61" t="s">
        <v>35</v>
      </c>
      <c r="Q47" s="61" t="s">
        <v>1</v>
      </c>
      <c r="R47" s="61" t="s">
        <v>2</v>
      </c>
      <c r="S47" s="61" t="s">
        <v>3</v>
      </c>
      <c r="T47" s="61" t="s">
        <v>4</v>
      </c>
      <c r="U47" s="61" t="s">
        <v>5</v>
      </c>
      <c r="V47" s="61" t="s">
        <v>6</v>
      </c>
      <c r="W47" s="61" t="s">
        <v>7</v>
      </c>
      <c r="X47" s="61" t="s">
        <v>8</v>
      </c>
      <c r="Y47" s="61" t="s">
        <v>9</v>
      </c>
      <c r="Z47" s="61" t="s">
        <v>10</v>
      </c>
      <c r="AA47" s="61" t="s">
        <v>11</v>
      </c>
      <c r="AB47" s="61" t="s">
        <v>12</v>
      </c>
      <c r="AC47" s="61" t="s">
        <v>19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69" t="s">
        <v>33</v>
      </c>
      <c r="BJ47" s="69" t="s">
        <v>1</v>
      </c>
      <c r="BK47" s="69" t="s">
        <v>2</v>
      </c>
      <c r="BL47" s="69" t="s">
        <v>3</v>
      </c>
      <c r="BM47" s="69" t="s">
        <v>4</v>
      </c>
      <c r="BN47" s="69" t="s">
        <v>5</v>
      </c>
      <c r="BO47" s="69" t="s">
        <v>6</v>
      </c>
      <c r="BP47" s="69" t="s">
        <v>7</v>
      </c>
      <c r="BQ47" s="69" t="s">
        <v>8</v>
      </c>
      <c r="BR47" s="69" t="s">
        <v>9</v>
      </c>
      <c r="BS47" s="69" t="s">
        <v>10</v>
      </c>
      <c r="BT47" s="69" t="s">
        <v>11</v>
      </c>
      <c r="BU47" s="69" t="s">
        <v>12</v>
      </c>
      <c r="BV47" s="69" t="s">
        <v>19</v>
      </c>
    </row>
    <row r="48" spans="1:74" ht="12.75">
      <c r="A48" s="61" t="s">
        <v>20</v>
      </c>
      <c r="B48" s="95">
        <v>216652.49299999999</v>
      </c>
      <c r="C48" s="97">
        <v>218694.62400000001</v>
      </c>
      <c r="D48" s="97">
        <v>225751.38</v>
      </c>
      <c r="E48" s="97">
        <v>225971.79</v>
      </c>
      <c r="F48" s="97">
        <v>249068.91099999999</v>
      </c>
      <c r="G48" s="97">
        <v>308919.96799999999</v>
      </c>
      <c r="H48" s="97">
        <v>0</v>
      </c>
      <c r="I48" s="97">
        <v>0</v>
      </c>
      <c r="J48" s="97">
        <v>0</v>
      </c>
      <c r="K48" s="97">
        <v>0</v>
      </c>
      <c r="L48" s="97">
        <v>0</v>
      </c>
      <c r="M48" s="97">
        <v>0</v>
      </c>
      <c r="N48" s="87">
        <f t="shared" ref="N48:N54" si="46">SUM(B48:M48)</f>
        <v>1445059.1660000002</v>
      </c>
      <c r="O48" s="3"/>
      <c r="P48" s="61" t="s">
        <v>20</v>
      </c>
      <c r="Q48" s="95">
        <f t="shared" ref="Q48:AC48" si="47">B39+B48</f>
        <v>220792.49299999999</v>
      </c>
      <c r="R48" s="97">
        <f t="shared" si="47"/>
        <v>221416.62400000001</v>
      </c>
      <c r="S48" s="97">
        <f t="shared" si="47"/>
        <v>234199.38</v>
      </c>
      <c r="T48" s="97">
        <f t="shared" si="47"/>
        <v>230483.79</v>
      </c>
      <c r="U48" s="97">
        <f t="shared" si="47"/>
        <v>253544.91099999999</v>
      </c>
      <c r="V48" s="97">
        <f t="shared" si="47"/>
        <v>314123.96799999999</v>
      </c>
      <c r="W48" s="97">
        <f t="shared" si="47"/>
        <v>0</v>
      </c>
      <c r="X48" s="97">
        <f t="shared" si="47"/>
        <v>0</v>
      </c>
      <c r="Y48" s="97">
        <f t="shared" si="47"/>
        <v>0</v>
      </c>
      <c r="Z48" s="97">
        <f t="shared" si="47"/>
        <v>0</v>
      </c>
      <c r="AA48" s="97">
        <f t="shared" si="47"/>
        <v>0</v>
      </c>
      <c r="AB48" s="97">
        <f t="shared" si="47"/>
        <v>0</v>
      </c>
      <c r="AC48" s="87">
        <f t="shared" si="47"/>
        <v>1474561.1660000002</v>
      </c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69" t="s">
        <v>20</v>
      </c>
      <c r="BJ48" s="83">
        <f t="shared" ref="BJ48:BV48" si="48">AU39*AU57</f>
        <v>1.3478862444893536E-2</v>
      </c>
      <c r="BK48" s="84">
        <f t="shared" si="48"/>
        <v>2.4288899281643381E-2</v>
      </c>
      <c r="BL48" s="84">
        <f t="shared" si="48"/>
        <v>3.618780373787002E-2</v>
      </c>
      <c r="BM48" s="84">
        <f t="shared" si="48"/>
        <v>2.0229948940751044E-2</v>
      </c>
      <c r="BN48" s="84">
        <f t="shared" si="48"/>
        <v>2.0879936299167512E-2</v>
      </c>
      <c r="BO48" s="84">
        <f t="shared" si="48"/>
        <v>1.1556506813828559E-2</v>
      </c>
      <c r="BP48" s="84">
        <f t="shared" si="48"/>
        <v>0</v>
      </c>
      <c r="BQ48" s="84">
        <f t="shared" si="48"/>
        <v>0</v>
      </c>
      <c r="BR48" s="84">
        <f t="shared" si="48"/>
        <v>0</v>
      </c>
      <c r="BS48" s="84">
        <f t="shared" si="48"/>
        <v>0</v>
      </c>
      <c r="BT48" s="84">
        <f t="shared" si="48"/>
        <v>0</v>
      </c>
      <c r="BU48" s="84">
        <f t="shared" si="48"/>
        <v>0</v>
      </c>
      <c r="BV48" s="131">
        <f t="shared" si="48"/>
        <v>2.0534399246497088E-2</v>
      </c>
    </row>
    <row r="49" spans="1:74" ht="12.75">
      <c r="A49" s="61" t="s">
        <v>16</v>
      </c>
      <c r="B49" s="95">
        <v>653380.69999999995</v>
      </c>
      <c r="C49" s="97">
        <v>755589.69299999997</v>
      </c>
      <c r="D49" s="97">
        <v>780357.18700000003</v>
      </c>
      <c r="E49" s="97">
        <v>698240.40399999998</v>
      </c>
      <c r="F49" s="97">
        <v>761822.95499999996</v>
      </c>
      <c r="G49" s="97">
        <v>1050385.0190000001</v>
      </c>
      <c r="H49" s="97">
        <v>1023155.064</v>
      </c>
      <c r="I49" s="97">
        <v>1040002.606</v>
      </c>
      <c r="J49" s="97">
        <v>944433.52399999998</v>
      </c>
      <c r="K49" s="97">
        <v>849573.23300000001</v>
      </c>
      <c r="L49" s="97">
        <v>944005.62300000002</v>
      </c>
      <c r="M49" s="97">
        <v>995064.93799999997</v>
      </c>
      <c r="N49" s="87">
        <f t="shared" si="46"/>
        <v>10496010.946</v>
      </c>
      <c r="O49" s="3"/>
      <c r="P49" s="61" t="s">
        <v>16</v>
      </c>
      <c r="Q49" s="95">
        <f t="shared" ref="Q49:AC49" si="49">B40+B49</f>
        <v>662388.69999999995</v>
      </c>
      <c r="R49" s="97">
        <f t="shared" si="49"/>
        <v>765885.69299999997</v>
      </c>
      <c r="S49" s="97">
        <f t="shared" si="49"/>
        <v>799809.18700000003</v>
      </c>
      <c r="T49" s="97">
        <f t="shared" si="49"/>
        <v>707065.40399999998</v>
      </c>
      <c r="U49" s="97">
        <f t="shared" si="49"/>
        <v>772637.95499999996</v>
      </c>
      <c r="V49" s="97">
        <f t="shared" si="49"/>
        <v>1069642.0190000001</v>
      </c>
      <c r="W49" s="97">
        <f t="shared" si="49"/>
        <v>1035711.064</v>
      </c>
      <c r="X49" s="97">
        <f t="shared" si="49"/>
        <v>1048097.606</v>
      </c>
      <c r="Y49" s="97">
        <f t="shared" si="49"/>
        <v>954228.52399999998</v>
      </c>
      <c r="Z49" s="97">
        <f t="shared" si="49"/>
        <v>868424.23300000001</v>
      </c>
      <c r="AA49" s="97">
        <f t="shared" si="49"/>
        <v>959276.62300000002</v>
      </c>
      <c r="AB49" s="97">
        <f t="shared" si="49"/>
        <v>1003528.938</v>
      </c>
      <c r="AC49" s="87">
        <f t="shared" si="49"/>
        <v>10646695.946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69" t="s">
        <v>16</v>
      </c>
      <c r="BJ49" s="83">
        <f t="shared" ref="BJ49:BV49" si="50">AU40*AU58</f>
        <v>7.8749766468582463E-3</v>
      </c>
      <c r="BK49" s="84">
        <f t="shared" si="50"/>
        <v>3.4804493729626594E-2</v>
      </c>
      <c r="BL49" s="84">
        <f t="shared" si="50"/>
        <v>1.2674660520725271E-2</v>
      </c>
      <c r="BM49" s="84">
        <f t="shared" si="50"/>
        <v>9.671949539292032E-3</v>
      </c>
      <c r="BN49" s="84">
        <f t="shared" si="50"/>
        <v>1.6287378952043297E-2</v>
      </c>
      <c r="BO49" s="84">
        <f t="shared" si="50"/>
        <v>1.2671363979543267E-2</v>
      </c>
      <c r="BP49" s="84">
        <f t="shared" si="50"/>
        <v>1.0296867032265625E-2</v>
      </c>
      <c r="BQ49" s="84">
        <f t="shared" si="50"/>
        <v>5.8661888487349448E-3</v>
      </c>
      <c r="BR49" s="84">
        <f t="shared" si="50"/>
        <v>1.2239148655566743E-2</v>
      </c>
      <c r="BS49" s="84">
        <f t="shared" si="50"/>
        <v>1.4060654620020801E-2</v>
      </c>
      <c r="BT49" s="84">
        <f t="shared" si="50"/>
        <v>1.6268141505519508E-2</v>
      </c>
      <c r="BU49" s="84">
        <f t="shared" si="50"/>
        <v>1.208915190147263E-2</v>
      </c>
      <c r="BV49" s="131">
        <f t="shared" si="50"/>
        <v>1.3397551738214023E-2</v>
      </c>
    </row>
    <row r="50" spans="1:74" ht="12.75">
      <c r="A50" s="61" t="s">
        <v>17</v>
      </c>
      <c r="B50" s="95">
        <v>254789.32199999999</v>
      </c>
      <c r="C50" s="97">
        <v>203421.745</v>
      </c>
      <c r="D50" s="97">
        <v>284805.91399999999</v>
      </c>
      <c r="E50" s="97">
        <v>263914.81400000001</v>
      </c>
      <c r="F50" s="97">
        <v>239769.60399999999</v>
      </c>
      <c r="G50" s="97">
        <v>359592.554</v>
      </c>
      <c r="H50" s="97">
        <v>611302.62199999997</v>
      </c>
      <c r="I50" s="97">
        <v>555772.86600000004</v>
      </c>
      <c r="J50" s="97">
        <v>784342.18200000003</v>
      </c>
      <c r="K50" s="97">
        <v>756728.54700000002</v>
      </c>
      <c r="L50" s="97">
        <v>718964.03500000003</v>
      </c>
      <c r="M50" s="97">
        <v>686615.61800000002</v>
      </c>
      <c r="N50" s="87">
        <f t="shared" si="46"/>
        <v>5720019.8229999999</v>
      </c>
      <c r="O50" s="3"/>
      <c r="P50" s="61" t="s">
        <v>17</v>
      </c>
      <c r="Q50" s="95">
        <f t="shared" ref="Q50:AC50" si="51">B41+B50</f>
        <v>261538.32199999999</v>
      </c>
      <c r="R50" s="97">
        <f t="shared" si="51"/>
        <v>208365.745</v>
      </c>
      <c r="S50" s="97">
        <f t="shared" si="51"/>
        <v>303845.91399999999</v>
      </c>
      <c r="T50" s="97">
        <f t="shared" si="51"/>
        <v>282322.81400000001</v>
      </c>
      <c r="U50" s="97">
        <f t="shared" si="51"/>
        <v>247984.60399999999</v>
      </c>
      <c r="V50" s="97">
        <f t="shared" si="51"/>
        <v>368555.554</v>
      </c>
      <c r="W50" s="97">
        <f t="shared" si="51"/>
        <v>627476.62199999997</v>
      </c>
      <c r="X50" s="97">
        <f t="shared" si="51"/>
        <v>576869.86600000004</v>
      </c>
      <c r="Y50" s="97">
        <f t="shared" si="51"/>
        <v>799961.18200000003</v>
      </c>
      <c r="Z50" s="97">
        <f t="shared" si="51"/>
        <v>772786.54700000002</v>
      </c>
      <c r="AA50" s="97">
        <f t="shared" si="51"/>
        <v>738727.03500000003</v>
      </c>
      <c r="AB50" s="97">
        <f t="shared" si="51"/>
        <v>710446.61800000002</v>
      </c>
      <c r="AC50" s="87">
        <f t="shared" si="51"/>
        <v>5898880.8229999999</v>
      </c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69" t="s">
        <v>17</v>
      </c>
      <c r="BJ50" s="83">
        <f t="shared" ref="BJ50:BV50" si="52">AU41*AU59</f>
        <v>1.1253689449836934E-2</v>
      </c>
      <c r="BK50" s="84">
        <f t="shared" si="52"/>
        <v>5.3718417436660393E-2</v>
      </c>
      <c r="BL50" s="84">
        <f t="shared" si="52"/>
        <v>5.132042440258968E-2</v>
      </c>
      <c r="BM50" s="84">
        <f t="shared" si="52"/>
        <v>3.6486908399950092E-2</v>
      </c>
      <c r="BN50" s="84">
        <f t="shared" si="52"/>
        <v>2.8745741328443122E-2</v>
      </c>
      <c r="BO50" s="84">
        <f t="shared" si="52"/>
        <v>3.8954038148459547E-2</v>
      </c>
      <c r="BP50" s="84">
        <f t="shared" si="52"/>
        <v>2.7242498483104512E-2</v>
      </c>
      <c r="BQ50" s="84">
        <f t="shared" si="52"/>
        <v>7.2765894945626937E-3</v>
      </c>
      <c r="BR50" s="84">
        <f t="shared" si="52"/>
        <v>1.5321917831500519E-2</v>
      </c>
      <c r="BS50" s="84">
        <f t="shared" si="52"/>
        <v>1.5152005149515778E-2</v>
      </c>
      <c r="BT50" s="84">
        <f t="shared" si="52"/>
        <v>2.2409694021285079E-2</v>
      </c>
      <c r="BU50" s="84">
        <f t="shared" si="52"/>
        <v>2.3214543248013999E-2</v>
      </c>
      <c r="BV50" s="131">
        <f t="shared" si="52"/>
        <v>2.3745093618447972E-2</v>
      </c>
    </row>
    <row r="51" spans="1:74" ht="12.75">
      <c r="A51" s="61" t="s">
        <v>26</v>
      </c>
      <c r="B51" s="95">
        <v>275783.299</v>
      </c>
      <c r="C51" s="97">
        <v>286378.08</v>
      </c>
      <c r="D51" s="97">
        <v>257371.99799999999</v>
      </c>
      <c r="E51" s="97">
        <v>239595.77600000001</v>
      </c>
      <c r="F51" s="97">
        <v>228542.65</v>
      </c>
      <c r="G51" s="97">
        <v>242023.01300000001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87">
        <f t="shared" si="46"/>
        <v>1529694.8159999999</v>
      </c>
      <c r="O51" s="3"/>
      <c r="P51" s="61" t="s">
        <v>26</v>
      </c>
      <c r="Q51" s="95">
        <f t="shared" ref="Q51:AC51" si="53">B42+B51</f>
        <v>283560.299</v>
      </c>
      <c r="R51" s="97">
        <f t="shared" si="53"/>
        <v>290171.08</v>
      </c>
      <c r="S51" s="97">
        <f t="shared" si="53"/>
        <v>264907.99800000002</v>
      </c>
      <c r="T51" s="97">
        <f t="shared" si="53"/>
        <v>244144.77600000001</v>
      </c>
      <c r="U51" s="97">
        <f t="shared" si="53"/>
        <v>236869.65</v>
      </c>
      <c r="V51" s="97">
        <f t="shared" si="53"/>
        <v>249269.01300000001</v>
      </c>
      <c r="W51" s="97">
        <f t="shared" si="53"/>
        <v>0</v>
      </c>
      <c r="X51" s="97">
        <f t="shared" si="53"/>
        <v>0</v>
      </c>
      <c r="Y51" s="97">
        <f t="shared" si="53"/>
        <v>0</v>
      </c>
      <c r="Z51" s="97">
        <f t="shared" si="53"/>
        <v>0</v>
      </c>
      <c r="AA51" s="97">
        <f t="shared" si="53"/>
        <v>0</v>
      </c>
      <c r="AB51" s="97">
        <f t="shared" si="53"/>
        <v>0</v>
      </c>
      <c r="AC51" s="87">
        <f t="shared" si="53"/>
        <v>1568922.8159999999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69" t="s">
        <v>26</v>
      </c>
      <c r="BJ51" s="83">
        <f t="shared" ref="BJ51:BV51" si="54">AU42*AU60</f>
        <v>2.2142010255143282E-2</v>
      </c>
      <c r="BK51" s="84">
        <f t="shared" si="54"/>
        <v>3.4884359363753073E-2</v>
      </c>
      <c r="BL51" s="84">
        <f t="shared" si="54"/>
        <v>-6.5477072217581865E-4</v>
      </c>
      <c r="BM51" s="84">
        <f t="shared" si="54"/>
        <v>2.6031515486210112E-2</v>
      </c>
      <c r="BN51" s="84">
        <f t="shared" si="54"/>
        <v>2.6300803778653563E-2</v>
      </c>
      <c r="BO51" s="84">
        <f t="shared" si="54"/>
        <v>1.5111335291644285E-2</v>
      </c>
      <c r="BP51" s="84">
        <f t="shared" si="54"/>
        <v>0</v>
      </c>
      <c r="BQ51" s="84">
        <f t="shared" si="54"/>
        <v>0</v>
      </c>
      <c r="BR51" s="84">
        <f t="shared" si="54"/>
        <v>0</v>
      </c>
      <c r="BS51" s="84">
        <f t="shared" si="54"/>
        <v>0</v>
      </c>
      <c r="BT51" s="84">
        <f t="shared" si="54"/>
        <v>0</v>
      </c>
      <c r="BU51" s="84">
        <f t="shared" si="54"/>
        <v>0</v>
      </c>
      <c r="BV51" s="131">
        <f t="shared" si="54"/>
        <v>2.1792099741626794E-2</v>
      </c>
    </row>
    <row r="52" spans="1:74" ht="12.75">
      <c r="A52" s="61" t="s">
        <v>18</v>
      </c>
      <c r="B52" s="95">
        <v>381608.989</v>
      </c>
      <c r="C52" s="97">
        <v>334657.08799999999</v>
      </c>
      <c r="D52" s="97">
        <v>347011.49200000003</v>
      </c>
      <c r="E52" s="97">
        <v>433859.62300000002</v>
      </c>
      <c r="F52" s="97">
        <v>443951.88199999998</v>
      </c>
      <c r="G52" s="97">
        <v>543830.53799999994</v>
      </c>
      <c r="H52" s="97">
        <v>635454.09600000002</v>
      </c>
      <c r="I52" s="97">
        <v>567764.08600000001</v>
      </c>
      <c r="J52" s="97">
        <v>583250.59499999997</v>
      </c>
      <c r="K52" s="97">
        <v>676930.90399999998</v>
      </c>
      <c r="L52" s="97">
        <v>710050.05</v>
      </c>
      <c r="M52" s="97">
        <v>588803.73800000001</v>
      </c>
      <c r="N52" s="87">
        <f t="shared" si="46"/>
        <v>6247173.0810000002</v>
      </c>
      <c r="O52" s="3"/>
      <c r="P52" s="61" t="s">
        <v>18</v>
      </c>
      <c r="Q52" s="95">
        <f t="shared" ref="Q52:AC52" si="55">B43+B52</f>
        <v>389793.989</v>
      </c>
      <c r="R52" s="97">
        <f t="shared" si="55"/>
        <v>339924.08799999999</v>
      </c>
      <c r="S52" s="97">
        <f t="shared" si="55"/>
        <v>364983.49200000003</v>
      </c>
      <c r="T52" s="97">
        <f t="shared" si="55"/>
        <v>442452.62300000002</v>
      </c>
      <c r="U52" s="97">
        <f t="shared" si="55"/>
        <v>453279.88199999998</v>
      </c>
      <c r="V52" s="97">
        <f t="shared" si="55"/>
        <v>553630.53799999994</v>
      </c>
      <c r="W52" s="97">
        <f t="shared" si="55"/>
        <v>646090.09600000002</v>
      </c>
      <c r="X52" s="97">
        <f t="shared" si="55"/>
        <v>575656.08600000001</v>
      </c>
      <c r="Y52" s="97">
        <f t="shared" si="55"/>
        <v>592052.59499999997</v>
      </c>
      <c r="Z52" s="97">
        <f t="shared" si="55"/>
        <v>686597.90399999998</v>
      </c>
      <c r="AA52" s="97">
        <f t="shared" si="55"/>
        <v>723075.05</v>
      </c>
      <c r="AB52" s="97">
        <f t="shared" si="55"/>
        <v>597501.73800000001</v>
      </c>
      <c r="AC52" s="87">
        <f t="shared" si="55"/>
        <v>6365038.0810000002</v>
      </c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69" t="s">
        <v>18</v>
      </c>
      <c r="BJ52" s="83">
        <f t="shared" ref="BJ52:BV52" si="56">AU43*AU61</f>
        <v>1.9030251094251684E-2</v>
      </c>
      <c r="BK52" s="84">
        <f t="shared" si="56"/>
        <v>2.6701346022553692E-2</v>
      </c>
      <c r="BL52" s="84">
        <f t="shared" si="56"/>
        <v>2.8508835336665591E-2</v>
      </c>
      <c r="BM52" s="84">
        <f t="shared" si="56"/>
        <v>1.8950450326591262E-2</v>
      </c>
      <c r="BN52" s="84">
        <f t="shared" si="56"/>
        <v>1.6597290903466792E-2</v>
      </c>
      <c r="BO52" s="84">
        <f t="shared" si="56"/>
        <v>1.1226507053302325E-2</v>
      </c>
      <c r="BP52" s="84">
        <f t="shared" si="56"/>
        <v>1.0794662760131211E-2</v>
      </c>
      <c r="BQ52" s="84">
        <f t="shared" si="56"/>
        <v>1.1544705355514497E-2</v>
      </c>
      <c r="BR52" s="84">
        <f t="shared" si="56"/>
        <v>1.2189754673591444E-2</v>
      </c>
      <c r="BS52" s="84">
        <f t="shared" si="56"/>
        <v>1.0443382531231792E-2</v>
      </c>
      <c r="BT52" s="84">
        <f t="shared" si="56"/>
        <v>1.7937431284779665E-2</v>
      </c>
      <c r="BU52" s="84">
        <f t="shared" si="56"/>
        <v>1.663743714144764E-2</v>
      </c>
      <c r="BV52" s="131">
        <f t="shared" si="56"/>
        <v>1.5675877449518084E-2</v>
      </c>
    </row>
    <row r="53" spans="1:74" ht="12.75">
      <c r="A53" s="61" t="s">
        <v>21</v>
      </c>
      <c r="B53" s="95">
        <v>513964.647</v>
      </c>
      <c r="C53" s="97">
        <v>496391.76699999999</v>
      </c>
      <c r="D53" s="97">
        <v>413029.17300000001</v>
      </c>
      <c r="E53" s="97">
        <v>450412.54499999998</v>
      </c>
      <c r="F53" s="136">
        <v>418405.26699999999</v>
      </c>
      <c r="G53" s="97">
        <v>486274.02100000001</v>
      </c>
      <c r="H53" s="97">
        <v>789274.92299999995</v>
      </c>
      <c r="I53" s="97">
        <v>925547.07900000003</v>
      </c>
      <c r="J53" s="97">
        <v>788659.78700000001</v>
      </c>
      <c r="K53" s="97">
        <v>818489.48300000001</v>
      </c>
      <c r="L53" s="97">
        <v>799628.29299999995</v>
      </c>
      <c r="M53" s="97">
        <v>983866.61699999997</v>
      </c>
      <c r="N53" s="87">
        <f t="shared" si="46"/>
        <v>7883943.602</v>
      </c>
      <c r="O53" s="3"/>
      <c r="P53" s="61" t="s">
        <v>21</v>
      </c>
      <c r="Q53" s="95">
        <f t="shared" ref="Q53:AC53" si="57">B44+B53</f>
        <v>524955.647</v>
      </c>
      <c r="R53" s="95">
        <f t="shared" si="57"/>
        <v>500247.76699999999</v>
      </c>
      <c r="S53" s="95">
        <f t="shared" si="57"/>
        <v>431790.17300000001</v>
      </c>
      <c r="T53" s="97">
        <f t="shared" si="57"/>
        <v>460916.54499999998</v>
      </c>
      <c r="U53" s="97">
        <f t="shared" si="57"/>
        <v>430725.26699999999</v>
      </c>
      <c r="V53" s="97">
        <f t="shared" si="57"/>
        <v>493274.02100000001</v>
      </c>
      <c r="W53" s="97">
        <f t="shared" si="57"/>
        <v>805079.92299999995</v>
      </c>
      <c r="X53" s="97">
        <f t="shared" si="57"/>
        <v>939344.07900000003</v>
      </c>
      <c r="Y53" s="97">
        <f t="shared" si="57"/>
        <v>804843.78700000001</v>
      </c>
      <c r="Z53" s="97">
        <f t="shared" si="57"/>
        <v>830580.48300000001</v>
      </c>
      <c r="AA53" s="97">
        <f t="shared" si="57"/>
        <v>819014.29299999995</v>
      </c>
      <c r="AB53" s="97">
        <f t="shared" si="57"/>
        <v>999340.61699999997</v>
      </c>
      <c r="AC53" s="87">
        <f t="shared" si="57"/>
        <v>8040112.602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69" t="s">
        <v>21</v>
      </c>
      <c r="BJ53" s="83">
        <f t="shared" ref="BJ53:BV53" si="58">AU44*AU62</f>
        <v>1.754295336394195E-2</v>
      </c>
      <c r="BK53" s="84">
        <f t="shared" si="58"/>
        <v>2.9788750886276503E-2</v>
      </c>
      <c r="BL53" s="84">
        <f t="shared" si="58"/>
        <v>-2.2008091677884638E-2</v>
      </c>
      <c r="BM53" s="84">
        <f t="shared" si="58"/>
        <v>1.8995732868328175E-2</v>
      </c>
      <c r="BN53" s="84">
        <f t="shared" si="58"/>
        <v>1.8654868418769739E-2</v>
      </c>
      <c r="BO53" s="84">
        <f t="shared" si="58"/>
        <v>8.3777219864304437E-3</v>
      </c>
      <c r="BP53" s="84">
        <f t="shared" si="58"/>
        <v>1.2857994819885858E-2</v>
      </c>
      <c r="BQ53" s="84">
        <f t="shared" si="58"/>
        <v>1.2685093910749685E-2</v>
      </c>
      <c r="BR53" s="84">
        <f t="shared" si="58"/>
        <v>1.3343937242840396E-2</v>
      </c>
      <c r="BS53" s="84">
        <f t="shared" si="58"/>
        <v>1.0560995449044795E-2</v>
      </c>
      <c r="BT53" s="84">
        <f t="shared" si="58"/>
        <v>1.4383703150630357E-2</v>
      </c>
      <c r="BU53" s="84">
        <f t="shared" si="58"/>
        <v>1.3624130188436478E-2</v>
      </c>
      <c r="BV53" s="131">
        <f t="shared" si="58"/>
        <v>1.4063847120741643E-2</v>
      </c>
    </row>
    <row r="54" spans="1:74" ht="12.75">
      <c r="A54" s="61" t="s">
        <v>23</v>
      </c>
      <c r="B54" s="108">
        <f t="shared" ref="B54:M54" si="59">SUM(B48:B53)</f>
        <v>2296179.4499999997</v>
      </c>
      <c r="C54" s="108">
        <f t="shared" si="59"/>
        <v>2295132.997</v>
      </c>
      <c r="D54" s="108">
        <f t="shared" si="59"/>
        <v>2308327.1440000003</v>
      </c>
      <c r="E54" s="108">
        <f t="shared" si="59"/>
        <v>2311994.952</v>
      </c>
      <c r="F54" s="108">
        <f t="shared" si="59"/>
        <v>2341561.2689999999</v>
      </c>
      <c r="G54" s="108">
        <f t="shared" si="59"/>
        <v>2991025.1130000004</v>
      </c>
      <c r="H54" s="108">
        <f t="shared" si="59"/>
        <v>3059186.7050000001</v>
      </c>
      <c r="I54" s="108">
        <f t="shared" si="59"/>
        <v>3089086.6370000001</v>
      </c>
      <c r="J54" s="108">
        <f t="shared" si="59"/>
        <v>3100686.088</v>
      </c>
      <c r="K54" s="108">
        <f t="shared" si="59"/>
        <v>3101722.1669999999</v>
      </c>
      <c r="L54" s="108">
        <f t="shared" si="59"/>
        <v>3172648.0010000002</v>
      </c>
      <c r="M54" s="108">
        <f t="shared" si="59"/>
        <v>3254350.9109999998</v>
      </c>
      <c r="N54" s="108">
        <f t="shared" si="46"/>
        <v>33321901.433999993</v>
      </c>
      <c r="O54" s="3"/>
      <c r="P54" s="61" t="s">
        <v>23</v>
      </c>
      <c r="Q54" s="139">
        <f t="shared" ref="Q54:AC54" si="60">B45+B54</f>
        <v>2343029.4499999997</v>
      </c>
      <c r="R54" s="139">
        <f t="shared" si="60"/>
        <v>2326010.997</v>
      </c>
      <c r="S54" s="139">
        <f t="shared" si="60"/>
        <v>2399536.1440000003</v>
      </c>
      <c r="T54" s="139">
        <f t="shared" si="60"/>
        <v>2367385.952</v>
      </c>
      <c r="U54" s="139">
        <f t="shared" si="60"/>
        <v>2395042.2689999999</v>
      </c>
      <c r="V54" s="139">
        <f t="shared" si="60"/>
        <v>3048495.1130000004</v>
      </c>
      <c r="W54" s="139">
        <f t="shared" si="60"/>
        <v>3114357.7050000001</v>
      </c>
      <c r="X54" s="139">
        <f t="shared" si="60"/>
        <v>3139967.6370000001</v>
      </c>
      <c r="Y54" s="139">
        <f t="shared" si="60"/>
        <v>3151086.088</v>
      </c>
      <c r="Z54" s="139">
        <f t="shared" si="60"/>
        <v>3158389.1669999999</v>
      </c>
      <c r="AA54" s="139">
        <f t="shared" si="60"/>
        <v>3240093.0010000002</v>
      </c>
      <c r="AB54" s="139">
        <f t="shared" si="60"/>
        <v>3310817.9109999998</v>
      </c>
      <c r="AC54" s="108">
        <f t="shared" si="60"/>
        <v>33994211.433999993</v>
      </c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69" t="s">
        <v>23</v>
      </c>
      <c r="BJ54" s="144">
        <f t="shared" ref="BJ54:BV54" si="61">AU45*AU63</f>
        <v>1.3948783324948581E-2</v>
      </c>
      <c r="BK54" s="144">
        <f t="shared" si="61"/>
        <v>3.3332716765107746E-2</v>
      </c>
      <c r="BL54" s="144">
        <f t="shared" si="61"/>
        <v>1.6923088862377804E-2</v>
      </c>
      <c r="BM54" s="144">
        <f t="shared" si="61"/>
        <v>1.8483256870194625E-2</v>
      </c>
      <c r="BN54" s="144">
        <f t="shared" si="61"/>
        <v>1.931228123787183E-2</v>
      </c>
      <c r="BO54" s="144">
        <f t="shared" si="61"/>
        <v>1.4953362707663962E-2</v>
      </c>
      <c r="BP54" s="144">
        <f t="shared" si="61"/>
        <v>1.4381481984541656E-2</v>
      </c>
      <c r="BQ54" s="144">
        <f t="shared" si="61"/>
        <v>9.4742633814570622E-3</v>
      </c>
      <c r="BR54" s="144">
        <f t="shared" si="61"/>
        <v>1.3288911281737106E-2</v>
      </c>
      <c r="BS54" s="144">
        <f t="shared" si="61"/>
        <v>1.2611849872680983E-2</v>
      </c>
      <c r="BT54" s="144">
        <f t="shared" si="61"/>
        <v>1.7510216263829669E-2</v>
      </c>
      <c r="BU54" s="144">
        <f t="shared" si="61"/>
        <v>1.5231768825379651E-2</v>
      </c>
      <c r="BV54" s="147">
        <f t="shared" si="61"/>
        <v>1.6334011671432992E-2</v>
      </c>
    </row>
    <row r="55" spans="1:74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1:74" ht="12.75">
      <c r="A56" s="118" t="s">
        <v>36</v>
      </c>
      <c r="B56" s="118" t="s">
        <v>1</v>
      </c>
      <c r="C56" s="118" t="s">
        <v>2</v>
      </c>
      <c r="D56" s="118" t="s">
        <v>3</v>
      </c>
      <c r="E56" s="118" t="s">
        <v>4</v>
      </c>
      <c r="F56" s="118" t="s">
        <v>5</v>
      </c>
      <c r="G56" s="118" t="s">
        <v>6</v>
      </c>
      <c r="H56" s="118" t="s">
        <v>7</v>
      </c>
      <c r="I56" s="118" t="s">
        <v>8</v>
      </c>
      <c r="J56" s="118" t="s">
        <v>9</v>
      </c>
      <c r="K56" s="118" t="s">
        <v>10</v>
      </c>
      <c r="L56" s="118" t="s">
        <v>11</v>
      </c>
      <c r="M56" s="118" t="s">
        <v>12</v>
      </c>
      <c r="N56" s="118" t="s">
        <v>19</v>
      </c>
      <c r="O56" s="3"/>
      <c r="P56" s="118" t="s">
        <v>37</v>
      </c>
      <c r="Q56" s="118" t="s">
        <v>1</v>
      </c>
      <c r="R56" s="118" t="s">
        <v>2</v>
      </c>
      <c r="S56" s="118" t="s">
        <v>3</v>
      </c>
      <c r="T56" s="118" t="s">
        <v>4</v>
      </c>
      <c r="U56" s="118" t="s">
        <v>5</v>
      </c>
      <c r="V56" s="118" t="s">
        <v>6</v>
      </c>
      <c r="W56" s="118" t="s">
        <v>7</v>
      </c>
      <c r="X56" s="118" t="s">
        <v>8</v>
      </c>
      <c r="Y56" s="118" t="s">
        <v>9</v>
      </c>
      <c r="Z56" s="118" t="s">
        <v>10</v>
      </c>
      <c r="AA56" s="118" t="s">
        <v>11</v>
      </c>
      <c r="AB56" s="118" t="s">
        <v>12</v>
      </c>
      <c r="AC56" s="118" t="s">
        <v>19</v>
      </c>
      <c r="AD56" s="3"/>
      <c r="AE56" s="118" t="s">
        <v>38</v>
      </c>
      <c r="AF56" s="118" t="s">
        <v>1</v>
      </c>
      <c r="AG56" s="118" t="s">
        <v>2</v>
      </c>
      <c r="AH56" s="118" t="s">
        <v>3</v>
      </c>
      <c r="AI56" s="118" t="s">
        <v>4</v>
      </c>
      <c r="AJ56" s="118" t="s">
        <v>5</v>
      </c>
      <c r="AK56" s="118" t="s">
        <v>6</v>
      </c>
      <c r="AL56" s="118" t="s">
        <v>7</v>
      </c>
      <c r="AM56" s="118" t="s">
        <v>8</v>
      </c>
      <c r="AN56" s="118" t="s">
        <v>9</v>
      </c>
      <c r="AO56" s="118" t="s">
        <v>10</v>
      </c>
      <c r="AP56" s="118" t="s">
        <v>11</v>
      </c>
      <c r="AQ56" s="118" t="s">
        <v>12</v>
      </c>
      <c r="AR56" s="118" t="s">
        <v>19</v>
      </c>
      <c r="AS56" s="3"/>
      <c r="AT56" s="118" t="s">
        <v>39</v>
      </c>
      <c r="AU56" s="118" t="s">
        <v>1</v>
      </c>
      <c r="AV56" s="118" t="s">
        <v>2</v>
      </c>
      <c r="AW56" s="118" t="s">
        <v>3</v>
      </c>
      <c r="AX56" s="118" t="s">
        <v>4</v>
      </c>
      <c r="AY56" s="118" t="s">
        <v>5</v>
      </c>
      <c r="AZ56" s="118" t="s">
        <v>6</v>
      </c>
      <c r="BA56" s="118" t="s">
        <v>7</v>
      </c>
      <c r="BB56" s="118" t="s">
        <v>8</v>
      </c>
      <c r="BC56" s="118" t="s">
        <v>9</v>
      </c>
      <c r="BD56" s="118" t="s">
        <v>10</v>
      </c>
      <c r="BE56" s="118" t="s">
        <v>11</v>
      </c>
      <c r="BF56" s="118" t="s">
        <v>12</v>
      </c>
      <c r="BG56" s="118" t="s">
        <v>19</v>
      </c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2.75">
      <c r="A57" s="118" t="s">
        <v>20</v>
      </c>
      <c r="B57" s="150">
        <v>449</v>
      </c>
      <c r="C57" s="151">
        <v>270</v>
      </c>
      <c r="D57" s="151">
        <v>399</v>
      </c>
      <c r="E57" s="151">
        <v>542</v>
      </c>
      <c r="F57" s="151">
        <v>657</v>
      </c>
      <c r="G57" s="151">
        <v>422</v>
      </c>
      <c r="H57" s="151"/>
      <c r="I57" s="151"/>
      <c r="J57" s="151"/>
      <c r="K57" s="151"/>
      <c r="L57" s="151"/>
      <c r="M57" s="151"/>
      <c r="N57" s="153">
        <f t="shared" ref="N57:N63" si="62">SUM(B57:M57)</f>
        <v>2739</v>
      </c>
      <c r="O57" s="3"/>
      <c r="P57" s="118" t="s">
        <v>20</v>
      </c>
      <c r="Q57" s="126">
        <f t="shared" ref="Q57:AC57" si="63">B57+B66+B75</f>
        <v>4140</v>
      </c>
      <c r="R57" s="127">
        <f t="shared" si="63"/>
        <v>2722</v>
      </c>
      <c r="S57" s="127">
        <f t="shared" si="63"/>
        <v>8448</v>
      </c>
      <c r="T57" s="127">
        <f t="shared" si="63"/>
        <v>4512</v>
      </c>
      <c r="U57" s="127">
        <f t="shared" si="63"/>
        <v>4477</v>
      </c>
      <c r="V57" s="127">
        <f t="shared" si="63"/>
        <v>5204</v>
      </c>
      <c r="W57" s="127">
        <f t="shared" si="63"/>
        <v>0</v>
      </c>
      <c r="X57" s="127">
        <f t="shared" si="63"/>
        <v>0</v>
      </c>
      <c r="Y57" s="127">
        <f t="shared" si="63"/>
        <v>0</v>
      </c>
      <c r="Z57" s="127">
        <f t="shared" si="63"/>
        <v>0</v>
      </c>
      <c r="AA57" s="127">
        <f t="shared" si="63"/>
        <v>0</v>
      </c>
      <c r="AB57" s="127">
        <f t="shared" si="63"/>
        <v>0</v>
      </c>
      <c r="AC57" s="130">
        <f t="shared" si="63"/>
        <v>29503</v>
      </c>
      <c r="AD57" s="3"/>
      <c r="AE57" s="118" t="s">
        <v>20</v>
      </c>
      <c r="AF57" s="126">
        <f t="shared" ref="AF57:AR57" si="64">Q57+Q66</f>
        <v>14537</v>
      </c>
      <c r="AG57" s="127">
        <f t="shared" si="64"/>
        <v>12343</v>
      </c>
      <c r="AH57" s="127">
        <f t="shared" si="64"/>
        <v>21274</v>
      </c>
      <c r="AI57" s="127">
        <f t="shared" si="64"/>
        <v>15904</v>
      </c>
      <c r="AJ57" s="127">
        <f t="shared" si="64"/>
        <v>15524</v>
      </c>
      <c r="AK57" s="127">
        <f t="shared" si="64"/>
        <v>17808</v>
      </c>
      <c r="AL57" s="127">
        <f t="shared" si="64"/>
        <v>0</v>
      </c>
      <c r="AM57" s="127">
        <f t="shared" si="64"/>
        <v>0</v>
      </c>
      <c r="AN57" s="127">
        <f t="shared" si="64"/>
        <v>0</v>
      </c>
      <c r="AO57" s="127">
        <f t="shared" si="64"/>
        <v>0</v>
      </c>
      <c r="AP57" s="127">
        <f t="shared" si="64"/>
        <v>0</v>
      </c>
      <c r="AQ57" s="127">
        <f t="shared" si="64"/>
        <v>0</v>
      </c>
      <c r="AR57" s="130">
        <f t="shared" si="64"/>
        <v>97390</v>
      </c>
      <c r="AS57" s="3"/>
      <c r="AT57" s="118" t="s">
        <v>20</v>
      </c>
      <c r="AU57" s="133">
        <f t="shared" ref="AU57:AZ57" si="65">AF57/AF66</f>
        <v>1.398191786092142</v>
      </c>
      <c r="AV57" s="134">
        <f t="shared" si="65"/>
        <v>1.2829227731005093</v>
      </c>
      <c r="AW57" s="134">
        <f t="shared" si="65"/>
        <v>1.6586620926243567</v>
      </c>
      <c r="AX57" s="134">
        <f t="shared" si="65"/>
        <v>1.396067415730337</v>
      </c>
      <c r="AY57" s="134">
        <f t="shared" si="65"/>
        <v>1.4052683986602696</v>
      </c>
      <c r="AZ57" s="134">
        <f t="shared" si="65"/>
        <v>1.4128847984766741</v>
      </c>
      <c r="BA57" s="151">
        <v>0</v>
      </c>
      <c r="BB57" s="151">
        <v>0</v>
      </c>
      <c r="BC57" s="151">
        <v>0</v>
      </c>
      <c r="BD57" s="151">
        <v>0</v>
      </c>
      <c r="BE57" s="151">
        <v>0</v>
      </c>
      <c r="BF57" s="151">
        <v>0</v>
      </c>
      <c r="BG57" s="153">
        <f>AR57/AR66</f>
        <v>1.4345898331050126</v>
      </c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</row>
    <row r="58" spans="1:74" ht="12.75">
      <c r="A58" s="118" t="s">
        <v>16</v>
      </c>
      <c r="B58" s="120">
        <v>3505</v>
      </c>
      <c r="C58" s="121">
        <v>2109</v>
      </c>
      <c r="D58" s="121">
        <v>3114</v>
      </c>
      <c r="E58" s="121">
        <v>4228</v>
      </c>
      <c r="F58" s="121">
        <v>5120</v>
      </c>
      <c r="G58" s="121">
        <v>3288</v>
      </c>
      <c r="H58" s="121">
        <v>4326</v>
      </c>
      <c r="I58" s="121">
        <v>3866</v>
      </c>
      <c r="J58" s="121">
        <v>3991</v>
      </c>
      <c r="K58" s="121">
        <v>4158</v>
      </c>
      <c r="L58" s="121">
        <v>5047</v>
      </c>
      <c r="M58" s="121">
        <v>3461</v>
      </c>
      <c r="N58" s="130">
        <f t="shared" si="62"/>
        <v>46213</v>
      </c>
      <c r="O58" s="3"/>
      <c r="P58" s="118" t="s">
        <v>16</v>
      </c>
      <c r="Q58" s="126">
        <f t="shared" ref="Q58:AC58" si="66">B58+B67+B76</f>
        <v>9008</v>
      </c>
      <c r="R58" s="127">
        <f t="shared" si="66"/>
        <v>10296</v>
      </c>
      <c r="S58" s="127">
        <f t="shared" si="66"/>
        <v>19452</v>
      </c>
      <c r="T58" s="127">
        <f t="shared" si="66"/>
        <v>8825</v>
      </c>
      <c r="U58" s="127">
        <f t="shared" si="66"/>
        <v>10815</v>
      </c>
      <c r="V58" s="127">
        <f t="shared" si="66"/>
        <v>19258</v>
      </c>
      <c r="W58" s="127">
        <f t="shared" si="66"/>
        <v>12556</v>
      </c>
      <c r="X58" s="127">
        <f t="shared" si="66"/>
        <v>8095</v>
      </c>
      <c r="Y58" s="127">
        <f t="shared" si="66"/>
        <v>9795</v>
      </c>
      <c r="Z58" s="127">
        <f t="shared" si="66"/>
        <v>18851</v>
      </c>
      <c r="AA58" s="127">
        <f t="shared" si="66"/>
        <v>15272</v>
      </c>
      <c r="AB58" s="127">
        <f t="shared" si="66"/>
        <v>8464</v>
      </c>
      <c r="AC58" s="130">
        <f t="shared" si="66"/>
        <v>150687</v>
      </c>
      <c r="AD58" s="3"/>
      <c r="AE58" s="118" t="s">
        <v>16</v>
      </c>
      <c r="AF58" s="126">
        <f t="shared" ref="AF58:AR58" si="67">Q58+Q67</f>
        <v>43229</v>
      </c>
      <c r="AG58" s="127">
        <f t="shared" si="67"/>
        <v>51829</v>
      </c>
      <c r="AH58" s="127">
        <f t="shared" si="67"/>
        <v>59742</v>
      </c>
      <c r="AI58" s="127">
        <f t="shared" si="67"/>
        <v>45260</v>
      </c>
      <c r="AJ58" s="127">
        <f t="shared" si="67"/>
        <v>50624</v>
      </c>
      <c r="AK58" s="127">
        <f t="shared" si="67"/>
        <v>74010</v>
      </c>
      <c r="AL58" s="127">
        <f t="shared" si="67"/>
        <v>64188</v>
      </c>
      <c r="AM58" s="127">
        <f t="shared" si="67"/>
        <v>34872</v>
      </c>
      <c r="AN58" s="127">
        <f t="shared" si="67"/>
        <v>45644</v>
      </c>
      <c r="AO58" s="127">
        <f t="shared" si="67"/>
        <v>57616</v>
      </c>
      <c r="AP58" s="127">
        <f t="shared" si="67"/>
        <v>59062</v>
      </c>
      <c r="AQ58" s="127">
        <f t="shared" si="67"/>
        <v>94518</v>
      </c>
      <c r="AR58" s="130">
        <f t="shared" si="67"/>
        <v>680594</v>
      </c>
      <c r="AS58" s="3"/>
      <c r="AT58" s="118" t="s">
        <v>16</v>
      </c>
      <c r="AU58" s="133">
        <f t="shared" ref="AU58:BG58" si="68">AF58/AF67</f>
        <v>1.263230180298647</v>
      </c>
      <c r="AV58" s="134">
        <f t="shared" si="68"/>
        <v>1.2478992608287387</v>
      </c>
      <c r="AW58" s="134">
        <f t="shared" si="68"/>
        <v>1.4827997021593446</v>
      </c>
      <c r="AX58" s="134">
        <f t="shared" si="68"/>
        <v>1.2422121586386716</v>
      </c>
      <c r="AY58" s="134">
        <f t="shared" si="68"/>
        <v>1.2716722349217513</v>
      </c>
      <c r="AZ58" s="134">
        <f t="shared" si="68"/>
        <v>1.3517314436002337</v>
      </c>
      <c r="BA58" s="134">
        <f t="shared" si="68"/>
        <v>1.2431825224666873</v>
      </c>
      <c r="BB58" s="134">
        <f t="shared" si="68"/>
        <v>1.3023116854016508</v>
      </c>
      <c r="BC58" s="134">
        <f t="shared" si="68"/>
        <v>1.2732293787832296</v>
      </c>
      <c r="BD58" s="134">
        <f t="shared" si="68"/>
        <v>1.4862891783825616</v>
      </c>
      <c r="BE58" s="134">
        <f t="shared" si="68"/>
        <v>1.3487554236126971</v>
      </c>
      <c r="BF58" s="134">
        <f t="shared" si="68"/>
        <v>1.0983568457015362</v>
      </c>
      <c r="BG58" s="153">
        <f t="shared" si="68"/>
        <v>1.2843649923477138</v>
      </c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</row>
    <row r="59" spans="1:74" ht="12.75">
      <c r="A59" s="118" t="s">
        <v>17</v>
      </c>
      <c r="B59" s="120">
        <v>2888</v>
      </c>
      <c r="C59" s="121">
        <v>1737</v>
      </c>
      <c r="D59" s="121">
        <v>2566</v>
      </c>
      <c r="E59" s="121">
        <v>3484</v>
      </c>
      <c r="F59" s="121">
        <v>4219</v>
      </c>
      <c r="G59" s="121">
        <v>2709</v>
      </c>
      <c r="H59" s="121">
        <v>4372</v>
      </c>
      <c r="I59" s="121">
        <v>3907</v>
      </c>
      <c r="J59" s="121">
        <v>4032</v>
      </c>
      <c r="K59" s="121">
        <v>4202</v>
      </c>
      <c r="L59" s="121">
        <v>5100</v>
      </c>
      <c r="M59" s="121">
        <v>3497</v>
      </c>
      <c r="N59" s="130">
        <f t="shared" si="62"/>
        <v>42713</v>
      </c>
      <c r="O59" s="3"/>
      <c r="P59" s="118" t="s">
        <v>17</v>
      </c>
      <c r="Q59" s="126">
        <f t="shared" ref="Q59:AC59" si="69">B59+B68+B77</f>
        <v>6749</v>
      </c>
      <c r="R59" s="127">
        <f t="shared" si="69"/>
        <v>4943</v>
      </c>
      <c r="S59" s="127">
        <f t="shared" si="69"/>
        <v>19040</v>
      </c>
      <c r="T59" s="127">
        <f t="shared" si="69"/>
        <v>18408</v>
      </c>
      <c r="U59" s="127">
        <f t="shared" si="69"/>
        <v>8215</v>
      </c>
      <c r="V59" s="127">
        <f t="shared" si="69"/>
        <v>8963</v>
      </c>
      <c r="W59" s="127">
        <f t="shared" si="69"/>
        <v>16174</v>
      </c>
      <c r="X59" s="127">
        <f t="shared" si="69"/>
        <v>21098</v>
      </c>
      <c r="Y59" s="127">
        <f t="shared" si="69"/>
        <v>15619</v>
      </c>
      <c r="Z59" s="127">
        <f t="shared" si="69"/>
        <v>16058</v>
      </c>
      <c r="AA59" s="127">
        <f t="shared" si="69"/>
        <v>19763</v>
      </c>
      <c r="AB59" s="127">
        <f t="shared" si="69"/>
        <v>23832</v>
      </c>
      <c r="AC59" s="130">
        <f t="shared" si="69"/>
        <v>178862</v>
      </c>
      <c r="AD59" s="3"/>
      <c r="AE59" s="118" t="s">
        <v>17</v>
      </c>
      <c r="AF59" s="126">
        <f t="shared" ref="AF59:AR59" si="70">Q59+Q68</f>
        <v>19599</v>
      </c>
      <c r="AG59" s="127">
        <f t="shared" si="70"/>
        <v>24306</v>
      </c>
      <c r="AH59" s="127">
        <f t="shared" si="70"/>
        <v>34479</v>
      </c>
      <c r="AI59" s="127">
        <f t="shared" si="70"/>
        <v>34010</v>
      </c>
      <c r="AJ59" s="127">
        <f t="shared" si="70"/>
        <v>21939</v>
      </c>
      <c r="AK59" s="127">
        <f t="shared" si="70"/>
        <v>31085</v>
      </c>
      <c r="AL59" s="127">
        <f t="shared" si="70"/>
        <v>58340</v>
      </c>
      <c r="AM59" s="127">
        <f t="shared" si="70"/>
        <v>52424</v>
      </c>
      <c r="AN59" s="127">
        <f t="shared" si="70"/>
        <v>45441</v>
      </c>
      <c r="AO59" s="127">
        <f t="shared" si="70"/>
        <v>47996</v>
      </c>
      <c r="AP59" s="127">
        <f t="shared" si="70"/>
        <v>57873</v>
      </c>
      <c r="AQ59" s="127">
        <f t="shared" si="70"/>
        <v>69918</v>
      </c>
      <c r="AR59" s="130">
        <f t="shared" si="70"/>
        <v>497410</v>
      </c>
      <c r="AS59" s="3"/>
      <c r="AT59" s="118" t="s">
        <v>17</v>
      </c>
      <c r="AU59" s="133">
        <f t="shared" ref="AU59:BG59" si="71">AF59/AF68</f>
        <v>1.5252140077821013</v>
      </c>
      <c r="AV59" s="134">
        <f t="shared" si="71"/>
        <v>1.2552806899757269</v>
      </c>
      <c r="AW59" s="134">
        <f t="shared" si="71"/>
        <v>2.233240494850703</v>
      </c>
      <c r="AX59" s="134">
        <f t="shared" si="71"/>
        <v>2.1798487373413664</v>
      </c>
      <c r="AY59" s="134">
        <f t="shared" si="71"/>
        <v>1.5985864179539493</v>
      </c>
      <c r="AZ59" s="134">
        <f t="shared" si="71"/>
        <v>1.4051622818913299</v>
      </c>
      <c r="BA59" s="134">
        <f t="shared" si="71"/>
        <v>1.3835791870227196</v>
      </c>
      <c r="BB59" s="134">
        <f t="shared" si="71"/>
        <v>1.6734980527357466</v>
      </c>
      <c r="BC59" s="134">
        <f t="shared" si="71"/>
        <v>1.52374086245054</v>
      </c>
      <c r="BD59" s="134">
        <f t="shared" si="71"/>
        <v>1.5027866491326947</v>
      </c>
      <c r="BE59" s="134">
        <f t="shared" si="71"/>
        <v>1.518577801102073</v>
      </c>
      <c r="BF59" s="134">
        <f t="shared" si="71"/>
        <v>1.5171201666449681</v>
      </c>
      <c r="BG59" s="153">
        <f t="shared" si="71"/>
        <v>1.5614915177618445</v>
      </c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</row>
    <row r="60" spans="1:74" ht="12.75">
      <c r="A60" s="118" t="s">
        <v>26</v>
      </c>
      <c r="B60" s="150">
        <v>654</v>
      </c>
      <c r="C60" s="151">
        <v>393</v>
      </c>
      <c r="D60" s="151">
        <v>581</v>
      </c>
      <c r="E60" s="151">
        <v>789</v>
      </c>
      <c r="F60" s="151">
        <v>955</v>
      </c>
      <c r="G60" s="151">
        <v>613</v>
      </c>
      <c r="H60" s="151"/>
      <c r="I60" s="151"/>
      <c r="J60" s="151"/>
      <c r="K60" s="151"/>
      <c r="L60" s="151"/>
      <c r="M60" s="151"/>
      <c r="N60" s="153">
        <f t="shared" si="62"/>
        <v>3985</v>
      </c>
      <c r="O60" s="3"/>
      <c r="P60" s="118" t="s">
        <v>26</v>
      </c>
      <c r="Q60" s="126">
        <f t="shared" ref="Q60:AC60" si="72">B60+B69+B78</f>
        <v>7778</v>
      </c>
      <c r="R60" s="127">
        <f t="shared" si="72"/>
        <v>3793</v>
      </c>
      <c r="S60" s="127">
        <f t="shared" si="72"/>
        <v>7536</v>
      </c>
      <c r="T60" s="127">
        <f t="shared" si="72"/>
        <v>4549</v>
      </c>
      <c r="U60" s="127">
        <f t="shared" si="72"/>
        <v>8327</v>
      </c>
      <c r="V60" s="127">
        <f t="shared" si="72"/>
        <v>7245</v>
      </c>
      <c r="W60" s="127">
        <f t="shared" si="72"/>
        <v>0</v>
      </c>
      <c r="X60" s="127">
        <f t="shared" si="72"/>
        <v>0</v>
      </c>
      <c r="Y60" s="127">
        <f t="shared" si="72"/>
        <v>0</v>
      </c>
      <c r="Z60" s="127">
        <f t="shared" si="72"/>
        <v>0</v>
      </c>
      <c r="AA60" s="127">
        <f t="shared" si="72"/>
        <v>0</v>
      </c>
      <c r="AB60" s="127">
        <f t="shared" si="72"/>
        <v>0</v>
      </c>
      <c r="AC60" s="130">
        <f t="shared" si="72"/>
        <v>39228</v>
      </c>
      <c r="AD60" s="3"/>
      <c r="AE60" s="118" t="s">
        <v>26</v>
      </c>
      <c r="AF60" s="126">
        <f t="shared" ref="AF60:AR60" si="73">Q60+Q69</f>
        <v>22899</v>
      </c>
      <c r="AG60" s="127">
        <f t="shared" si="73"/>
        <v>21787</v>
      </c>
      <c r="AH60" s="127">
        <f t="shared" si="73"/>
        <v>18737</v>
      </c>
      <c r="AI60" s="127">
        <f t="shared" si="73"/>
        <v>20945</v>
      </c>
      <c r="AJ60" s="127">
        <f t="shared" si="73"/>
        <v>23125</v>
      </c>
      <c r="AK60" s="127">
        <f t="shared" si="73"/>
        <v>24118</v>
      </c>
      <c r="AL60" s="127">
        <f t="shared" si="73"/>
        <v>0</v>
      </c>
      <c r="AM60" s="127">
        <f t="shared" si="73"/>
        <v>0</v>
      </c>
      <c r="AN60" s="127">
        <f t="shared" si="73"/>
        <v>0</v>
      </c>
      <c r="AO60" s="127">
        <f t="shared" si="73"/>
        <v>0</v>
      </c>
      <c r="AP60" s="127">
        <f t="shared" si="73"/>
        <v>0</v>
      </c>
      <c r="AQ60" s="127">
        <f t="shared" si="73"/>
        <v>0</v>
      </c>
      <c r="AR60" s="130">
        <f t="shared" si="73"/>
        <v>131611</v>
      </c>
      <c r="AS60" s="3"/>
      <c r="AT60" s="118" t="s">
        <v>26</v>
      </c>
      <c r="AU60" s="133">
        <f t="shared" ref="AU60:AZ60" si="74">AF60/AF69</f>
        <v>1.5143839693141987</v>
      </c>
      <c r="AV60" s="134">
        <f t="shared" si="74"/>
        <v>1.2107924863843504</v>
      </c>
      <c r="AW60" s="134">
        <f t="shared" si="74"/>
        <v>1.6727970716900278</v>
      </c>
      <c r="AX60" s="134">
        <f t="shared" si="74"/>
        <v>1.2774457184679191</v>
      </c>
      <c r="AY60" s="134">
        <f t="shared" si="74"/>
        <v>1.5627111771861062</v>
      </c>
      <c r="AZ60" s="134">
        <f t="shared" si="74"/>
        <v>1.429384223315356</v>
      </c>
      <c r="BA60" s="151">
        <v>0</v>
      </c>
      <c r="BB60" s="151">
        <v>0</v>
      </c>
      <c r="BC60" s="151">
        <v>0</v>
      </c>
      <c r="BD60" s="151">
        <v>0</v>
      </c>
      <c r="BE60" s="151">
        <v>0</v>
      </c>
      <c r="BF60" s="151">
        <v>0</v>
      </c>
      <c r="BG60" s="153">
        <f>AR60/AR69</f>
        <v>1.4246235779310046</v>
      </c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</row>
    <row r="61" spans="1:74" ht="12.75">
      <c r="A61" s="118" t="s">
        <v>18</v>
      </c>
      <c r="B61" s="120">
        <v>2012</v>
      </c>
      <c r="C61" s="121">
        <v>1210</v>
      </c>
      <c r="D61" s="121">
        <v>1788</v>
      </c>
      <c r="E61" s="121">
        <v>2427</v>
      </c>
      <c r="F61" s="121">
        <v>2939</v>
      </c>
      <c r="G61" s="121">
        <v>1887</v>
      </c>
      <c r="H61" s="121">
        <v>2483</v>
      </c>
      <c r="I61" s="121">
        <v>2219</v>
      </c>
      <c r="J61" s="121">
        <v>2291</v>
      </c>
      <c r="K61" s="121">
        <v>2387</v>
      </c>
      <c r="L61" s="121">
        <v>2897</v>
      </c>
      <c r="M61" s="121">
        <v>1987</v>
      </c>
      <c r="N61" s="130">
        <f t="shared" si="62"/>
        <v>26527</v>
      </c>
      <c r="O61" s="3"/>
      <c r="P61" s="118" t="s">
        <v>18</v>
      </c>
      <c r="Q61" s="126">
        <f t="shared" ref="Q61:AC61" si="75">B61+B70+B79</f>
        <v>8185</v>
      </c>
      <c r="R61" s="127">
        <f t="shared" si="75"/>
        <v>5266</v>
      </c>
      <c r="S61" s="127">
        <f t="shared" si="75"/>
        <v>17972</v>
      </c>
      <c r="T61" s="127">
        <f t="shared" si="75"/>
        <v>8594</v>
      </c>
      <c r="U61" s="127">
        <f t="shared" si="75"/>
        <v>9328</v>
      </c>
      <c r="V61" s="127">
        <f t="shared" si="75"/>
        <v>9799</v>
      </c>
      <c r="W61" s="127">
        <f t="shared" si="75"/>
        <v>10635</v>
      </c>
      <c r="X61" s="127">
        <f t="shared" si="75"/>
        <v>7892</v>
      </c>
      <c r="Y61" s="127">
        <f t="shared" si="75"/>
        <v>8803</v>
      </c>
      <c r="Z61" s="127">
        <f t="shared" si="75"/>
        <v>9667</v>
      </c>
      <c r="AA61" s="127">
        <f t="shared" si="75"/>
        <v>13025</v>
      </c>
      <c r="AB61" s="127">
        <f t="shared" si="75"/>
        <v>8698</v>
      </c>
      <c r="AC61" s="130">
        <f t="shared" si="75"/>
        <v>117864</v>
      </c>
      <c r="AD61" s="3"/>
      <c r="AE61" s="118" t="s">
        <v>18</v>
      </c>
      <c r="AF61" s="126">
        <f t="shared" ref="AF61:AR61" si="76">Q61+Q70</f>
        <v>26157</v>
      </c>
      <c r="AG61" s="127">
        <f t="shared" si="76"/>
        <v>24875</v>
      </c>
      <c r="AH61" s="127">
        <f t="shared" si="76"/>
        <v>39269</v>
      </c>
      <c r="AI61" s="127">
        <f t="shared" si="76"/>
        <v>30174</v>
      </c>
      <c r="AJ61" s="127">
        <f t="shared" si="76"/>
        <v>28061</v>
      </c>
      <c r="AK61" s="127">
        <f t="shared" si="76"/>
        <v>31855</v>
      </c>
      <c r="AL61" s="127">
        <f t="shared" si="76"/>
        <v>35949</v>
      </c>
      <c r="AM61" s="127">
        <f t="shared" si="76"/>
        <v>32273</v>
      </c>
      <c r="AN61" s="127">
        <f t="shared" si="76"/>
        <v>27868</v>
      </c>
      <c r="AO61" s="127">
        <f t="shared" si="76"/>
        <v>30033</v>
      </c>
      <c r="AP61" s="127">
        <f t="shared" si="76"/>
        <v>34614</v>
      </c>
      <c r="AQ61" s="127">
        <f t="shared" si="76"/>
        <v>34787</v>
      </c>
      <c r="AR61" s="130">
        <f t="shared" si="76"/>
        <v>375915</v>
      </c>
      <c r="AS61" s="3"/>
      <c r="AT61" s="118" t="s">
        <v>18</v>
      </c>
      <c r="AU61" s="133">
        <f t="shared" ref="AU61:BG61" si="77">AF61/AF70</f>
        <v>1.4554306699310038</v>
      </c>
      <c r="AV61" s="134">
        <f t="shared" si="77"/>
        <v>1.2685501555408232</v>
      </c>
      <c r="AW61" s="134">
        <f t="shared" si="77"/>
        <v>1.8438747241395501</v>
      </c>
      <c r="AX61" s="134">
        <f t="shared" si="77"/>
        <v>1.3982391102873031</v>
      </c>
      <c r="AY61" s="134">
        <f t="shared" si="77"/>
        <v>1.4979448032883147</v>
      </c>
      <c r="AZ61" s="134">
        <f t="shared" si="77"/>
        <v>1.4442782009430541</v>
      </c>
      <c r="BA61" s="134">
        <f t="shared" si="77"/>
        <v>1.4201232519554396</v>
      </c>
      <c r="BB61" s="134">
        <f t="shared" si="77"/>
        <v>1.3236946802838276</v>
      </c>
      <c r="BC61" s="134">
        <f t="shared" si="77"/>
        <v>1.4617361657487542</v>
      </c>
      <c r="BD61" s="134">
        <f t="shared" si="77"/>
        <v>1.4746636551114602</v>
      </c>
      <c r="BE61" s="134">
        <f t="shared" si="77"/>
        <v>1.6033165037750707</v>
      </c>
      <c r="BF61" s="134">
        <f t="shared" si="77"/>
        <v>1.3333972172179847</v>
      </c>
      <c r="BG61" s="153">
        <f t="shared" si="77"/>
        <v>1.456746922120046</v>
      </c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</row>
    <row r="62" spans="1:74" ht="12.75">
      <c r="A62" s="118" t="s">
        <v>21</v>
      </c>
      <c r="B62" s="120">
        <v>2219</v>
      </c>
      <c r="C62" s="121">
        <v>1335</v>
      </c>
      <c r="D62" s="121">
        <v>1972</v>
      </c>
      <c r="E62" s="121">
        <v>2677</v>
      </c>
      <c r="F62" s="137">
        <v>3241</v>
      </c>
      <c r="G62" s="121">
        <v>2081</v>
      </c>
      <c r="H62" s="121">
        <v>3294</v>
      </c>
      <c r="I62" s="121">
        <v>2944</v>
      </c>
      <c r="J62" s="121">
        <v>3038</v>
      </c>
      <c r="K62" s="121">
        <v>3165</v>
      </c>
      <c r="L62" s="121">
        <v>3842</v>
      </c>
      <c r="M62" s="121">
        <v>2635</v>
      </c>
      <c r="N62" s="130">
        <f t="shared" si="62"/>
        <v>32443</v>
      </c>
      <c r="O62" s="3"/>
      <c r="P62" s="118" t="s">
        <v>21</v>
      </c>
      <c r="Q62" s="126">
        <f t="shared" ref="Q62:AC62" si="78">B62+B71+B80</f>
        <v>10991</v>
      </c>
      <c r="R62" s="126">
        <f t="shared" si="78"/>
        <v>3857</v>
      </c>
      <c r="S62" s="126">
        <f t="shared" si="78"/>
        <v>18762</v>
      </c>
      <c r="T62" s="126">
        <f t="shared" si="78"/>
        <v>10505</v>
      </c>
      <c r="U62" s="126">
        <f t="shared" si="78"/>
        <v>12319</v>
      </c>
      <c r="V62" s="126">
        <f t="shared" si="78"/>
        <v>6999</v>
      </c>
      <c r="W62" s="126">
        <f t="shared" si="78"/>
        <v>15805</v>
      </c>
      <c r="X62" s="126">
        <f t="shared" si="78"/>
        <v>13798</v>
      </c>
      <c r="Y62" s="126">
        <f t="shared" si="78"/>
        <v>16184</v>
      </c>
      <c r="Z62" s="126">
        <f t="shared" si="78"/>
        <v>12090</v>
      </c>
      <c r="AA62" s="126">
        <f t="shared" si="78"/>
        <v>19386</v>
      </c>
      <c r="AB62" s="126">
        <f t="shared" si="78"/>
        <v>15474</v>
      </c>
      <c r="AC62" s="130">
        <f t="shared" si="78"/>
        <v>156170</v>
      </c>
      <c r="AD62" s="3"/>
      <c r="AE62" s="118" t="s">
        <v>21</v>
      </c>
      <c r="AF62" s="126">
        <f t="shared" ref="AF62:AR62" si="79">Q62+Q71</f>
        <v>24787</v>
      </c>
      <c r="AG62" s="127">
        <f t="shared" si="79"/>
        <v>23612</v>
      </c>
      <c r="AH62" s="127">
        <f t="shared" si="79"/>
        <v>25396</v>
      </c>
      <c r="AI62" s="127">
        <f t="shared" si="79"/>
        <v>24816</v>
      </c>
      <c r="AJ62" s="127">
        <f t="shared" si="79"/>
        <v>24827</v>
      </c>
      <c r="AK62" s="127">
        <f t="shared" si="79"/>
        <v>24493</v>
      </c>
      <c r="AL62" s="127">
        <f t="shared" si="79"/>
        <v>51830</v>
      </c>
      <c r="AM62" s="127">
        <f t="shared" si="79"/>
        <v>46690</v>
      </c>
      <c r="AN62" s="127">
        <f t="shared" si="79"/>
        <v>42401</v>
      </c>
      <c r="AO62" s="127">
        <f t="shared" si="79"/>
        <v>40969</v>
      </c>
      <c r="AP62" s="127">
        <f t="shared" si="79"/>
        <v>53494</v>
      </c>
      <c r="AQ62" s="127">
        <f t="shared" si="79"/>
        <v>58223</v>
      </c>
      <c r="AR62" s="130">
        <f t="shared" si="79"/>
        <v>441538</v>
      </c>
      <c r="AS62" s="3"/>
      <c r="AT62" s="118" t="s">
        <v>21</v>
      </c>
      <c r="AU62" s="133">
        <f t="shared" ref="AU62:BG62" si="80">AF62/AF71</f>
        <v>1.7966801971585966</v>
      </c>
      <c r="AV62" s="134">
        <f t="shared" si="80"/>
        <v>1.1952417109592508</v>
      </c>
      <c r="AW62" s="134">
        <f t="shared" si="80"/>
        <v>3.8281579740729574</v>
      </c>
      <c r="AX62" s="134">
        <f t="shared" si="80"/>
        <v>1.7340507302075328</v>
      </c>
      <c r="AY62" s="134">
        <f t="shared" si="80"/>
        <v>1.984889670610809</v>
      </c>
      <c r="AZ62" s="134">
        <f t="shared" si="80"/>
        <v>1.4000800274379788</v>
      </c>
      <c r="BA62" s="134">
        <f t="shared" si="80"/>
        <v>1.4387231089521166</v>
      </c>
      <c r="BB62" s="134">
        <f t="shared" si="80"/>
        <v>1.4194941019092788</v>
      </c>
      <c r="BC62" s="134">
        <f t="shared" si="80"/>
        <v>1.6173093794103064</v>
      </c>
      <c r="BD62" s="134">
        <f t="shared" si="80"/>
        <v>1.4186433048235743</v>
      </c>
      <c r="BE62" s="134">
        <f t="shared" si="80"/>
        <v>1.5683710566436027</v>
      </c>
      <c r="BF62" s="134">
        <f t="shared" si="80"/>
        <v>1.3619733794942572</v>
      </c>
      <c r="BG62" s="153">
        <f t="shared" si="80"/>
        <v>1.5472582770317624</v>
      </c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1:74" ht="12.75">
      <c r="A63" s="118" t="s">
        <v>23</v>
      </c>
      <c r="B63" s="162">
        <f t="shared" ref="B63:M63" si="81">SUM(B57:B62)</f>
        <v>11727</v>
      </c>
      <c r="C63" s="162">
        <f t="shared" si="81"/>
        <v>7054</v>
      </c>
      <c r="D63" s="162">
        <f t="shared" si="81"/>
        <v>10420</v>
      </c>
      <c r="E63" s="162">
        <f t="shared" si="81"/>
        <v>14147</v>
      </c>
      <c r="F63" s="162">
        <f t="shared" si="81"/>
        <v>17131</v>
      </c>
      <c r="G63" s="162">
        <f t="shared" si="81"/>
        <v>11000</v>
      </c>
      <c r="H63" s="162">
        <f t="shared" si="81"/>
        <v>14475</v>
      </c>
      <c r="I63" s="162">
        <f t="shared" si="81"/>
        <v>12936</v>
      </c>
      <c r="J63" s="162">
        <f t="shared" si="81"/>
        <v>13352</v>
      </c>
      <c r="K63" s="162">
        <f t="shared" si="81"/>
        <v>13912</v>
      </c>
      <c r="L63" s="162">
        <f t="shared" si="81"/>
        <v>16886</v>
      </c>
      <c r="M63" s="162">
        <f t="shared" si="81"/>
        <v>11580</v>
      </c>
      <c r="N63" s="162">
        <f t="shared" si="62"/>
        <v>154620</v>
      </c>
      <c r="O63" s="3"/>
      <c r="P63" s="118" t="s">
        <v>23</v>
      </c>
      <c r="Q63" s="164">
        <f t="shared" ref="Q63:AC63" si="82">B63+B72+B81</f>
        <v>46851</v>
      </c>
      <c r="R63" s="164">
        <f t="shared" si="82"/>
        <v>30877</v>
      </c>
      <c r="S63" s="164">
        <f t="shared" si="82"/>
        <v>91210</v>
      </c>
      <c r="T63" s="164">
        <f t="shared" si="82"/>
        <v>55393</v>
      </c>
      <c r="U63" s="164">
        <f t="shared" si="82"/>
        <v>53481</v>
      </c>
      <c r="V63" s="164">
        <f t="shared" si="82"/>
        <v>57468</v>
      </c>
      <c r="W63" s="164">
        <f t="shared" si="82"/>
        <v>55170</v>
      </c>
      <c r="X63" s="164">
        <f t="shared" si="82"/>
        <v>50883</v>
      </c>
      <c r="Y63" s="164">
        <f t="shared" si="82"/>
        <v>50401</v>
      </c>
      <c r="Z63" s="164">
        <f t="shared" si="82"/>
        <v>56666</v>
      </c>
      <c r="AA63" s="164">
        <f t="shared" si="82"/>
        <v>67446</v>
      </c>
      <c r="AB63" s="164">
        <f t="shared" si="82"/>
        <v>56468</v>
      </c>
      <c r="AC63" s="156">
        <f t="shared" si="82"/>
        <v>672314</v>
      </c>
      <c r="AD63" s="3"/>
      <c r="AE63" s="143" t="s">
        <v>23</v>
      </c>
      <c r="AF63" s="149">
        <f t="shared" ref="AF63:AR63" si="83">Q63+Q72</f>
        <v>151208</v>
      </c>
      <c r="AG63" s="149">
        <f t="shared" si="83"/>
        <v>158752</v>
      </c>
      <c r="AH63" s="149">
        <f t="shared" si="83"/>
        <v>198897</v>
      </c>
      <c r="AI63" s="149">
        <f t="shared" si="83"/>
        <v>171109</v>
      </c>
      <c r="AJ63" s="164">
        <f t="shared" si="83"/>
        <v>164100</v>
      </c>
      <c r="AK63" s="164">
        <f t="shared" si="83"/>
        <v>203369</v>
      </c>
      <c r="AL63" s="164">
        <f t="shared" si="83"/>
        <v>210307</v>
      </c>
      <c r="AM63" s="164">
        <f t="shared" si="83"/>
        <v>166259</v>
      </c>
      <c r="AN63" s="164">
        <f t="shared" si="83"/>
        <v>161354</v>
      </c>
      <c r="AO63" s="164">
        <f t="shared" si="83"/>
        <v>176614</v>
      </c>
      <c r="AP63" s="164">
        <f t="shared" si="83"/>
        <v>205043</v>
      </c>
      <c r="AQ63" s="164">
        <f t="shared" si="83"/>
        <v>257446</v>
      </c>
      <c r="AR63" s="156">
        <f t="shared" si="83"/>
        <v>2224458</v>
      </c>
      <c r="AS63" s="3"/>
      <c r="AT63" s="118" t="s">
        <v>23</v>
      </c>
      <c r="AU63" s="166">
        <f t="shared" ref="AU63:BG63" si="84">AF63/AF72</f>
        <v>1.448949279875811</v>
      </c>
      <c r="AV63" s="166">
        <f t="shared" si="84"/>
        <v>1.2414623655913979</v>
      </c>
      <c r="AW63" s="166">
        <f t="shared" si="84"/>
        <v>1.8469917445931263</v>
      </c>
      <c r="AX63" s="166">
        <f t="shared" si="84"/>
        <v>1.4786978464516576</v>
      </c>
      <c r="AY63" s="166">
        <f t="shared" si="84"/>
        <v>1.4834702899140293</v>
      </c>
      <c r="AZ63" s="166">
        <f t="shared" si="84"/>
        <v>1.3938835237592615</v>
      </c>
      <c r="BA63" s="166">
        <f t="shared" si="84"/>
        <v>1.3556211606515531</v>
      </c>
      <c r="BB63" s="166">
        <f t="shared" si="84"/>
        <v>1.4410189294133962</v>
      </c>
      <c r="BC63" s="166">
        <f t="shared" si="84"/>
        <v>1.4542554054419439</v>
      </c>
      <c r="BD63" s="166">
        <f t="shared" si="84"/>
        <v>1.4724213825991264</v>
      </c>
      <c r="BE63" s="166">
        <f t="shared" si="84"/>
        <v>1.4901705705793005</v>
      </c>
      <c r="BF63" s="166">
        <f t="shared" si="84"/>
        <v>1.2809660758889032</v>
      </c>
      <c r="BG63" s="162">
        <f t="shared" si="84"/>
        <v>1.4331518209650651</v>
      </c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</row>
    <row r="64" spans="1:74" ht="12.75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3"/>
      <c r="P64" s="3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3"/>
      <c r="AE64" s="41"/>
      <c r="AF64" s="41"/>
      <c r="AG64" s="41"/>
      <c r="AH64" s="41"/>
      <c r="AI64" s="41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1:74" ht="12.75">
      <c r="A65" s="118" t="s">
        <v>40</v>
      </c>
      <c r="B65" s="118" t="s">
        <v>1</v>
      </c>
      <c r="C65" s="118" t="s">
        <v>2</v>
      </c>
      <c r="D65" s="118" t="s">
        <v>3</v>
      </c>
      <c r="E65" s="118" t="s">
        <v>4</v>
      </c>
      <c r="F65" s="118" t="s">
        <v>5</v>
      </c>
      <c r="G65" s="118" t="s">
        <v>6</v>
      </c>
      <c r="H65" s="118" t="s">
        <v>7</v>
      </c>
      <c r="I65" s="118" t="s">
        <v>8</v>
      </c>
      <c r="J65" s="118" t="s">
        <v>9</v>
      </c>
      <c r="K65" s="118" t="s">
        <v>10</v>
      </c>
      <c r="L65" s="118" t="s">
        <v>11</v>
      </c>
      <c r="M65" s="118" t="s">
        <v>12</v>
      </c>
      <c r="N65" s="118" t="s">
        <v>19</v>
      </c>
      <c r="O65" s="3"/>
      <c r="P65" s="118" t="s">
        <v>41</v>
      </c>
      <c r="Q65" s="118" t="s">
        <v>1</v>
      </c>
      <c r="R65" s="118" t="s">
        <v>2</v>
      </c>
      <c r="S65" s="118" t="s">
        <v>3</v>
      </c>
      <c r="T65" s="118" t="s">
        <v>4</v>
      </c>
      <c r="U65" s="118" t="s">
        <v>5</v>
      </c>
      <c r="V65" s="118" t="s">
        <v>6</v>
      </c>
      <c r="W65" s="118" t="s">
        <v>7</v>
      </c>
      <c r="X65" s="118" t="s">
        <v>8</v>
      </c>
      <c r="Y65" s="118" t="s">
        <v>9</v>
      </c>
      <c r="Z65" s="118" t="s">
        <v>10</v>
      </c>
      <c r="AA65" s="118" t="s">
        <v>11</v>
      </c>
      <c r="AB65" s="118" t="s">
        <v>12</v>
      </c>
      <c r="AC65" s="118" t="s">
        <v>19</v>
      </c>
      <c r="AD65" s="3"/>
      <c r="AE65" s="115" t="s">
        <v>41</v>
      </c>
      <c r="AF65" s="115" t="s">
        <v>1</v>
      </c>
      <c r="AG65" s="115" t="s">
        <v>2</v>
      </c>
      <c r="AH65" s="115" t="s">
        <v>3</v>
      </c>
      <c r="AI65" s="115" t="s">
        <v>4</v>
      </c>
      <c r="AJ65" s="118" t="s">
        <v>5</v>
      </c>
      <c r="AK65" s="118" t="s">
        <v>6</v>
      </c>
      <c r="AL65" s="118" t="s">
        <v>7</v>
      </c>
      <c r="AM65" s="118" t="s">
        <v>8</v>
      </c>
      <c r="AN65" s="118" t="s">
        <v>9</v>
      </c>
      <c r="AO65" s="118" t="s">
        <v>10</v>
      </c>
      <c r="AP65" s="118" t="s">
        <v>11</v>
      </c>
      <c r="AQ65" s="118" t="s">
        <v>12</v>
      </c>
      <c r="AR65" s="118" t="s">
        <v>19</v>
      </c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1:74" ht="12.75">
      <c r="A66" s="118" t="s">
        <v>20</v>
      </c>
      <c r="B66" s="120">
        <v>3691</v>
      </c>
      <c r="C66" s="121">
        <v>2452</v>
      </c>
      <c r="D66" s="121">
        <v>8049</v>
      </c>
      <c r="E66" s="121">
        <v>3970</v>
      </c>
      <c r="F66" s="121">
        <v>3820</v>
      </c>
      <c r="G66" s="121">
        <v>4782</v>
      </c>
      <c r="H66" s="121"/>
      <c r="I66" s="121"/>
      <c r="J66" s="121"/>
      <c r="K66" s="121"/>
      <c r="L66" s="121"/>
      <c r="M66" s="121"/>
      <c r="N66" s="130">
        <f t="shared" ref="N66:N72" si="85">SUM(B66:M66)</f>
        <v>26764</v>
      </c>
      <c r="O66" s="3"/>
      <c r="P66" s="118" t="s">
        <v>20</v>
      </c>
      <c r="Q66" s="120">
        <v>10397</v>
      </c>
      <c r="R66" s="121">
        <v>9621</v>
      </c>
      <c r="S66" s="121">
        <v>12826</v>
      </c>
      <c r="T66" s="121">
        <v>11392</v>
      </c>
      <c r="U66" s="121">
        <v>11047</v>
      </c>
      <c r="V66" s="121">
        <v>12604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30">
        <f t="shared" ref="AC66:AC72" si="86">SUM(Q66:AB66)</f>
        <v>67887</v>
      </c>
      <c r="AD66" s="3"/>
      <c r="AE66" s="118" t="s">
        <v>20</v>
      </c>
      <c r="AF66" s="126">
        <f t="shared" ref="AF66:AR66" si="87">Q66</f>
        <v>10397</v>
      </c>
      <c r="AG66" s="127">
        <f t="shared" si="87"/>
        <v>9621</v>
      </c>
      <c r="AH66" s="127">
        <f t="shared" si="87"/>
        <v>12826</v>
      </c>
      <c r="AI66" s="127">
        <f t="shared" si="87"/>
        <v>11392</v>
      </c>
      <c r="AJ66" s="127">
        <f t="shared" si="87"/>
        <v>11047</v>
      </c>
      <c r="AK66" s="127">
        <f t="shared" si="87"/>
        <v>12604</v>
      </c>
      <c r="AL66" s="127">
        <f t="shared" si="87"/>
        <v>0</v>
      </c>
      <c r="AM66" s="127">
        <f t="shared" si="87"/>
        <v>0</v>
      </c>
      <c r="AN66" s="127">
        <f t="shared" si="87"/>
        <v>0</v>
      </c>
      <c r="AO66" s="127">
        <f t="shared" si="87"/>
        <v>0</v>
      </c>
      <c r="AP66" s="127">
        <f t="shared" si="87"/>
        <v>0</v>
      </c>
      <c r="AQ66" s="127">
        <f t="shared" si="87"/>
        <v>0</v>
      </c>
      <c r="AR66" s="127">
        <f t="shared" si="87"/>
        <v>67887</v>
      </c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1:74" ht="12.75">
      <c r="A67" s="118" t="s">
        <v>16</v>
      </c>
      <c r="B67" s="120">
        <v>5503</v>
      </c>
      <c r="C67" s="121">
        <v>8187</v>
      </c>
      <c r="D67" s="121">
        <v>16338</v>
      </c>
      <c r="E67" s="121">
        <v>4597</v>
      </c>
      <c r="F67" s="121">
        <v>5695</v>
      </c>
      <c r="G67" s="121">
        <v>15970</v>
      </c>
      <c r="H67" s="121">
        <v>8230</v>
      </c>
      <c r="I67" s="121">
        <v>4229</v>
      </c>
      <c r="J67" s="121">
        <v>5804</v>
      </c>
      <c r="K67" s="121">
        <v>14693</v>
      </c>
      <c r="L67" s="121">
        <v>10225</v>
      </c>
      <c r="M67" s="121">
        <v>5003</v>
      </c>
      <c r="N67" s="130">
        <f t="shared" si="85"/>
        <v>104474</v>
      </c>
      <c r="O67" s="3"/>
      <c r="P67" s="118" t="s">
        <v>16</v>
      </c>
      <c r="Q67" s="120">
        <v>34221</v>
      </c>
      <c r="R67" s="121">
        <v>41533</v>
      </c>
      <c r="S67" s="121">
        <v>40290</v>
      </c>
      <c r="T67" s="121">
        <v>36435</v>
      </c>
      <c r="U67" s="121">
        <v>39809</v>
      </c>
      <c r="V67" s="121">
        <v>54752</v>
      </c>
      <c r="W67" s="121">
        <v>51632</v>
      </c>
      <c r="X67" s="121">
        <v>26777</v>
      </c>
      <c r="Y67" s="121">
        <v>35849</v>
      </c>
      <c r="Z67" s="121">
        <v>38765</v>
      </c>
      <c r="AA67" s="121">
        <v>43790</v>
      </c>
      <c r="AB67" s="121">
        <v>86054</v>
      </c>
      <c r="AC67" s="130">
        <f t="shared" si="86"/>
        <v>529907</v>
      </c>
      <c r="AD67" s="3"/>
      <c r="AE67" s="118" t="s">
        <v>16</v>
      </c>
      <c r="AF67" s="126">
        <f t="shared" ref="AF67:AR67" si="88">Q67</f>
        <v>34221</v>
      </c>
      <c r="AG67" s="127">
        <f t="shared" si="88"/>
        <v>41533</v>
      </c>
      <c r="AH67" s="127">
        <f t="shared" si="88"/>
        <v>40290</v>
      </c>
      <c r="AI67" s="127">
        <f t="shared" si="88"/>
        <v>36435</v>
      </c>
      <c r="AJ67" s="127">
        <f t="shared" si="88"/>
        <v>39809</v>
      </c>
      <c r="AK67" s="127">
        <f t="shared" si="88"/>
        <v>54752</v>
      </c>
      <c r="AL67" s="127">
        <f t="shared" si="88"/>
        <v>51632</v>
      </c>
      <c r="AM67" s="127">
        <f t="shared" si="88"/>
        <v>26777</v>
      </c>
      <c r="AN67" s="127">
        <f t="shared" si="88"/>
        <v>35849</v>
      </c>
      <c r="AO67" s="127">
        <f t="shared" si="88"/>
        <v>38765</v>
      </c>
      <c r="AP67" s="127">
        <f t="shared" si="88"/>
        <v>43790</v>
      </c>
      <c r="AQ67" s="127">
        <f t="shared" si="88"/>
        <v>86054</v>
      </c>
      <c r="AR67" s="130">
        <f t="shared" si="88"/>
        <v>529907</v>
      </c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1:74" ht="12.75">
      <c r="A68" s="118" t="s">
        <v>17</v>
      </c>
      <c r="B68" s="120">
        <v>3861</v>
      </c>
      <c r="C68" s="121">
        <v>3206</v>
      </c>
      <c r="D68" s="121">
        <v>16474</v>
      </c>
      <c r="E68" s="121">
        <v>14924</v>
      </c>
      <c r="F68" s="121">
        <v>3996</v>
      </c>
      <c r="G68" s="121">
        <v>6254</v>
      </c>
      <c r="H68" s="121">
        <v>11802</v>
      </c>
      <c r="I68" s="121">
        <v>17191</v>
      </c>
      <c r="J68" s="121">
        <v>11587</v>
      </c>
      <c r="K68" s="121">
        <v>11856</v>
      </c>
      <c r="L68" s="121">
        <v>14663</v>
      </c>
      <c r="M68" s="121">
        <v>20335</v>
      </c>
      <c r="N68" s="130">
        <f t="shared" si="85"/>
        <v>136149</v>
      </c>
      <c r="O68" s="3"/>
      <c r="P68" s="118" t="s">
        <v>17</v>
      </c>
      <c r="Q68" s="120">
        <v>12850</v>
      </c>
      <c r="R68" s="121">
        <v>19363</v>
      </c>
      <c r="S68" s="121">
        <v>15439</v>
      </c>
      <c r="T68" s="121">
        <v>15602</v>
      </c>
      <c r="U68" s="121">
        <v>13724</v>
      </c>
      <c r="V68" s="121">
        <v>22122</v>
      </c>
      <c r="W68" s="121">
        <v>42166</v>
      </c>
      <c r="X68" s="121">
        <v>31326</v>
      </c>
      <c r="Y68" s="121">
        <v>29822</v>
      </c>
      <c r="Z68" s="121">
        <v>31938</v>
      </c>
      <c r="AA68" s="121">
        <v>38110</v>
      </c>
      <c r="AB68" s="121">
        <v>46086</v>
      </c>
      <c r="AC68" s="130">
        <f t="shared" si="86"/>
        <v>318548</v>
      </c>
      <c r="AD68" s="3"/>
      <c r="AE68" s="118" t="s">
        <v>17</v>
      </c>
      <c r="AF68" s="126">
        <f t="shared" ref="AF68:AR68" si="89">Q68</f>
        <v>12850</v>
      </c>
      <c r="AG68" s="127">
        <f t="shared" si="89"/>
        <v>19363</v>
      </c>
      <c r="AH68" s="127">
        <f t="shared" si="89"/>
        <v>15439</v>
      </c>
      <c r="AI68" s="127">
        <f t="shared" si="89"/>
        <v>15602</v>
      </c>
      <c r="AJ68" s="127">
        <f t="shared" si="89"/>
        <v>13724</v>
      </c>
      <c r="AK68" s="127">
        <f t="shared" si="89"/>
        <v>22122</v>
      </c>
      <c r="AL68" s="127">
        <f t="shared" si="89"/>
        <v>42166</v>
      </c>
      <c r="AM68" s="127">
        <f t="shared" si="89"/>
        <v>31326</v>
      </c>
      <c r="AN68" s="127">
        <f t="shared" si="89"/>
        <v>29822</v>
      </c>
      <c r="AO68" s="127">
        <f t="shared" si="89"/>
        <v>31938</v>
      </c>
      <c r="AP68" s="127">
        <f t="shared" si="89"/>
        <v>38110</v>
      </c>
      <c r="AQ68" s="127">
        <f t="shared" si="89"/>
        <v>46086</v>
      </c>
      <c r="AR68" s="130">
        <f t="shared" si="89"/>
        <v>318548</v>
      </c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1:74" ht="12.75">
      <c r="A69" s="118" t="s">
        <v>26</v>
      </c>
      <c r="B69" s="120">
        <v>7124</v>
      </c>
      <c r="C69" s="121">
        <v>3400</v>
      </c>
      <c r="D69" s="121">
        <v>6955</v>
      </c>
      <c r="E69" s="121">
        <v>3760</v>
      </c>
      <c r="F69" s="121">
        <v>7372</v>
      </c>
      <c r="G69" s="121">
        <v>6632</v>
      </c>
      <c r="H69" s="121"/>
      <c r="I69" s="121"/>
      <c r="J69" s="121"/>
      <c r="K69" s="121"/>
      <c r="L69" s="121"/>
      <c r="M69" s="121"/>
      <c r="N69" s="130">
        <f t="shared" si="85"/>
        <v>35243</v>
      </c>
      <c r="O69" s="3"/>
      <c r="P69" s="118" t="s">
        <v>26</v>
      </c>
      <c r="Q69" s="120">
        <v>15121</v>
      </c>
      <c r="R69" s="121">
        <v>17994</v>
      </c>
      <c r="S69" s="121">
        <v>11201</v>
      </c>
      <c r="T69" s="121">
        <v>16396</v>
      </c>
      <c r="U69" s="121">
        <v>14798</v>
      </c>
      <c r="V69" s="121">
        <v>16873</v>
      </c>
      <c r="W69" s="121">
        <v>0</v>
      </c>
      <c r="X69" s="121">
        <v>0</v>
      </c>
      <c r="Y69" s="121">
        <v>0</v>
      </c>
      <c r="Z69" s="121">
        <v>0</v>
      </c>
      <c r="AA69" s="121">
        <v>0</v>
      </c>
      <c r="AB69" s="121">
        <v>0</v>
      </c>
      <c r="AC69" s="130">
        <f t="shared" si="86"/>
        <v>92383</v>
      </c>
      <c r="AD69" s="3"/>
      <c r="AE69" s="118" t="s">
        <v>26</v>
      </c>
      <c r="AF69" s="126">
        <f t="shared" ref="AF69:AR69" si="90">Q69</f>
        <v>15121</v>
      </c>
      <c r="AG69" s="127">
        <f t="shared" si="90"/>
        <v>17994</v>
      </c>
      <c r="AH69" s="127">
        <f t="shared" si="90"/>
        <v>11201</v>
      </c>
      <c r="AI69" s="127">
        <f t="shared" si="90"/>
        <v>16396</v>
      </c>
      <c r="AJ69" s="127">
        <f t="shared" si="90"/>
        <v>14798</v>
      </c>
      <c r="AK69" s="127">
        <f t="shared" si="90"/>
        <v>16873</v>
      </c>
      <c r="AL69" s="127">
        <f t="shared" si="90"/>
        <v>0</v>
      </c>
      <c r="AM69" s="127">
        <f t="shared" si="90"/>
        <v>0</v>
      </c>
      <c r="AN69" s="127">
        <f t="shared" si="90"/>
        <v>0</v>
      </c>
      <c r="AO69" s="127">
        <f t="shared" si="90"/>
        <v>0</v>
      </c>
      <c r="AP69" s="127">
        <f t="shared" si="90"/>
        <v>0</v>
      </c>
      <c r="AQ69" s="127">
        <f t="shared" si="90"/>
        <v>0</v>
      </c>
      <c r="AR69" s="130">
        <f t="shared" si="90"/>
        <v>92383</v>
      </c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1:74" ht="12.75">
      <c r="A70" s="118" t="s">
        <v>18</v>
      </c>
      <c r="B70" s="120">
        <v>6173</v>
      </c>
      <c r="C70" s="121">
        <v>4056</v>
      </c>
      <c r="D70" s="121">
        <v>16184</v>
      </c>
      <c r="E70" s="121">
        <v>6167</v>
      </c>
      <c r="F70" s="121">
        <v>6389</v>
      </c>
      <c r="G70" s="121">
        <v>7912</v>
      </c>
      <c r="H70" s="121">
        <v>8152</v>
      </c>
      <c r="I70" s="121">
        <v>5673</v>
      </c>
      <c r="J70" s="121">
        <v>6512</v>
      </c>
      <c r="K70" s="121">
        <v>7280</v>
      </c>
      <c r="L70" s="121">
        <v>10128</v>
      </c>
      <c r="M70" s="121">
        <v>6711</v>
      </c>
      <c r="N70" s="130">
        <f t="shared" si="85"/>
        <v>91337</v>
      </c>
      <c r="O70" s="3"/>
      <c r="P70" s="118" t="s">
        <v>18</v>
      </c>
      <c r="Q70" s="120">
        <v>17972</v>
      </c>
      <c r="R70" s="121">
        <v>19609</v>
      </c>
      <c r="S70" s="121">
        <v>21297</v>
      </c>
      <c r="T70" s="121">
        <v>21580</v>
      </c>
      <c r="U70" s="121">
        <v>18733</v>
      </c>
      <c r="V70" s="121">
        <v>22056</v>
      </c>
      <c r="W70" s="121">
        <v>25314</v>
      </c>
      <c r="X70" s="121">
        <v>24381</v>
      </c>
      <c r="Y70" s="121">
        <v>19065</v>
      </c>
      <c r="Z70" s="121">
        <v>20366</v>
      </c>
      <c r="AA70" s="121">
        <v>21589</v>
      </c>
      <c r="AB70" s="121">
        <v>26089</v>
      </c>
      <c r="AC70" s="130">
        <f t="shared" si="86"/>
        <v>258051</v>
      </c>
      <c r="AD70" s="3"/>
      <c r="AE70" s="118" t="s">
        <v>18</v>
      </c>
      <c r="AF70" s="126">
        <f t="shared" ref="AF70:AR70" si="91">Q70</f>
        <v>17972</v>
      </c>
      <c r="AG70" s="127">
        <f t="shared" si="91"/>
        <v>19609</v>
      </c>
      <c r="AH70" s="127">
        <f t="shared" si="91"/>
        <v>21297</v>
      </c>
      <c r="AI70" s="127">
        <f t="shared" si="91"/>
        <v>21580</v>
      </c>
      <c r="AJ70" s="127">
        <f t="shared" si="91"/>
        <v>18733</v>
      </c>
      <c r="AK70" s="127">
        <f t="shared" si="91"/>
        <v>22056</v>
      </c>
      <c r="AL70" s="127">
        <f t="shared" si="91"/>
        <v>25314</v>
      </c>
      <c r="AM70" s="127">
        <f t="shared" si="91"/>
        <v>24381</v>
      </c>
      <c r="AN70" s="127">
        <f t="shared" si="91"/>
        <v>19065</v>
      </c>
      <c r="AO70" s="127">
        <f t="shared" si="91"/>
        <v>20366</v>
      </c>
      <c r="AP70" s="127">
        <f t="shared" si="91"/>
        <v>21589</v>
      </c>
      <c r="AQ70" s="127">
        <f t="shared" si="91"/>
        <v>26089</v>
      </c>
      <c r="AR70" s="130">
        <f t="shared" si="91"/>
        <v>258051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1:74" ht="12.75">
      <c r="A71" s="118" t="s">
        <v>21</v>
      </c>
      <c r="B71" s="120">
        <v>8772</v>
      </c>
      <c r="C71" s="121">
        <v>2522</v>
      </c>
      <c r="D71" s="121">
        <v>16790</v>
      </c>
      <c r="E71" s="121">
        <v>7828</v>
      </c>
      <c r="F71" s="137">
        <v>9078</v>
      </c>
      <c r="G71" s="121">
        <v>4918</v>
      </c>
      <c r="H71" s="121">
        <v>12511</v>
      </c>
      <c r="I71" s="121">
        <v>10854</v>
      </c>
      <c r="J71" s="121">
        <v>13146</v>
      </c>
      <c r="K71" s="121">
        <v>8925</v>
      </c>
      <c r="L71" s="121">
        <v>15544</v>
      </c>
      <c r="M71" s="121">
        <v>12839</v>
      </c>
      <c r="N71" s="130">
        <f t="shared" si="85"/>
        <v>123727</v>
      </c>
      <c r="O71" s="3"/>
      <c r="P71" s="118" t="s">
        <v>21</v>
      </c>
      <c r="Q71" s="120">
        <v>13796</v>
      </c>
      <c r="R71" s="121">
        <v>19755</v>
      </c>
      <c r="S71" s="121">
        <v>6634</v>
      </c>
      <c r="T71" s="121">
        <v>14311</v>
      </c>
      <c r="U71" s="137">
        <v>12508</v>
      </c>
      <c r="V71" s="121">
        <v>17494</v>
      </c>
      <c r="W71" s="121">
        <v>36025</v>
      </c>
      <c r="X71" s="121">
        <v>32892</v>
      </c>
      <c r="Y71" s="121">
        <v>26217</v>
      </c>
      <c r="Z71" s="121">
        <v>28879</v>
      </c>
      <c r="AA71" s="121">
        <v>34108</v>
      </c>
      <c r="AB71" s="121">
        <v>42749</v>
      </c>
      <c r="AC71" s="130">
        <f t="shared" si="86"/>
        <v>285368</v>
      </c>
      <c r="AD71" s="3"/>
      <c r="AE71" s="118" t="s">
        <v>21</v>
      </c>
      <c r="AF71" s="126">
        <f t="shared" ref="AF71:AR71" si="92">Q71</f>
        <v>13796</v>
      </c>
      <c r="AG71" s="127">
        <f t="shared" si="92"/>
        <v>19755</v>
      </c>
      <c r="AH71" s="127">
        <f t="shared" si="92"/>
        <v>6634</v>
      </c>
      <c r="AI71" s="127">
        <f t="shared" si="92"/>
        <v>14311</v>
      </c>
      <c r="AJ71" s="127">
        <f t="shared" si="92"/>
        <v>12508</v>
      </c>
      <c r="AK71" s="127">
        <f t="shared" si="92"/>
        <v>17494</v>
      </c>
      <c r="AL71" s="127">
        <f t="shared" si="92"/>
        <v>36025</v>
      </c>
      <c r="AM71" s="127">
        <f t="shared" si="92"/>
        <v>32892</v>
      </c>
      <c r="AN71" s="127">
        <f t="shared" si="92"/>
        <v>26217</v>
      </c>
      <c r="AO71" s="127">
        <f t="shared" si="92"/>
        <v>28879</v>
      </c>
      <c r="AP71" s="127">
        <f t="shared" si="92"/>
        <v>34108</v>
      </c>
      <c r="AQ71" s="127">
        <f t="shared" si="92"/>
        <v>42749</v>
      </c>
      <c r="AR71" s="130">
        <f t="shared" si="92"/>
        <v>285368</v>
      </c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1:74" ht="12.75">
      <c r="A72" s="118" t="s">
        <v>23</v>
      </c>
      <c r="B72" s="156">
        <f t="shared" ref="B72:M72" si="93">SUM(B66:B71)</f>
        <v>35124</v>
      </c>
      <c r="C72" s="156">
        <f t="shared" si="93"/>
        <v>23823</v>
      </c>
      <c r="D72" s="156">
        <f t="shared" si="93"/>
        <v>80790</v>
      </c>
      <c r="E72" s="156">
        <f t="shared" si="93"/>
        <v>41246</v>
      </c>
      <c r="F72" s="156">
        <f t="shared" si="93"/>
        <v>36350</v>
      </c>
      <c r="G72" s="156">
        <f t="shared" si="93"/>
        <v>46468</v>
      </c>
      <c r="H72" s="156">
        <f t="shared" si="93"/>
        <v>40695</v>
      </c>
      <c r="I72" s="156">
        <f t="shared" si="93"/>
        <v>37947</v>
      </c>
      <c r="J72" s="156">
        <f t="shared" si="93"/>
        <v>37049</v>
      </c>
      <c r="K72" s="156">
        <f t="shared" si="93"/>
        <v>42754</v>
      </c>
      <c r="L72" s="156">
        <f t="shared" si="93"/>
        <v>50560</v>
      </c>
      <c r="M72" s="156">
        <f t="shared" si="93"/>
        <v>44888</v>
      </c>
      <c r="N72" s="156">
        <f t="shared" si="85"/>
        <v>517694</v>
      </c>
      <c r="O72" s="3"/>
      <c r="P72" s="118" t="s">
        <v>23</v>
      </c>
      <c r="Q72" s="156">
        <f t="shared" ref="Q72:AB72" si="94">SUM(Q66:Q71)</f>
        <v>104357</v>
      </c>
      <c r="R72" s="156">
        <f t="shared" si="94"/>
        <v>127875</v>
      </c>
      <c r="S72" s="156">
        <f t="shared" si="94"/>
        <v>107687</v>
      </c>
      <c r="T72" s="156">
        <f t="shared" si="94"/>
        <v>115716</v>
      </c>
      <c r="U72" s="156">
        <f t="shared" si="94"/>
        <v>110619</v>
      </c>
      <c r="V72" s="156">
        <f t="shared" si="94"/>
        <v>145901</v>
      </c>
      <c r="W72" s="156">
        <f t="shared" si="94"/>
        <v>155137</v>
      </c>
      <c r="X72" s="156">
        <f t="shared" si="94"/>
        <v>115376</v>
      </c>
      <c r="Y72" s="156">
        <f t="shared" si="94"/>
        <v>110953</v>
      </c>
      <c r="Z72" s="156">
        <f t="shared" si="94"/>
        <v>119948</v>
      </c>
      <c r="AA72" s="156">
        <f t="shared" si="94"/>
        <v>137597</v>
      </c>
      <c r="AB72" s="156">
        <f t="shared" si="94"/>
        <v>200978</v>
      </c>
      <c r="AC72" s="156">
        <f t="shared" si="86"/>
        <v>1552144</v>
      </c>
      <c r="AD72" s="3"/>
      <c r="AE72" s="118" t="s">
        <v>23</v>
      </c>
      <c r="AF72" s="156">
        <f t="shared" ref="AF72:AQ72" si="95">SUM(AF66:AF71)</f>
        <v>104357</v>
      </c>
      <c r="AG72" s="156">
        <f t="shared" si="95"/>
        <v>127875</v>
      </c>
      <c r="AH72" s="156">
        <f t="shared" si="95"/>
        <v>107687</v>
      </c>
      <c r="AI72" s="156">
        <f t="shared" si="95"/>
        <v>115716</v>
      </c>
      <c r="AJ72" s="156">
        <f t="shared" si="95"/>
        <v>110619</v>
      </c>
      <c r="AK72" s="156">
        <f t="shared" si="95"/>
        <v>145901</v>
      </c>
      <c r="AL72" s="156">
        <f t="shared" si="95"/>
        <v>155137</v>
      </c>
      <c r="AM72" s="156">
        <f t="shared" si="95"/>
        <v>115376</v>
      </c>
      <c r="AN72" s="156">
        <f t="shared" si="95"/>
        <v>110953</v>
      </c>
      <c r="AO72" s="156">
        <f t="shared" si="95"/>
        <v>119948</v>
      </c>
      <c r="AP72" s="156">
        <f t="shared" si="95"/>
        <v>137597</v>
      </c>
      <c r="AQ72" s="156">
        <f t="shared" si="95"/>
        <v>200978</v>
      </c>
      <c r="AR72" s="156">
        <f>AC72</f>
        <v>1552144</v>
      </c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1:74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1:74" ht="12.75">
      <c r="A74" s="118" t="s">
        <v>42</v>
      </c>
      <c r="B74" s="118" t="s">
        <v>1</v>
      </c>
      <c r="C74" s="118" t="s">
        <v>2</v>
      </c>
      <c r="D74" s="118" t="s">
        <v>3</v>
      </c>
      <c r="E74" s="118" t="s">
        <v>4</v>
      </c>
      <c r="F74" s="118" t="s">
        <v>5</v>
      </c>
      <c r="G74" s="118" t="s">
        <v>6</v>
      </c>
      <c r="H74" s="118" t="s">
        <v>7</v>
      </c>
      <c r="I74" s="118" t="s">
        <v>8</v>
      </c>
      <c r="J74" s="118" t="s">
        <v>9</v>
      </c>
      <c r="K74" s="118" t="s">
        <v>10</v>
      </c>
      <c r="L74" s="118" t="s">
        <v>11</v>
      </c>
      <c r="M74" s="118" t="s">
        <v>12</v>
      </c>
      <c r="N74" s="143" t="s">
        <v>19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1:74" ht="12.75">
      <c r="A75" s="118" t="s">
        <v>20</v>
      </c>
      <c r="B75" s="133"/>
      <c r="C75" s="134"/>
      <c r="D75" s="134"/>
      <c r="E75" s="134"/>
      <c r="F75" s="134"/>
      <c r="G75" s="134"/>
      <c r="H75" s="134"/>
      <c r="I75" s="151"/>
      <c r="J75" s="134"/>
      <c r="K75" s="134"/>
      <c r="L75" s="134"/>
      <c r="M75" s="151"/>
      <c r="N75" s="158">
        <f t="shared" ref="N75:N81" si="96">SUM(B75:M75)</f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1:74" ht="12.75">
      <c r="A76" s="118" t="s">
        <v>16</v>
      </c>
      <c r="B76" s="133"/>
      <c r="C76" s="13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53">
        <f t="shared" si="96"/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1:74" ht="12.75">
      <c r="A77" s="118" t="s">
        <v>17</v>
      </c>
      <c r="B77" s="133"/>
      <c r="C77" s="134"/>
      <c r="D77" s="134"/>
      <c r="E77" s="151"/>
      <c r="F77" s="134"/>
      <c r="G77" s="134"/>
      <c r="H77" s="134"/>
      <c r="I77" s="151"/>
      <c r="J77" s="134"/>
      <c r="K77" s="134"/>
      <c r="L77" s="134"/>
      <c r="M77" s="151"/>
      <c r="N77" s="153">
        <f t="shared" si="96"/>
        <v>0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1:74" ht="12.75">
      <c r="A78" s="118" t="s">
        <v>26</v>
      </c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53">
        <f t="shared" si="96"/>
        <v>0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1:74" ht="12.75">
      <c r="A79" s="118" t="s">
        <v>18</v>
      </c>
      <c r="B79" s="133"/>
      <c r="C79" s="134"/>
      <c r="D79" s="134"/>
      <c r="E79" s="151"/>
      <c r="F79" s="134"/>
      <c r="G79" s="151"/>
      <c r="H79" s="134"/>
      <c r="I79" s="151"/>
      <c r="J79" s="134"/>
      <c r="K79" s="151"/>
      <c r="L79" s="134"/>
      <c r="M79" s="151"/>
      <c r="N79" s="153">
        <f t="shared" si="96"/>
        <v>0</v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1:74" ht="12.75">
      <c r="A80" s="118" t="s">
        <v>21</v>
      </c>
      <c r="B80" s="133"/>
      <c r="C80" s="134"/>
      <c r="D80" s="134"/>
      <c r="E80" s="134"/>
      <c r="F80" s="161"/>
      <c r="G80" s="134"/>
      <c r="H80" s="134"/>
      <c r="I80" s="151"/>
      <c r="J80" s="134"/>
      <c r="K80" s="134"/>
      <c r="L80" s="134"/>
      <c r="M80" s="134"/>
      <c r="N80" s="163">
        <f t="shared" si="96"/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7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1:74" ht="12.75">
      <c r="A81" s="118" t="s">
        <v>23</v>
      </c>
      <c r="B81" s="162">
        <f t="shared" ref="B81:M81" si="97">SUM(B75:B80)</f>
        <v>0</v>
      </c>
      <c r="C81" s="162">
        <f t="shared" si="97"/>
        <v>0</v>
      </c>
      <c r="D81" s="162">
        <f t="shared" si="97"/>
        <v>0</v>
      </c>
      <c r="E81" s="162">
        <f t="shared" si="97"/>
        <v>0</v>
      </c>
      <c r="F81" s="162">
        <f t="shared" si="97"/>
        <v>0</v>
      </c>
      <c r="G81" s="162">
        <f t="shared" si="97"/>
        <v>0</v>
      </c>
      <c r="H81" s="162">
        <f t="shared" si="97"/>
        <v>0</v>
      </c>
      <c r="I81" s="162">
        <f t="shared" si="97"/>
        <v>0</v>
      </c>
      <c r="J81" s="162">
        <f t="shared" si="97"/>
        <v>0</v>
      </c>
      <c r="K81" s="162">
        <f t="shared" si="97"/>
        <v>0</v>
      </c>
      <c r="L81" s="162">
        <f t="shared" si="97"/>
        <v>0</v>
      </c>
      <c r="M81" s="162">
        <f t="shared" si="97"/>
        <v>0</v>
      </c>
      <c r="N81" s="163">
        <f t="shared" si="96"/>
        <v>0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1:74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1:74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1:74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1:74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1:74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1:74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1:74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1:74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1:74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1:74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1:74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1:74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1:74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1:74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1:74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1:74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1:74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1:74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1:74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1:74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1:74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1:74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1:74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1:74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1:74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1:74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1:74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1:74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1:74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1:74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1:74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1:74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1:74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1:74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1:74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1:74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1:74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1:74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1:74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1:74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1:74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1:74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1:74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1:74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1:74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1:74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1:74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1:74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1:74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1:74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1:74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1:74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1:74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1:74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1:74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1:74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1:74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1:74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1:74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1:74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1:74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1:74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1:74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1:74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1:74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1:74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1:74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1:74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1:74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1:74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1:74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1:74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1:74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1:74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1:74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1:74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1:74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1:74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1:74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1:74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1:74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1:74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1:74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1:74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1:74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1:74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1:74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1:74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1:74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1:74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1:74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1:74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1:74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1:74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1:74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1:74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1:74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1:74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1:74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1:74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1:74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1:74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1:74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1:74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1:74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1:74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1:74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1:74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1:74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1:74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1:74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1:74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1:74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1:74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1:74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1:74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1:74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1:74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1:74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1:74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1:74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1:74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1:74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1:74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1:74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1:74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1:74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1:74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1:74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1:74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1:74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1:74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1:74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1:74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1:74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1:74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1:74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1:74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1:74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1:74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1:74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1:74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1:74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1:74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1:74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1:74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1:74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1:74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1:74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1:74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1:74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1:74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1:74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1:74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1:74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1:74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1:74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1:74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1:74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1:74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1:74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1:74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1:74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1:74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1:74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1:74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1:74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1:74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1:74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1:74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1:74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1:74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  <row r="254" spans="1:74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</row>
    <row r="255" spans="1:74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</row>
    <row r="256" spans="1:74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</row>
    <row r="257" spans="1:74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</row>
    <row r="258" spans="1:74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</row>
    <row r="259" spans="1:74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</row>
    <row r="260" spans="1:74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</row>
    <row r="261" spans="1:74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</row>
    <row r="262" spans="1:74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</row>
    <row r="263" spans="1:74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</row>
    <row r="264" spans="1:74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</row>
    <row r="265" spans="1:74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</row>
    <row r="266" spans="1:74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</row>
    <row r="267" spans="1:74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</row>
    <row r="268" spans="1:74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</row>
    <row r="269" spans="1:74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</row>
    <row r="270" spans="1:74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</row>
    <row r="271" spans="1:74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</row>
    <row r="272" spans="1:74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</row>
    <row r="273" spans="1:74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</row>
    <row r="274" spans="1:74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</row>
    <row r="275" spans="1:74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</row>
    <row r="276" spans="1:74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</row>
    <row r="277" spans="1:74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</row>
    <row r="278" spans="1:74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</row>
    <row r="279" spans="1:74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</row>
    <row r="280" spans="1:74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</row>
    <row r="281" spans="1:74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</row>
    <row r="282" spans="1:74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</row>
    <row r="283" spans="1:74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</row>
    <row r="284" spans="1:74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</row>
    <row r="285" spans="1:74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</row>
    <row r="286" spans="1:74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</row>
    <row r="287" spans="1:74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</row>
    <row r="288" spans="1:74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</row>
    <row r="289" spans="1:74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</row>
    <row r="290" spans="1:74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</row>
    <row r="291" spans="1:74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</row>
    <row r="292" spans="1:74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</row>
    <row r="293" spans="1:74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</row>
    <row r="294" spans="1:74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</row>
    <row r="295" spans="1:74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</row>
    <row r="296" spans="1:74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</row>
    <row r="297" spans="1:74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</row>
    <row r="298" spans="1:74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</row>
    <row r="299" spans="1:74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</row>
    <row r="300" spans="1:74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</row>
    <row r="301" spans="1:74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</row>
    <row r="302" spans="1:74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</row>
    <row r="303" spans="1:74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</row>
    <row r="304" spans="1:74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</row>
    <row r="305" spans="1:74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</row>
    <row r="306" spans="1:74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</row>
    <row r="307" spans="1:74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</row>
    <row r="308" spans="1:74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</row>
    <row r="309" spans="1:74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</row>
    <row r="310" spans="1:74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</row>
    <row r="311" spans="1:74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</row>
    <row r="312" spans="1:74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</row>
    <row r="313" spans="1:74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</row>
    <row r="314" spans="1:74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</row>
    <row r="315" spans="1:74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</row>
    <row r="316" spans="1:74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</row>
    <row r="317" spans="1:74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</row>
    <row r="318" spans="1:74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</row>
    <row r="319" spans="1:74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</row>
    <row r="320" spans="1:74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</row>
    <row r="321" spans="1:74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</row>
    <row r="322" spans="1:74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</row>
    <row r="323" spans="1:74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</row>
    <row r="324" spans="1:74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</row>
    <row r="325" spans="1:74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</row>
    <row r="326" spans="1:74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</row>
    <row r="327" spans="1:74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</row>
    <row r="328" spans="1:74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</row>
    <row r="329" spans="1:74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</row>
    <row r="330" spans="1:74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</row>
    <row r="331" spans="1:74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</row>
    <row r="332" spans="1:74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</row>
    <row r="333" spans="1:74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</row>
    <row r="334" spans="1:74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</row>
    <row r="335" spans="1:74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</row>
    <row r="336" spans="1:74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</row>
    <row r="337" spans="1:74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</row>
    <row r="338" spans="1:74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</row>
    <row r="339" spans="1:74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</row>
    <row r="340" spans="1:74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</row>
    <row r="341" spans="1:74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</row>
    <row r="342" spans="1:74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</row>
    <row r="343" spans="1:74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</row>
    <row r="344" spans="1:74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</row>
    <row r="345" spans="1:74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</row>
    <row r="346" spans="1:74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</row>
    <row r="347" spans="1:74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</row>
    <row r="348" spans="1:74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</row>
    <row r="349" spans="1:74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</row>
    <row r="350" spans="1:74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</row>
    <row r="351" spans="1:74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</row>
    <row r="352" spans="1:74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</row>
    <row r="353" spans="1:74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</row>
    <row r="354" spans="1:74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</row>
    <row r="355" spans="1:74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</row>
    <row r="356" spans="1:74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</row>
    <row r="357" spans="1:74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</row>
    <row r="358" spans="1:74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</row>
    <row r="359" spans="1:74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</row>
    <row r="360" spans="1:74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</row>
    <row r="361" spans="1:74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</row>
    <row r="362" spans="1:74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</row>
    <row r="363" spans="1:74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</row>
    <row r="364" spans="1:74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</row>
    <row r="365" spans="1:74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</row>
    <row r="366" spans="1:74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</row>
    <row r="367" spans="1:74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</row>
    <row r="368" spans="1:74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</row>
    <row r="369" spans="1:74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</row>
    <row r="370" spans="1:74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</row>
    <row r="371" spans="1:74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</row>
    <row r="372" spans="1:74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</row>
    <row r="373" spans="1:74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</row>
    <row r="374" spans="1:74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</row>
    <row r="375" spans="1:74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</row>
    <row r="376" spans="1:74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</row>
    <row r="377" spans="1:74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</row>
    <row r="378" spans="1:74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</row>
    <row r="379" spans="1:74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</row>
    <row r="380" spans="1:74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</row>
    <row r="381" spans="1:74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</row>
    <row r="382" spans="1:74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</row>
    <row r="383" spans="1:74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</row>
    <row r="384" spans="1:74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</row>
    <row r="385" spans="1:74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</row>
    <row r="386" spans="1:74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</row>
    <row r="387" spans="1:74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</row>
    <row r="388" spans="1:74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</row>
    <row r="389" spans="1:74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</row>
    <row r="390" spans="1:74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</row>
    <row r="391" spans="1:74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</row>
    <row r="392" spans="1:74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</row>
    <row r="393" spans="1:74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</row>
    <row r="394" spans="1:74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</row>
    <row r="395" spans="1:74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</row>
    <row r="396" spans="1:74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</row>
    <row r="397" spans="1:74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</row>
    <row r="398" spans="1:74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</row>
    <row r="399" spans="1:74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</row>
    <row r="400" spans="1:74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</row>
    <row r="401" spans="1:74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</row>
    <row r="402" spans="1:74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</row>
    <row r="403" spans="1:74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</row>
    <row r="404" spans="1:74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</row>
    <row r="405" spans="1:74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</row>
    <row r="406" spans="1:74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</row>
    <row r="407" spans="1:74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</row>
    <row r="408" spans="1:74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</row>
    <row r="409" spans="1:74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</row>
    <row r="410" spans="1:74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</row>
    <row r="411" spans="1:74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</row>
    <row r="412" spans="1:74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</row>
    <row r="413" spans="1:74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</row>
    <row r="414" spans="1:74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</row>
    <row r="415" spans="1:74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</row>
    <row r="416" spans="1:74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</row>
    <row r="417" spans="1:74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</row>
    <row r="418" spans="1:74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</row>
    <row r="419" spans="1:74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</row>
    <row r="420" spans="1:74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</row>
    <row r="421" spans="1:74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</row>
    <row r="422" spans="1:74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</row>
    <row r="423" spans="1:74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</row>
    <row r="424" spans="1:74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</row>
    <row r="425" spans="1:74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</row>
    <row r="426" spans="1:74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</row>
    <row r="427" spans="1:74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</row>
    <row r="428" spans="1:74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</row>
    <row r="429" spans="1:74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</row>
    <row r="430" spans="1:74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</row>
    <row r="431" spans="1:74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</row>
    <row r="432" spans="1:74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</row>
    <row r="433" spans="1:74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</row>
    <row r="434" spans="1:74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</row>
    <row r="435" spans="1:74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</row>
    <row r="436" spans="1:74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</row>
    <row r="437" spans="1:74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</row>
    <row r="438" spans="1:74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</row>
    <row r="439" spans="1:74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</row>
    <row r="440" spans="1:74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</row>
    <row r="441" spans="1:74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</row>
    <row r="442" spans="1:74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</row>
    <row r="443" spans="1:74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</row>
    <row r="444" spans="1:74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</row>
    <row r="445" spans="1:74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</row>
    <row r="446" spans="1:74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</row>
    <row r="447" spans="1:74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</row>
    <row r="448" spans="1:74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</row>
    <row r="449" spans="1:74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</row>
    <row r="450" spans="1:74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</row>
    <row r="451" spans="1:74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</row>
    <row r="452" spans="1:74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</row>
    <row r="453" spans="1:74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</row>
    <row r="454" spans="1:74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</row>
    <row r="455" spans="1:74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</row>
    <row r="456" spans="1:74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</row>
    <row r="457" spans="1:74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</row>
    <row r="458" spans="1:74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</row>
    <row r="459" spans="1:74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</row>
    <row r="460" spans="1:74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</row>
    <row r="461" spans="1:74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</row>
    <row r="462" spans="1:74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</row>
    <row r="463" spans="1:74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</row>
    <row r="464" spans="1:74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</row>
    <row r="465" spans="1:74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</row>
    <row r="466" spans="1:74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</row>
    <row r="467" spans="1:74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</row>
    <row r="468" spans="1:74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</row>
    <row r="469" spans="1:74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</row>
    <row r="470" spans="1:74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</row>
    <row r="471" spans="1:74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</row>
    <row r="472" spans="1:74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</row>
    <row r="473" spans="1:74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</row>
    <row r="474" spans="1:74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</row>
    <row r="475" spans="1:74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</row>
    <row r="476" spans="1:74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</row>
    <row r="477" spans="1:74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</row>
    <row r="478" spans="1:74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</row>
    <row r="479" spans="1:74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</row>
    <row r="480" spans="1:74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</row>
    <row r="481" spans="1:74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</row>
    <row r="482" spans="1:74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</row>
    <row r="483" spans="1:74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</row>
    <row r="484" spans="1:74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</row>
    <row r="485" spans="1:74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</row>
    <row r="486" spans="1:74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</row>
    <row r="487" spans="1:74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</row>
    <row r="488" spans="1:74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</row>
    <row r="489" spans="1:74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</row>
    <row r="490" spans="1:74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</row>
    <row r="491" spans="1:74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</row>
    <row r="492" spans="1:74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</row>
    <row r="493" spans="1:74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</row>
    <row r="494" spans="1:74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</row>
    <row r="495" spans="1:74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</row>
    <row r="496" spans="1:74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</row>
    <row r="497" spans="1:74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</row>
    <row r="498" spans="1:74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</row>
    <row r="499" spans="1:74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</row>
    <row r="500" spans="1:74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</row>
    <row r="501" spans="1:74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</row>
    <row r="502" spans="1:74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</row>
    <row r="503" spans="1:74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</row>
    <row r="504" spans="1:74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</row>
    <row r="505" spans="1:74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</row>
    <row r="506" spans="1:74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</row>
    <row r="507" spans="1:74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</row>
    <row r="508" spans="1:74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</row>
    <row r="509" spans="1:74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</row>
    <row r="510" spans="1:74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</row>
    <row r="511" spans="1:74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</row>
    <row r="512" spans="1:74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</row>
    <row r="513" spans="1:74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</row>
    <row r="514" spans="1:74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</row>
    <row r="515" spans="1:74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</row>
    <row r="516" spans="1:74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</row>
    <row r="517" spans="1:74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</row>
    <row r="518" spans="1:74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</row>
    <row r="519" spans="1:74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</row>
    <row r="520" spans="1:74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</row>
    <row r="521" spans="1:74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</row>
    <row r="522" spans="1:74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</row>
    <row r="523" spans="1:74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</row>
    <row r="524" spans="1:74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</row>
    <row r="525" spans="1:74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</row>
    <row r="526" spans="1:74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</row>
    <row r="527" spans="1:74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</row>
    <row r="528" spans="1:74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</row>
    <row r="529" spans="1:74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</row>
    <row r="530" spans="1:74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</row>
    <row r="531" spans="1:74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</row>
    <row r="532" spans="1:74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</row>
    <row r="533" spans="1:74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</row>
    <row r="534" spans="1:74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</row>
    <row r="535" spans="1:74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</row>
    <row r="536" spans="1:74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</row>
    <row r="537" spans="1:74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</row>
    <row r="538" spans="1:74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</row>
    <row r="539" spans="1:74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</row>
    <row r="540" spans="1:74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</row>
    <row r="541" spans="1:74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</row>
    <row r="542" spans="1:74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</row>
    <row r="543" spans="1:74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</row>
    <row r="544" spans="1:74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</row>
    <row r="545" spans="1:74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</row>
    <row r="546" spans="1:74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</row>
    <row r="547" spans="1:74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</row>
    <row r="548" spans="1:74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</row>
    <row r="549" spans="1:74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</row>
    <row r="550" spans="1:74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</row>
    <row r="551" spans="1:74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</row>
    <row r="552" spans="1:74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</row>
    <row r="553" spans="1:74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</row>
    <row r="554" spans="1:74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</row>
    <row r="555" spans="1:74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</row>
    <row r="556" spans="1:74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</row>
    <row r="557" spans="1:74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</row>
    <row r="558" spans="1:74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</row>
    <row r="559" spans="1:74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</row>
    <row r="560" spans="1:74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</row>
    <row r="561" spans="1:74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</row>
    <row r="562" spans="1:74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</row>
    <row r="563" spans="1:74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</row>
    <row r="564" spans="1:74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</row>
    <row r="565" spans="1:74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</row>
    <row r="566" spans="1:74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</row>
    <row r="567" spans="1:74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</row>
    <row r="568" spans="1:74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</row>
    <row r="569" spans="1:74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</row>
    <row r="570" spans="1:74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</row>
    <row r="571" spans="1:74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</row>
    <row r="572" spans="1:74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</row>
    <row r="573" spans="1:74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</row>
    <row r="574" spans="1:74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</row>
    <row r="575" spans="1:74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</row>
    <row r="576" spans="1:74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</row>
    <row r="577" spans="1:74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</row>
    <row r="578" spans="1:74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</row>
    <row r="579" spans="1:74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</row>
    <row r="580" spans="1:74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</row>
    <row r="581" spans="1:74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</row>
    <row r="582" spans="1:74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</row>
    <row r="583" spans="1:74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</row>
    <row r="584" spans="1:74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</row>
    <row r="585" spans="1:74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</row>
    <row r="586" spans="1:74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</row>
    <row r="587" spans="1:74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</row>
    <row r="588" spans="1:74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</row>
    <row r="589" spans="1:74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</row>
    <row r="590" spans="1:74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</row>
    <row r="591" spans="1:74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</row>
    <row r="592" spans="1:74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</row>
    <row r="593" spans="1:74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</row>
    <row r="594" spans="1:74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</row>
    <row r="595" spans="1:74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</row>
    <row r="596" spans="1:74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</row>
    <row r="597" spans="1:74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</row>
    <row r="598" spans="1:74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</row>
    <row r="599" spans="1:74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</row>
    <row r="600" spans="1:74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</row>
    <row r="601" spans="1:74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</row>
    <row r="602" spans="1:74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</row>
    <row r="603" spans="1:74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</row>
    <row r="604" spans="1:74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</row>
    <row r="605" spans="1:74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</row>
    <row r="606" spans="1:74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</row>
    <row r="607" spans="1:74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</row>
    <row r="608" spans="1:74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</row>
    <row r="609" spans="1:74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</row>
    <row r="610" spans="1:74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</row>
    <row r="611" spans="1:74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</row>
    <row r="612" spans="1:74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</row>
    <row r="613" spans="1:74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</row>
    <row r="614" spans="1:74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</row>
    <row r="615" spans="1:74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</row>
    <row r="616" spans="1:74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</row>
    <row r="617" spans="1:74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</row>
    <row r="618" spans="1:74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</row>
    <row r="619" spans="1:74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</row>
    <row r="620" spans="1:74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</row>
    <row r="621" spans="1:74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</row>
    <row r="622" spans="1:74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</row>
    <row r="623" spans="1:74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</row>
    <row r="624" spans="1:74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</row>
    <row r="625" spans="1:74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</row>
    <row r="626" spans="1:74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</row>
    <row r="627" spans="1:74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</row>
    <row r="628" spans="1:74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</row>
    <row r="629" spans="1:74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</row>
    <row r="630" spans="1:74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</row>
    <row r="631" spans="1:74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</row>
    <row r="632" spans="1:74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</row>
    <row r="633" spans="1:74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</row>
    <row r="634" spans="1:74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</row>
    <row r="635" spans="1:74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</row>
    <row r="636" spans="1:74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</row>
    <row r="637" spans="1:74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</row>
    <row r="638" spans="1:74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</row>
    <row r="639" spans="1:74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</row>
    <row r="640" spans="1:74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</row>
    <row r="641" spans="1:74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</row>
    <row r="642" spans="1:74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</row>
    <row r="643" spans="1:74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</row>
    <row r="644" spans="1:74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</row>
    <row r="645" spans="1:74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</row>
    <row r="646" spans="1:74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</row>
    <row r="647" spans="1:74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</row>
    <row r="648" spans="1:74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</row>
    <row r="649" spans="1:74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</row>
    <row r="650" spans="1:74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</row>
    <row r="651" spans="1:74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</row>
    <row r="652" spans="1:74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</row>
    <row r="653" spans="1:74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</row>
    <row r="654" spans="1:74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</row>
    <row r="655" spans="1:74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</row>
    <row r="656" spans="1:74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</row>
    <row r="657" spans="1:74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</row>
    <row r="658" spans="1:74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</row>
    <row r="659" spans="1:74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</row>
    <row r="660" spans="1:74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</row>
    <row r="661" spans="1:74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</row>
    <row r="662" spans="1:74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</row>
    <row r="663" spans="1:74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</row>
    <row r="664" spans="1:74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</row>
    <row r="665" spans="1:74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</row>
    <row r="666" spans="1:74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</row>
    <row r="667" spans="1:74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</row>
    <row r="668" spans="1:74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</row>
    <row r="669" spans="1:74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</row>
    <row r="670" spans="1:74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</row>
    <row r="671" spans="1:74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</row>
    <row r="672" spans="1:74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</row>
    <row r="673" spans="1:74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</row>
    <row r="674" spans="1:74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</row>
    <row r="675" spans="1:74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</row>
    <row r="676" spans="1:74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</row>
    <row r="677" spans="1:74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</row>
    <row r="678" spans="1:74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</row>
    <row r="679" spans="1:74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</row>
    <row r="680" spans="1:74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</row>
    <row r="681" spans="1:74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</row>
    <row r="682" spans="1:74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</row>
    <row r="683" spans="1:74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</row>
    <row r="684" spans="1:74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</row>
    <row r="685" spans="1:74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</row>
    <row r="686" spans="1:74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</row>
    <row r="687" spans="1:74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</row>
    <row r="688" spans="1:74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</row>
    <row r="689" spans="1:74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</row>
    <row r="690" spans="1:74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</row>
    <row r="691" spans="1:74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</row>
    <row r="692" spans="1:74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</row>
    <row r="693" spans="1:74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</row>
    <row r="694" spans="1:74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</row>
    <row r="695" spans="1:74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</row>
    <row r="696" spans="1:74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</row>
    <row r="697" spans="1:74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</row>
    <row r="698" spans="1:74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</row>
    <row r="699" spans="1:74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</row>
    <row r="700" spans="1:74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</row>
    <row r="701" spans="1:74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</row>
    <row r="702" spans="1:74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</row>
    <row r="703" spans="1:74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</row>
    <row r="704" spans="1:74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</row>
    <row r="705" spans="1:74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</row>
    <row r="706" spans="1:74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</row>
    <row r="707" spans="1:74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</row>
    <row r="708" spans="1:74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</row>
    <row r="709" spans="1:74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</row>
    <row r="710" spans="1:74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</row>
    <row r="711" spans="1:74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</row>
    <row r="712" spans="1:74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</row>
    <row r="713" spans="1:74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</row>
    <row r="714" spans="1:74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</row>
    <row r="715" spans="1:74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</row>
    <row r="716" spans="1:74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</row>
    <row r="717" spans="1:74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</row>
    <row r="718" spans="1:74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</row>
    <row r="719" spans="1:74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</row>
    <row r="720" spans="1:74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</row>
    <row r="721" spans="1:74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</row>
    <row r="722" spans="1:74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</row>
    <row r="723" spans="1:74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</row>
    <row r="724" spans="1:74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</row>
    <row r="725" spans="1:74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</row>
    <row r="726" spans="1:74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</row>
    <row r="727" spans="1:74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</row>
    <row r="728" spans="1:74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</row>
    <row r="729" spans="1:74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</row>
    <row r="730" spans="1:74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</row>
    <row r="731" spans="1:74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</row>
    <row r="732" spans="1:74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</row>
    <row r="733" spans="1:74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</row>
    <row r="734" spans="1:74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</row>
    <row r="735" spans="1:74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</row>
    <row r="736" spans="1:74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</row>
    <row r="737" spans="1:74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</row>
    <row r="738" spans="1:74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</row>
    <row r="739" spans="1:74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</row>
    <row r="740" spans="1:74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</row>
    <row r="741" spans="1:74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</row>
    <row r="742" spans="1:74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</row>
    <row r="743" spans="1:74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</row>
    <row r="744" spans="1:74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</row>
    <row r="745" spans="1:74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</row>
    <row r="746" spans="1:74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</row>
    <row r="747" spans="1:74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</row>
    <row r="748" spans="1:74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</row>
    <row r="749" spans="1:74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</row>
    <row r="750" spans="1:74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</row>
    <row r="751" spans="1:74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</row>
    <row r="752" spans="1:74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</row>
    <row r="753" spans="1:74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</row>
    <row r="754" spans="1:74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</row>
    <row r="755" spans="1:74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</row>
    <row r="756" spans="1:74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</row>
    <row r="757" spans="1:74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</row>
    <row r="758" spans="1:74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</row>
    <row r="759" spans="1:74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</row>
    <row r="760" spans="1:74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</row>
    <row r="761" spans="1:74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</row>
    <row r="762" spans="1:74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</row>
    <row r="763" spans="1:74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</row>
    <row r="764" spans="1:74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</row>
    <row r="765" spans="1:74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</row>
    <row r="766" spans="1:74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</row>
    <row r="767" spans="1:74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</row>
    <row r="768" spans="1:74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</row>
    <row r="769" spans="1:74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</row>
    <row r="770" spans="1:74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</row>
    <row r="771" spans="1:74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</row>
    <row r="772" spans="1:74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</row>
    <row r="773" spans="1:74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</row>
    <row r="774" spans="1:74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</row>
    <row r="775" spans="1:74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</row>
    <row r="776" spans="1:74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</row>
    <row r="777" spans="1:74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</row>
    <row r="778" spans="1:74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</row>
    <row r="779" spans="1:74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</row>
    <row r="780" spans="1:74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</row>
    <row r="781" spans="1:74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</row>
    <row r="782" spans="1:74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</row>
    <row r="783" spans="1:74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</row>
    <row r="784" spans="1:74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</row>
    <row r="785" spans="1:74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</row>
    <row r="786" spans="1:74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</row>
    <row r="787" spans="1:74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</row>
    <row r="788" spans="1:74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</row>
    <row r="789" spans="1:74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</row>
    <row r="790" spans="1:74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</row>
    <row r="791" spans="1:74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</row>
    <row r="792" spans="1:74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</row>
    <row r="793" spans="1:74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</row>
    <row r="794" spans="1:74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</row>
    <row r="795" spans="1:74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</row>
    <row r="796" spans="1:74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</row>
    <row r="797" spans="1:74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</row>
    <row r="798" spans="1:74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</row>
    <row r="799" spans="1:74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</row>
    <row r="800" spans="1:74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</row>
    <row r="801" spans="1:74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</row>
    <row r="802" spans="1:74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</row>
    <row r="803" spans="1:74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</row>
    <row r="804" spans="1:74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</row>
    <row r="805" spans="1:74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</row>
    <row r="806" spans="1:74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</row>
    <row r="807" spans="1:74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</row>
    <row r="808" spans="1:74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</row>
    <row r="809" spans="1:74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</row>
    <row r="810" spans="1:74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</row>
    <row r="811" spans="1:74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</row>
    <row r="812" spans="1:74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</row>
    <row r="813" spans="1:74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</row>
    <row r="814" spans="1:74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</row>
    <row r="815" spans="1:74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</row>
    <row r="816" spans="1:74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</row>
    <row r="817" spans="1:74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</row>
    <row r="818" spans="1:74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</row>
    <row r="819" spans="1:74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</row>
    <row r="820" spans="1:74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</row>
    <row r="821" spans="1:74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</row>
    <row r="822" spans="1:74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</row>
    <row r="823" spans="1:74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</row>
    <row r="824" spans="1:74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</row>
    <row r="825" spans="1:74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</row>
    <row r="826" spans="1:74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</row>
    <row r="827" spans="1:74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</row>
    <row r="828" spans="1:74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</row>
    <row r="829" spans="1:74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</row>
    <row r="830" spans="1:74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</row>
    <row r="831" spans="1:74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</row>
    <row r="832" spans="1:74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</row>
    <row r="833" spans="1:74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</row>
    <row r="834" spans="1:74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</row>
    <row r="835" spans="1:74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</row>
    <row r="836" spans="1:74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</row>
    <row r="837" spans="1:74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</row>
    <row r="838" spans="1:74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</row>
    <row r="839" spans="1:74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</row>
    <row r="840" spans="1:74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</row>
    <row r="841" spans="1:74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</row>
    <row r="842" spans="1:74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</row>
    <row r="843" spans="1:74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</row>
    <row r="844" spans="1:74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</row>
    <row r="845" spans="1:74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</row>
    <row r="846" spans="1:74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</row>
    <row r="847" spans="1:74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</row>
    <row r="848" spans="1:74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</row>
    <row r="849" spans="1:74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</row>
    <row r="850" spans="1:74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</row>
    <row r="851" spans="1:74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</row>
    <row r="852" spans="1:74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</row>
    <row r="853" spans="1:74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</row>
    <row r="854" spans="1:74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</row>
    <row r="855" spans="1:74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</row>
    <row r="856" spans="1:74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</row>
    <row r="857" spans="1:74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</row>
    <row r="858" spans="1:74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</row>
    <row r="859" spans="1:74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</row>
    <row r="860" spans="1:74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</row>
    <row r="861" spans="1:74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</row>
    <row r="862" spans="1:74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</row>
    <row r="863" spans="1:74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</row>
    <row r="864" spans="1:74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</row>
    <row r="865" spans="1:74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</row>
    <row r="866" spans="1:74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</row>
    <row r="867" spans="1:74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</row>
    <row r="868" spans="1:74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</row>
    <row r="869" spans="1:74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</row>
    <row r="870" spans="1:74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</row>
    <row r="871" spans="1:74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</row>
    <row r="872" spans="1:74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</row>
    <row r="873" spans="1:74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</row>
    <row r="874" spans="1:74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</row>
    <row r="875" spans="1:74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</row>
    <row r="876" spans="1:74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</row>
    <row r="877" spans="1:74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</row>
    <row r="878" spans="1:74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</row>
    <row r="879" spans="1:74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</row>
    <row r="880" spans="1:74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</row>
    <row r="881" spans="1:74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</row>
    <row r="882" spans="1:74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</row>
    <row r="883" spans="1:74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</row>
    <row r="884" spans="1:74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</row>
    <row r="885" spans="1:74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</row>
    <row r="886" spans="1:74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</row>
    <row r="887" spans="1:74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</row>
    <row r="888" spans="1:74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</row>
    <row r="889" spans="1:74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</row>
    <row r="890" spans="1:74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</row>
    <row r="891" spans="1:74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</row>
    <row r="892" spans="1:74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</row>
    <row r="893" spans="1:74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</row>
    <row r="894" spans="1:74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</row>
    <row r="895" spans="1:74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</row>
    <row r="896" spans="1:74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</row>
    <row r="897" spans="1:74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</row>
    <row r="898" spans="1:74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</row>
    <row r="899" spans="1:74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</row>
    <row r="900" spans="1:74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</row>
    <row r="901" spans="1:74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</row>
    <row r="902" spans="1:74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</row>
    <row r="903" spans="1:74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</row>
    <row r="904" spans="1:74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</row>
    <row r="905" spans="1:74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</row>
    <row r="906" spans="1:74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</row>
    <row r="907" spans="1:74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</row>
    <row r="908" spans="1:74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</row>
    <row r="909" spans="1:74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</row>
    <row r="910" spans="1:74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</row>
    <row r="911" spans="1:74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</row>
    <row r="912" spans="1:74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</row>
    <row r="913" spans="1:74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</row>
    <row r="914" spans="1:74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</row>
    <row r="915" spans="1:74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</row>
    <row r="916" spans="1:74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</row>
    <row r="917" spans="1:74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</row>
    <row r="918" spans="1:74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</row>
    <row r="919" spans="1:74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</row>
    <row r="920" spans="1:74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</row>
    <row r="921" spans="1:74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</row>
    <row r="922" spans="1:74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</row>
    <row r="923" spans="1:74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</row>
    <row r="924" spans="1:74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</row>
    <row r="925" spans="1:74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</row>
    <row r="926" spans="1:74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</row>
    <row r="927" spans="1:74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</row>
    <row r="928" spans="1:74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</row>
    <row r="929" spans="1:74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</row>
    <row r="930" spans="1:74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</row>
    <row r="931" spans="1:74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</row>
    <row r="932" spans="1:74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</row>
    <row r="933" spans="1:74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</row>
    <row r="934" spans="1:74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</row>
    <row r="935" spans="1:74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</row>
    <row r="936" spans="1:74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</row>
    <row r="937" spans="1:74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</row>
    <row r="938" spans="1:74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</row>
    <row r="939" spans="1:74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</row>
    <row r="940" spans="1:74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</row>
    <row r="941" spans="1:74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</row>
    <row r="942" spans="1:74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</row>
    <row r="943" spans="1:74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</row>
    <row r="944" spans="1:74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</row>
    <row r="945" spans="1:74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</row>
    <row r="946" spans="1:74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</row>
    <row r="947" spans="1:74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</row>
    <row r="948" spans="1:74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</row>
    <row r="949" spans="1:74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</row>
    <row r="950" spans="1:74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</row>
    <row r="951" spans="1:74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</row>
    <row r="952" spans="1:74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</row>
    <row r="953" spans="1:74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</row>
    <row r="954" spans="1:74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</row>
    <row r="955" spans="1:74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</row>
    <row r="956" spans="1:74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</row>
    <row r="957" spans="1:74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</row>
    <row r="958" spans="1:74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</row>
    <row r="959" spans="1:74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</row>
    <row r="960" spans="1:74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</row>
    <row r="961" spans="1:74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</row>
    <row r="962" spans="1:74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</row>
    <row r="963" spans="1:74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</row>
    <row r="964" spans="1:74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</row>
    <row r="965" spans="1:74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</row>
    <row r="966" spans="1:74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</row>
    <row r="967" spans="1:74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</row>
    <row r="968" spans="1:74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</row>
    <row r="969" spans="1:74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</row>
    <row r="970" spans="1:74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</row>
    <row r="971" spans="1:74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</row>
    <row r="972" spans="1:74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</row>
    <row r="973" spans="1:74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</row>
    <row r="974" spans="1:74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</row>
    <row r="975" spans="1:74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</row>
    <row r="976" spans="1:74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</row>
    <row r="977" spans="1:74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</row>
    <row r="978" spans="1:74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</row>
    <row r="979" spans="1:74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</row>
    <row r="980" spans="1:74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</row>
    <row r="981" spans="1:74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</row>
    <row r="982" spans="1:74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</row>
    <row r="983" spans="1:74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</row>
    <row r="984" spans="1:74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</row>
    <row r="985" spans="1:74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</row>
    <row r="986" spans="1:74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</row>
    <row r="987" spans="1:74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</row>
    <row r="988" spans="1:74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</row>
    <row r="989" spans="1:74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</row>
    <row r="990" spans="1:74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</row>
    <row r="991" spans="1:74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</row>
    <row r="992" spans="1:74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</row>
    <row r="993" spans="1:74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</row>
    <row r="994" spans="1:74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</row>
    <row r="995" spans="1:74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</row>
    <row r="996" spans="1:74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</row>
    <row r="997" spans="1:74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</row>
    <row r="998" spans="1:74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</row>
    <row r="999" spans="1:74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</row>
    <row r="1000" spans="1:74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V1000"/>
  <sheetViews>
    <sheetView tabSelected="1" topLeftCell="A19" workbookViewId="0">
      <selection activeCell="B42" sqref="B42"/>
    </sheetView>
  </sheetViews>
  <sheetFormatPr defaultColWidth="14.42578125" defaultRowHeight="15.75" customHeight="1"/>
  <cols>
    <col min="1" max="1" width="29" customWidth="1"/>
    <col min="16" max="16" width="27" customWidth="1"/>
    <col min="31" max="31" width="25.5703125" customWidth="1"/>
    <col min="46" max="46" width="27.5703125" customWidth="1"/>
    <col min="61" max="61" width="35" customWidth="1"/>
  </cols>
  <sheetData>
    <row r="1" spans="1:74" ht="15.75" customHeight="1">
      <c r="A1" s="1"/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4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</row>
    <row r="2" spans="1:74" ht="15.75" customHeigh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6" t="s">
        <v>13</v>
      </c>
      <c r="O2" s="7"/>
      <c r="P2" s="5" t="s">
        <v>14</v>
      </c>
      <c r="Q2" s="5" t="s">
        <v>1</v>
      </c>
      <c r="R2" s="5" t="s">
        <v>2</v>
      </c>
      <c r="S2" s="5" t="s">
        <v>3</v>
      </c>
      <c r="T2" s="5" t="s">
        <v>4</v>
      </c>
      <c r="U2" s="5" t="s">
        <v>5</v>
      </c>
      <c r="V2" s="5" t="s">
        <v>6</v>
      </c>
      <c r="W2" s="5" t="s">
        <v>7</v>
      </c>
      <c r="X2" s="5" t="s">
        <v>8</v>
      </c>
      <c r="Y2" s="5" t="s">
        <v>9</v>
      </c>
      <c r="Z2" s="5" t="s">
        <v>10</v>
      </c>
      <c r="AA2" s="5" t="s">
        <v>11</v>
      </c>
      <c r="AB2" s="5" t="s">
        <v>12</v>
      </c>
      <c r="AC2" s="6" t="s">
        <v>13</v>
      </c>
      <c r="AD2" s="8"/>
      <c r="AE2" s="9" t="s">
        <v>15</v>
      </c>
      <c r="AF2" s="9" t="s">
        <v>1</v>
      </c>
      <c r="AG2" s="9" t="s">
        <v>2</v>
      </c>
      <c r="AH2" s="9" t="s">
        <v>3</v>
      </c>
      <c r="AI2" s="9" t="s">
        <v>4</v>
      </c>
      <c r="AJ2" s="9" t="s">
        <v>5</v>
      </c>
      <c r="AK2" s="9" t="s">
        <v>6</v>
      </c>
      <c r="AL2" s="9" t="s">
        <v>7</v>
      </c>
      <c r="AM2" s="9" t="s">
        <v>8</v>
      </c>
      <c r="AN2" s="9" t="s">
        <v>9</v>
      </c>
      <c r="AO2" s="9" t="s">
        <v>10</v>
      </c>
      <c r="AP2" s="9" t="s">
        <v>11</v>
      </c>
      <c r="AQ2" s="9" t="s">
        <v>12</v>
      </c>
      <c r="AR2" s="10" t="s">
        <v>13</v>
      </c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</row>
    <row r="3" spans="1:74" ht="15.75" customHeight="1">
      <c r="A3" s="9" t="s">
        <v>16</v>
      </c>
      <c r="B3" s="11">
        <v>8050</v>
      </c>
      <c r="C3" s="12">
        <v>925</v>
      </c>
      <c r="D3" s="12">
        <v>6335</v>
      </c>
      <c r="E3" s="12">
        <v>4879</v>
      </c>
      <c r="F3" s="12">
        <v>4989</v>
      </c>
      <c r="G3" s="12">
        <v>5216</v>
      </c>
      <c r="H3" s="12">
        <v>5547</v>
      </c>
      <c r="I3" s="12">
        <v>5683</v>
      </c>
      <c r="J3" s="12">
        <v>5812</v>
      </c>
      <c r="K3" s="12">
        <v>5685</v>
      </c>
      <c r="L3" s="12">
        <v>4274</v>
      </c>
      <c r="M3" s="13">
        <v>4491</v>
      </c>
      <c r="N3" s="14">
        <f t="shared" ref="N3:N7" si="0">SUM(B3:M3)</f>
        <v>61886</v>
      </c>
      <c r="O3" s="3"/>
      <c r="P3" s="9" t="s">
        <v>16</v>
      </c>
      <c r="Q3" s="15">
        <f t="shared" ref="Q3:AC3" si="1">B3+B10+B17+B24</f>
        <v>7970.5631566700004</v>
      </c>
      <c r="R3" s="17">
        <f t="shared" si="1"/>
        <v>6218.522817</v>
      </c>
      <c r="S3" s="17">
        <f t="shared" si="1"/>
        <v>8104.9094210000003</v>
      </c>
      <c r="T3" s="17">
        <f t="shared" si="1"/>
        <v>6359.4400169999999</v>
      </c>
      <c r="U3" s="17">
        <f t="shared" si="1"/>
        <v>8299.3215639999999</v>
      </c>
      <c r="V3" s="17">
        <f t="shared" si="1"/>
        <v>7181.822056</v>
      </c>
      <c r="W3" s="17">
        <f t="shared" si="1"/>
        <v>7874.9484649999995</v>
      </c>
      <c r="X3" s="17">
        <f t="shared" si="1"/>
        <v>8675.5244110000003</v>
      </c>
      <c r="Y3" s="17">
        <f t="shared" si="1"/>
        <v>8742.6834749999998</v>
      </c>
      <c r="Z3" s="17">
        <f t="shared" si="1"/>
        <v>6774.3687369999998</v>
      </c>
      <c r="AA3" s="17">
        <f t="shared" si="1"/>
        <v>6208.4818889999997</v>
      </c>
      <c r="AB3" s="19">
        <f t="shared" si="1"/>
        <v>6099.5519999999997</v>
      </c>
      <c r="AC3" s="14">
        <f t="shared" si="1"/>
        <v>88510.138008669994</v>
      </c>
      <c r="AD3" s="7"/>
      <c r="AE3" s="9" t="s">
        <v>16</v>
      </c>
      <c r="AF3" s="20">
        <f t="shared" ref="AF3:AR3" si="2">Q3/Q10</f>
        <v>0.3454048863178194</v>
      </c>
      <c r="AG3" s="21">
        <f t="shared" si="2"/>
        <v>0.26298413334179144</v>
      </c>
      <c r="AH3" s="21">
        <f t="shared" si="2"/>
        <v>0.34592016308151941</v>
      </c>
      <c r="AI3" s="21">
        <f t="shared" si="2"/>
        <v>0.2560676471511979</v>
      </c>
      <c r="AJ3" s="21">
        <f t="shared" si="2"/>
        <v>0.35774479779300833</v>
      </c>
      <c r="AK3" s="21">
        <f t="shared" si="2"/>
        <v>0.24894526867482408</v>
      </c>
      <c r="AL3" s="21">
        <f t="shared" si="2"/>
        <v>0.30427527780997643</v>
      </c>
      <c r="AM3" s="21">
        <f t="shared" si="2"/>
        <v>0.33318705011905675</v>
      </c>
      <c r="AN3" s="21">
        <f t="shared" si="2"/>
        <v>0.31790420257445184</v>
      </c>
      <c r="AO3" s="21">
        <f t="shared" si="2"/>
        <v>0.27324817429009357</v>
      </c>
      <c r="AP3" s="21">
        <f t="shared" si="2"/>
        <v>0.26036829058502831</v>
      </c>
      <c r="AQ3" s="22">
        <f t="shared" si="2"/>
        <v>0.22194716541736409</v>
      </c>
      <c r="AR3" s="22">
        <f t="shared" si="2"/>
        <v>0.29252393797441284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</row>
    <row r="4" spans="1:74" ht="15.75" customHeight="1">
      <c r="A4" s="9" t="s">
        <v>17</v>
      </c>
      <c r="B4" s="11">
        <v>8911</v>
      </c>
      <c r="C4" s="12">
        <v>1305</v>
      </c>
      <c r="D4" s="12">
        <v>6772</v>
      </c>
      <c r="E4" s="12">
        <v>6452</v>
      </c>
      <c r="F4" s="12">
        <v>6874</v>
      </c>
      <c r="G4" s="12">
        <v>4768</v>
      </c>
      <c r="H4" s="12">
        <v>6546</v>
      </c>
      <c r="I4" s="12">
        <v>6974</v>
      </c>
      <c r="J4" s="12">
        <v>7519</v>
      </c>
      <c r="K4" s="12">
        <v>5679</v>
      </c>
      <c r="L4" s="12">
        <v>7398</v>
      </c>
      <c r="M4" s="13">
        <v>7978</v>
      </c>
      <c r="N4" s="23">
        <f t="shared" si="0"/>
        <v>77176</v>
      </c>
      <c r="O4" s="3"/>
      <c r="P4" s="9" t="s">
        <v>17</v>
      </c>
      <c r="Q4" s="15">
        <f t="shared" ref="Q4:AC4" si="3">B4+B11+B18+B25</f>
        <v>8881.2111837499997</v>
      </c>
      <c r="R4" s="17">
        <f t="shared" si="3"/>
        <v>4834.0152109999999</v>
      </c>
      <c r="S4" s="17">
        <f t="shared" si="3"/>
        <v>7479.9637685999996</v>
      </c>
      <c r="T4" s="17">
        <f t="shared" si="3"/>
        <v>6452</v>
      </c>
      <c r="U4" s="17">
        <f t="shared" si="3"/>
        <v>6874</v>
      </c>
      <c r="V4" s="17">
        <f t="shared" si="3"/>
        <v>6340.6576450000002</v>
      </c>
      <c r="W4" s="17">
        <f t="shared" si="3"/>
        <v>8175.5639259999998</v>
      </c>
      <c r="X4" s="17">
        <f t="shared" si="3"/>
        <v>7829.0069744000002</v>
      </c>
      <c r="Y4" s="17">
        <f t="shared" si="3"/>
        <v>8356.3381358000006</v>
      </c>
      <c r="Z4" s="17">
        <f t="shared" si="3"/>
        <v>5990.2482104999999</v>
      </c>
      <c r="AA4" s="17">
        <f t="shared" si="3"/>
        <v>8737.256691999999</v>
      </c>
      <c r="AB4" s="19">
        <f t="shared" si="3"/>
        <v>9042.1337930000009</v>
      </c>
      <c r="AC4" s="23">
        <f t="shared" si="3"/>
        <v>88992.395540049998</v>
      </c>
      <c r="AD4" s="7"/>
      <c r="AE4" s="9" t="s">
        <v>17</v>
      </c>
      <c r="AF4" s="20">
        <f t="shared" ref="AF4:AR4" si="4">Q4/Q11</f>
        <v>0.34149310507747915</v>
      </c>
      <c r="AG4" s="21">
        <f t="shared" si="4"/>
        <v>0.1813889384990619</v>
      </c>
      <c r="AH4" s="21">
        <f t="shared" si="4"/>
        <v>0.28326758193592366</v>
      </c>
      <c r="AI4" s="21">
        <f t="shared" si="4"/>
        <v>0.23051089674883887</v>
      </c>
      <c r="AJ4" s="21">
        <f t="shared" si="4"/>
        <v>0.2628982292423605</v>
      </c>
      <c r="AK4" s="21">
        <f t="shared" si="4"/>
        <v>0.19501315264193886</v>
      </c>
      <c r="AL4" s="21">
        <f t="shared" si="4"/>
        <v>0.28029223553208993</v>
      </c>
      <c r="AM4" s="21">
        <f t="shared" si="4"/>
        <v>0.26678276338853679</v>
      </c>
      <c r="AN4" s="21">
        <f t="shared" si="4"/>
        <v>0.26960277902242297</v>
      </c>
      <c r="AO4" s="21">
        <f t="shared" si="4"/>
        <v>0.21438151207859135</v>
      </c>
      <c r="AP4" s="21">
        <f t="shared" si="4"/>
        <v>0.32511932321202647</v>
      </c>
      <c r="AQ4" s="22">
        <f t="shared" si="4"/>
        <v>0.29193600209860204</v>
      </c>
      <c r="AR4" s="22">
        <f t="shared" si="4"/>
        <v>0.26096558344002557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4" ht="15.75" customHeight="1">
      <c r="A5" s="9" t="s">
        <v>18</v>
      </c>
      <c r="B5" s="11">
        <v>7593</v>
      </c>
      <c r="C5" s="12">
        <v>-582</v>
      </c>
      <c r="D5" s="12">
        <v>3620</v>
      </c>
      <c r="E5" s="12">
        <v>3673</v>
      </c>
      <c r="F5" s="12">
        <v>3646</v>
      </c>
      <c r="G5" s="12">
        <v>2223</v>
      </c>
      <c r="H5" s="12">
        <v>3628</v>
      </c>
      <c r="I5" s="12">
        <v>3509</v>
      </c>
      <c r="J5" s="12">
        <v>2967</v>
      </c>
      <c r="K5" s="12">
        <v>3438</v>
      </c>
      <c r="L5" s="12">
        <v>3133</v>
      </c>
      <c r="M5" s="13">
        <v>4260</v>
      </c>
      <c r="N5" s="23">
        <f t="shared" si="0"/>
        <v>41108</v>
      </c>
      <c r="O5" s="16"/>
      <c r="P5" s="9" t="s">
        <v>18</v>
      </c>
      <c r="Q5" s="15">
        <f t="shared" ref="Q5:AC5" si="5">B5+B12+B19+B26</f>
        <v>7503.63355125</v>
      </c>
      <c r="R5" s="17">
        <f t="shared" si="5"/>
        <v>300.25380280000002</v>
      </c>
      <c r="S5" s="17">
        <f t="shared" si="5"/>
        <v>4150.9728264000005</v>
      </c>
      <c r="T5" s="17">
        <f t="shared" si="5"/>
        <v>5153.4400169999999</v>
      </c>
      <c r="U5" s="17">
        <f t="shared" si="5"/>
        <v>4308.0643128000002</v>
      </c>
      <c r="V5" s="17">
        <f t="shared" si="5"/>
        <v>2616.1644111999999</v>
      </c>
      <c r="W5" s="17">
        <f t="shared" si="5"/>
        <v>4559.1793861999995</v>
      </c>
      <c r="X5" s="17">
        <f t="shared" si="5"/>
        <v>5219.0139490000001</v>
      </c>
      <c r="Y5" s="17">
        <f t="shared" si="5"/>
        <v>4223.0072039999995</v>
      </c>
      <c r="Z5" s="17">
        <f t="shared" si="5"/>
        <v>3904.8723158000003</v>
      </c>
      <c r="AA5" s="17">
        <f t="shared" si="5"/>
        <v>3665.9695000000002</v>
      </c>
      <c r="AB5" s="19">
        <f t="shared" si="5"/>
        <v>4673.3019642999998</v>
      </c>
      <c r="AC5" s="23">
        <f t="shared" si="5"/>
        <v>50277.873240749999</v>
      </c>
      <c r="AD5" s="7"/>
      <c r="AE5" s="9" t="s">
        <v>18</v>
      </c>
      <c r="AF5" s="20">
        <f t="shared" ref="AF5:AR5" si="6">Q5/Q12</f>
        <v>0.47897571500382996</v>
      </c>
      <c r="AG5" s="21">
        <f t="shared" si="6"/>
        <v>1.8702740924380217E-2</v>
      </c>
      <c r="AH5" s="21">
        <f t="shared" si="6"/>
        <v>0.26095258857106934</v>
      </c>
      <c r="AI5" s="21">
        <f t="shared" si="6"/>
        <v>0.30564260820829131</v>
      </c>
      <c r="AJ5" s="21">
        <f t="shared" si="6"/>
        <v>0.2735278928761905</v>
      </c>
      <c r="AK5" s="21">
        <f t="shared" si="6"/>
        <v>0.13357318549984681</v>
      </c>
      <c r="AL5" s="21">
        <f t="shared" si="6"/>
        <v>0.25947182210460412</v>
      </c>
      <c r="AM5" s="21">
        <f t="shared" si="6"/>
        <v>0.29522649332503675</v>
      </c>
      <c r="AN5" s="21">
        <f t="shared" si="6"/>
        <v>0.22618002270901397</v>
      </c>
      <c r="AO5" s="21">
        <f t="shared" si="6"/>
        <v>0.23199098834363119</v>
      </c>
      <c r="AP5" s="21">
        <f t="shared" si="6"/>
        <v>0.22644817468651554</v>
      </c>
      <c r="AQ5" s="22">
        <f t="shared" si="6"/>
        <v>0.25047175282988532</v>
      </c>
      <c r="AR5" s="22">
        <f t="shared" si="6"/>
        <v>0.24475289154938834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4" ht="15.75" customHeight="1">
      <c r="A6" s="9" t="s">
        <v>21</v>
      </c>
      <c r="B6" s="11">
        <v>7491</v>
      </c>
      <c r="C6" s="12">
        <v>235</v>
      </c>
      <c r="D6" s="12">
        <v>5227</v>
      </c>
      <c r="E6" s="12">
        <v>4555</v>
      </c>
      <c r="F6" s="27">
        <v>4366</v>
      </c>
      <c r="G6" s="12">
        <v>2963</v>
      </c>
      <c r="H6" s="12">
        <v>4569</v>
      </c>
      <c r="I6" s="12">
        <v>4470</v>
      </c>
      <c r="J6" s="12">
        <v>5183</v>
      </c>
      <c r="K6" s="12">
        <v>4989</v>
      </c>
      <c r="L6" s="12">
        <v>9591</v>
      </c>
      <c r="M6" s="13">
        <v>798</v>
      </c>
      <c r="N6" s="29">
        <f t="shared" si="0"/>
        <v>54437</v>
      </c>
      <c r="O6" s="3"/>
      <c r="P6" s="9" t="s">
        <v>21</v>
      </c>
      <c r="Q6" s="15">
        <f t="shared" ref="Q6:AC6" si="7">B6+B13+B20+B27</f>
        <v>7451.2815783300002</v>
      </c>
      <c r="R6" s="17">
        <f t="shared" si="7"/>
        <v>3322.8883099999998</v>
      </c>
      <c r="S6" s="17">
        <f t="shared" si="7"/>
        <v>7173.9003640000001</v>
      </c>
      <c r="T6" s="17">
        <f t="shared" si="7"/>
        <v>6035.4400169999999</v>
      </c>
      <c r="U6" s="17">
        <f t="shared" si="7"/>
        <v>12310.771753000001</v>
      </c>
      <c r="V6" s="17">
        <f t="shared" si="7"/>
        <v>3945.911028</v>
      </c>
      <c r="W6" s="17">
        <f t="shared" si="7"/>
        <v>5732.9742329999999</v>
      </c>
      <c r="X6" s="17">
        <f t="shared" si="7"/>
        <v>6607.5174360000001</v>
      </c>
      <c r="Y6" s="17">
        <f t="shared" si="7"/>
        <v>8113.6834749999998</v>
      </c>
      <c r="Z6" s="17">
        <f t="shared" si="7"/>
        <v>6078.3687369999998</v>
      </c>
      <c r="AA6" s="17">
        <f t="shared" si="7"/>
        <v>11545.2215</v>
      </c>
      <c r="AB6" s="19">
        <f t="shared" si="7"/>
        <v>1569.4969999999998</v>
      </c>
      <c r="AC6" s="23">
        <f t="shared" si="7"/>
        <v>79887.455431329989</v>
      </c>
      <c r="AD6" s="7"/>
      <c r="AE6" s="9" t="s">
        <v>21</v>
      </c>
      <c r="AF6" s="20">
        <f t="shared" ref="AF6:AR6" si="8">Q6/Q13</f>
        <v>0.38400750249072357</v>
      </c>
      <c r="AG6" s="21">
        <f t="shared" si="8"/>
        <v>0.16711367481392073</v>
      </c>
      <c r="AH6" s="21">
        <f t="shared" si="8"/>
        <v>0.3641204123439245</v>
      </c>
      <c r="AI6" s="21">
        <f t="shared" si="8"/>
        <v>0.28901211593161902</v>
      </c>
      <c r="AJ6" s="21">
        <f t="shared" si="8"/>
        <v>0.63106273082837816</v>
      </c>
      <c r="AK6" s="21">
        <f t="shared" si="8"/>
        <v>0.1626643180806332</v>
      </c>
      <c r="AL6" s="21">
        <f t="shared" si="8"/>
        <v>0.26343967617866004</v>
      </c>
      <c r="AM6" s="21">
        <f t="shared" si="8"/>
        <v>0.3017820249372003</v>
      </c>
      <c r="AN6" s="21">
        <f t="shared" si="8"/>
        <v>0.35086198810810809</v>
      </c>
      <c r="AO6" s="21">
        <f t="shared" si="8"/>
        <v>0.29157042917446152</v>
      </c>
      <c r="AP6" s="21">
        <f t="shared" si="8"/>
        <v>0.57579280335145377</v>
      </c>
      <c r="AQ6" s="22">
        <f t="shared" si="8"/>
        <v>6.7917131853390447E-2</v>
      </c>
      <c r="AR6" s="22">
        <f t="shared" si="8"/>
        <v>0.31398845815448767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4" ht="15.75" customHeight="1">
      <c r="A7" s="10" t="s">
        <v>23</v>
      </c>
      <c r="B7" s="14">
        <f t="shared" ref="B7:M7" si="9">SUM(B3:B6)</f>
        <v>32045</v>
      </c>
      <c r="C7" s="14">
        <f t="shared" si="9"/>
        <v>1883</v>
      </c>
      <c r="D7" s="14">
        <f t="shared" si="9"/>
        <v>21954</v>
      </c>
      <c r="E7" s="14">
        <f t="shared" si="9"/>
        <v>19559</v>
      </c>
      <c r="F7" s="14">
        <f t="shared" si="9"/>
        <v>19875</v>
      </c>
      <c r="G7" s="14">
        <f t="shared" si="9"/>
        <v>15170</v>
      </c>
      <c r="H7" s="14">
        <f t="shared" si="9"/>
        <v>20290</v>
      </c>
      <c r="I7" s="14">
        <f t="shared" si="9"/>
        <v>20636</v>
      </c>
      <c r="J7" s="14">
        <f t="shared" si="9"/>
        <v>21481</v>
      </c>
      <c r="K7" s="14">
        <f t="shared" si="9"/>
        <v>19791</v>
      </c>
      <c r="L7" s="14">
        <f t="shared" si="9"/>
        <v>24396</v>
      </c>
      <c r="M7" s="14">
        <f t="shared" si="9"/>
        <v>17527</v>
      </c>
      <c r="N7" s="23">
        <f t="shared" si="0"/>
        <v>234607</v>
      </c>
      <c r="O7" s="8"/>
      <c r="P7" s="9" t="s">
        <v>23</v>
      </c>
      <c r="Q7" s="38">
        <f t="shared" ref="Q7:AB7" si="10">SUM(Q3:Q6)</f>
        <v>31806.689470000001</v>
      </c>
      <c r="R7" s="38">
        <f t="shared" si="10"/>
        <v>14675.680140799999</v>
      </c>
      <c r="S7" s="38">
        <f t="shared" si="10"/>
        <v>26909.74638</v>
      </c>
      <c r="T7" s="38">
        <f t="shared" si="10"/>
        <v>24000.320051000002</v>
      </c>
      <c r="U7" s="38">
        <f t="shared" si="10"/>
        <v>31792.1576298</v>
      </c>
      <c r="V7" s="38">
        <f t="shared" si="10"/>
        <v>20084.555140199998</v>
      </c>
      <c r="W7" s="38">
        <f t="shared" si="10"/>
        <v>26342.666010200002</v>
      </c>
      <c r="X7" s="38">
        <f t="shared" si="10"/>
        <v>28331.0627704</v>
      </c>
      <c r="Y7" s="38">
        <f t="shared" si="10"/>
        <v>29435.712289800002</v>
      </c>
      <c r="Z7" s="38">
        <f t="shared" si="10"/>
        <v>22747.858000299999</v>
      </c>
      <c r="AA7" s="38">
        <f t="shared" si="10"/>
        <v>30156.929580999997</v>
      </c>
      <c r="AB7" s="38">
        <f t="shared" si="10"/>
        <v>21384.484757300001</v>
      </c>
      <c r="AC7" s="38">
        <f>N7+N14+N21+N28</f>
        <v>307667.86222080002</v>
      </c>
      <c r="AD7" s="7"/>
      <c r="AE7" s="9" t="s">
        <v>23</v>
      </c>
      <c r="AF7" s="20">
        <f t="shared" ref="AF7:AR7" si="11">Q7/Q14</f>
        <v>0.37796263318004114</v>
      </c>
      <c r="AG7" s="20">
        <f t="shared" si="11"/>
        <v>0.17018438366305633</v>
      </c>
      <c r="AH7" s="20">
        <f t="shared" si="11"/>
        <v>0.31493646649891743</v>
      </c>
      <c r="AI7" s="20">
        <f t="shared" si="11"/>
        <v>0.26499486635603797</v>
      </c>
      <c r="AJ7" s="20">
        <f t="shared" si="11"/>
        <v>0.37577605822183346</v>
      </c>
      <c r="AK7" s="20">
        <f t="shared" si="11"/>
        <v>0.19090512171433457</v>
      </c>
      <c r="AL7" s="20">
        <f t="shared" si="11"/>
        <v>0.27910688489542501</v>
      </c>
      <c r="AM7" s="20">
        <f t="shared" si="11"/>
        <v>0.29835675906357617</v>
      </c>
      <c r="AN7" s="20">
        <f t="shared" si="11"/>
        <v>0.29350010259841264</v>
      </c>
      <c r="AO7" s="20">
        <f t="shared" si="11"/>
        <v>0.25159941601650204</v>
      </c>
      <c r="AP7" s="20">
        <f t="shared" si="11"/>
        <v>0.34679480652951389</v>
      </c>
      <c r="AQ7" s="20">
        <f t="shared" si="11"/>
        <v>0.21337116358983058</v>
      </c>
      <c r="AR7" s="22">
        <f t="shared" si="11"/>
        <v>0.27882684939946734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4" ht="15.75" customHeight="1">
      <c r="A8" s="40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0"/>
      <c r="O8" s="3"/>
      <c r="P8" s="7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7"/>
      <c r="AD8" s="42"/>
      <c r="AE8" s="7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</row>
    <row r="9" spans="1:74" ht="15.75" customHeight="1">
      <c r="A9" s="5" t="s">
        <v>24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6" t="str">
        <f>N2</f>
        <v>2018 год</v>
      </c>
      <c r="O9" s="8"/>
      <c r="P9" s="9" t="s">
        <v>25</v>
      </c>
      <c r="Q9" s="9" t="s">
        <v>1</v>
      </c>
      <c r="R9" s="9" t="s">
        <v>2</v>
      </c>
      <c r="S9" s="9" t="s">
        <v>3</v>
      </c>
      <c r="T9" s="9" t="s">
        <v>4</v>
      </c>
      <c r="U9" s="9" t="s">
        <v>5</v>
      </c>
      <c r="V9" s="9" t="s">
        <v>6</v>
      </c>
      <c r="W9" s="9" t="s">
        <v>7</v>
      </c>
      <c r="X9" s="9" t="s">
        <v>8</v>
      </c>
      <c r="Y9" s="9" t="s">
        <v>9</v>
      </c>
      <c r="Z9" s="9" t="s">
        <v>10</v>
      </c>
      <c r="AA9" s="9" t="s">
        <v>11</v>
      </c>
      <c r="AB9" s="9" t="s">
        <v>12</v>
      </c>
      <c r="AC9" s="9" t="s">
        <v>13</v>
      </c>
      <c r="AD9" s="7"/>
      <c r="AE9" s="7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4" ht="15.75" customHeight="1">
      <c r="A10" s="9" t="s">
        <v>16</v>
      </c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2"/>
      <c r="N10" s="44">
        <f t="shared" ref="N10:N14" si="12">SUM(B10:M10)</f>
        <v>0</v>
      </c>
      <c r="O10" s="3"/>
      <c r="P10" s="9" t="s">
        <v>16</v>
      </c>
      <c r="Q10" s="11">
        <f t="shared" ref="Q10:AC10" si="13">Q31</f>
        <v>23076</v>
      </c>
      <c r="R10" s="11">
        <f t="shared" si="13"/>
        <v>23646</v>
      </c>
      <c r="S10" s="11">
        <f t="shared" si="13"/>
        <v>23430</v>
      </c>
      <c r="T10" s="11">
        <f t="shared" si="13"/>
        <v>24835</v>
      </c>
      <c r="U10" s="11">
        <f t="shared" si="13"/>
        <v>23199</v>
      </c>
      <c r="V10" s="11">
        <f t="shared" si="13"/>
        <v>28849</v>
      </c>
      <c r="W10" s="11">
        <f t="shared" si="13"/>
        <v>25881</v>
      </c>
      <c r="X10" s="11">
        <f t="shared" si="13"/>
        <v>26038</v>
      </c>
      <c r="Y10" s="11">
        <f t="shared" si="13"/>
        <v>27501</v>
      </c>
      <c r="Z10" s="11">
        <f t="shared" si="13"/>
        <v>24792</v>
      </c>
      <c r="AA10" s="11">
        <f t="shared" si="13"/>
        <v>23845</v>
      </c>
      <c r="AB10" s="11">
        <f t="shared" si="13"/>
        <v>27482</v>
      </c>
      <c r="AC10" s="45">
        <f t="shared" si="13"/>
        <v>302574</v>
      </c>
      <c r="AD10" s="3"/>
      <c r="AE10" s="7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</row>
    <row r="11" spans="1:74" ht="15.75" customHeight="1">
      <c r="A11" s="9" t="s">
        <v>17</v>
      </c>
      <c r="B11" s="20"/>
      <c r="C11" s="25"/>
      <c r="D11" s="21"/>
      <c r="E11" s="25"/>
      <c r="F11" s="21"/>
      <c r="G11" s="21"/>
      <c r="H11" s="21"/>
      <c r="I11" s="25"/>
      <c r="J11" s="21"/>
      <c r="K11" s="21"/>
      <c r="L11" s="21"/>
      <c r="M11" s="46"/>
      <c r="N11" s="35">
        <f t="shared" si="12"/>
        <v>0</v>
      </c>
      <c r="O11" s="3"/>
      <c r="P11" s="9" t="s">
        <v>17</v>
      </c>
      <c r="Q11" s="11">
        <f t="shared" ref="Q11:AC11" si="14">Q32</f>
        <v>26007</v>
      </c>
      <c r="R11" s="11">
        <f t="shared" si="14"/>
        <v>26650</v>
      </c>
      <c r="S11" s="11">
        <f t="shared" si="14"/>
        <v>26406</v>
      </c>
      <c r="T11" s="11">
        <f t="shared" si="14"/>
        <v>27990</v>
      </c>
      <c r="U11" s="11">
        <f t="shared" si="14"/>
        <v>26147</v>
      </c>
      <c r="V11" s="11">
        <f t="shared" si="14"/>
        <v>32514</v>
      </c>
      <c r="W11" s="11">
        <f t="shared" si="14"/>
        <v>29168</v>
      </c>
      <c r="X11" s="11">
        <f t="shared" si="14"/>
        <v>29346</v>
      </c>
      <c r="Y11" s="11">
        <f t="shared" si="14"/>
        <v>30995</v>
      </c>
      <c r="Z11" s="11">
        <f t="shared" si="14"/>
        <v>27942</v>
      </c>
      <c r="AA11" s="11">
        <f t="shared" si="14"/>
        <v>26874</v>
      </c>
      <c r="AB11" s="11">
        <f t="shared" si="14"/>
        <v>30973</v>
      </c>
      <c r="AC11" s="45">
        <f t="shared" si="14"/>
        <v>341012</v>
      </c>
      <c r="AD11" s="3"/>
      <c r="AE11" s="7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</row>
    <row r="12" spans="1:74" ht="15.75" customHeight="1">
      <c r="A12" s="9" t="s">
        <v>18</v>
      </c>
      <c r="B12" s="20"/>
      <c r="C12" s="21"/>
      <c r="D12" s="21"/>
      <c r="E12" s="25"/>
      <c r="F12" s="21"/>
      <c r="G12" s="25"/>
      <c r="H12" s="21"/>
      <c r="I12" s="25"/>
      <c r="J12" s="21"/>
      <c r="K12" s="25"/>
      <c r="L12" s="21"/>
      <c r="M12" s="46"/>
      <c r="N12" s="35">
        <f t="shared" si="12"/>
        <v>0</v>
      </c>
      <c r="O12" s="3"/>
      <c r="P12" s="9" t="s">
        <v>18</v>
      </c>
      <c r="Q12" s="11">
        <f t="shared" ref="Q12:AC12" si="15">Q33</f>
        <v>15666</v>
      </c>
      <c r="R12" s="11">
        <f t="shared" si="15"/>
        <v>16054</v>
      </c>
      <c r="S12" s="11">
        <f t="shared" si="15"/>
        <v>15907</v>
      </c>
      <c r="T12" s="11">
        <f t="shared" si="15"/>
        <v>16861</v>
      </c>
      <c r="U12" s="11">
        <f t="shared" si="15"/>
        <v>15750</v>
      </c>
      <c r="V12" s="11">
        <f t="shared" si="15"/>
        <v>19586</v>
      </c>
      <c r="W12" s="11">
        <f t="shared" si="15"/>
        <v>17571</v>
      </c>
      <c r="X12" s="11">
        <f t="shared" si="15"/>
        <v>17678</v>
      </c>
      <c r="Y12" s="11">
        <f t="shared" si="15"/>
        <v>18671</v>
      </c>
      <c r="Z12" s="11">
        <f t="shared" si="15"/>
        <v>16832</v>
      </c>
      <c r="AA12" s="11">
        <f t="shared" si="15"/>
        <v>16189</v>
      </c>
      <c r="AB12" s="11">
        <f t="shared" si="15"/>
        <v>18658</v>
      </c>
      <c r="AC12" s="45">
        <f t="shared" si="15"/>
        <v>205423</v>
      </c>
      <c r="AD12" s="3"/>
      <c r="AE12" s="7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</row>
    <row r="13" spans="1:74" ht="15.75" customHeight="1">
      <c r="A13" s="9" t="s">
        <v>21</v>
      </c>
      <c r="B13" s="20"/>
      <c r="C13" s="21"/>
      <c r="D13" s="21"/>
      <c r="E13" s="21"/>
      <c r="F13" s="47"/>
      <c r="G13" s="21"/>
      <c r="H13" s="21"/>
      <c r="I13" s="25"/>
      <c r="J13" s="21"/>
      <c r="K13" s="21"/>
      <c r="L13" s="21"/>
      <c r="M13" s="22"/>
      <c r="N13" s="48">
        <f t="shared" si="12"/>
        <v>0</v>
      </c>
      <c r="O13" s="3"/>
      <c r="P13" s="9" t="s">
        <v>21</v>
      </c>
      <c r="Q13" s="11">
        <f t="shared" ref="Q13:AC13" si="16">Q34</f>
        <v>19404</v>
      </c>
      <c r="R13" s="11">
        <f t="shared" si="16"/>
        <v>19884</v>
      </c>
      <c r="S13" s="11">
        <f t="shared" si="16"/>
        <v>19702</v>
      </c>
      <c r="T13" s="11">
        <f t="shared" si="16"/>
        <v>20883</v>
      </c>
      <c r="U13" s="11">
        <f t="shared" si="16"/>
        <v>19508</v>
      </c>
      <c r="V13" s="11">
        <f t="shared" si="16"/>
        <v>24258</v>
      </c>
      <c r="W13" s="11">
        <f t="shared" si="16"/>
        <v>21762</v>
      </c>
      <c r="X13" s="11">
        <f t="shared" si="16"/>
        <v>21895</v>
      </c>
      <c r="Y13" s="11">
        <f t="shared" si="16"/>
        <v>23125</v>
      </c>
      <c r="Z13" s="11">
        <f t="shared" si="16"/>
        <v>20847</v>
      </c>
      <c r="AA13" s="11">
        <f t="shared" si="16"/>
        <v>20051</v>
      </c>
      <c r="AB13" s="11">
        <f t="shared" si="16"/>
        <v>23109</v>
      </c>
      <c r="AC13" s="45">
        <f t="shared" si="16"/>
        <v>254428</v>
      </c>
      <c r="AD13" s="3"/>
      <c r="AE13" s="7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</row>
    <row r="14" spans="1:74" ht="15.75" customHeight="1">
      <c r="A14" s="10" t="s">
        <v>23</v>
      </c>
      <c r="B14" s="44">
        <f t="shared" ref="B14:M14" si="17">SUM(B10:B13)</f>
        <v>0</v>
      </c>
      <c r="C14" s="44">
        <f t="shared" si="17"/>
        <v>0</v>
      </c>
      <c r="D14" s="44">
        <f t="shared" si="17"/>
        <v>0</v>
      </c>
      <c r="E14" s="44">
        <f t="shared" si="17"/>
        <v>0</v>
      </c>
      <c r="F14" s="44">
        <f t="shared" si="17"/>
        <v>0</v>
      </c>
      <c r="G14" s="44">
        <f t="shared" si="17"/>
        <v>0</v>
      </c>
      <c r="H14" s="44">
        <f t="shared" si="17"/>
        <v>0</v>
      </c>
      <c r="I14" s="44">
        <f t="shared" si="17"/>
        <v>0</v>
      </c>
      <c r="J14" s="44">
        <f t="shared" si="17"/>
        <v>0</v>
      </c>
      <c r="K14" s="44">
        <f t="shared" si="17"/>
        <v>0</v>
      </c>
      <c r="L14" s="44">
        <f t="shared" si="17"/>
        <v>0</v>
      </c>
      <c r="M14" s="44">
        <f t="shared" si="17"/>
        <v>0</v>
      </c>
      <c r="N14" s="35">
        <f t="shared" si="12"/>
        <v>0</v>
      </c>
      <c r="O14" s="7"/>
      <c r="P14" s="9" t="s">
        <v>23</v>
      </c>
      <c r="Q14" s="38">
        <f t="shared" ref="Q14:AB14" si="18">SUM(Q10:Q13)</f>
        <v>84153</v>
      </c>
      <c r="R14" s="38">
        <f t="shared" si="18"/>
        <v>86234</v>
      </c>
      <c r="S14" s="38">
        <f t="shared" si="18"/>
        <v>85445</v>
      </c>
      <c r="T14" s="38">
        <f t="shared" si="18"/>
        <v>90569</v>
      </c>
      <c r="U14" s="38">
        <f t="shared" si="18"/>
        <v>84604</v>
      </c>
      <c r="V14" s="38">
        <f t="shared" si="18"/>
        <v>105207</v>
      </c>
      <c r="W14" s="38">
        <f t="shared" si="18"/>
        <v>94382</v>
      </c>
      <c r="X14" s="38">
        <f t="shared" si="18"/>
        <v>94957</v>
      </c>
      <c r="Y14" s="38">
        <f t="shared" si="18"/>
        <v>100292</v>
      </c>
      <c r="Z14" s="38">
        <f t="shared" si="18"/>
        <v>90413</v>
      </c>
      <c r="AA14" s="38">
        <f t="shared" si="18"/>
        <v>86959</v>
      </c>
      <c r="AB14" s="38">
        <f t="shared" si="18"/>
        <v>100222</v>
      </c>
      <c r="AC14" s="49">
        <f>AC35</f>
        <v>1103437</v>
      </c>
      <c r="AD14" s="3"/>
      <c r="AE14" s="7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</row>
    <row r="15" spans="1:74" ht="15.75" customHeight="1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3"/>
      <c r="AE15" s="7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</row>
    <row r="16" spans="1:74" ht="15.75" customHeight="1">
      <c r="A16" s="5" t="s">
        <v>27</v>
      </c>
      <c r="B16" s="5" t="s">
        <v>1</v>
      </c>
      <c r="C16" s="5" t="s">
        <v>2</v>
      </c>
      <c r="D16" s="5" t="s">
        <v>3</v>
      </c>
      <c r="E16" s="5" t="s">
        <v>4</v>
      </c>
      <c r="F16" s="5" t="s">
        <v>5</v>
      </c>
      <c r="G16" s="5" t="s">
        <v>6</v>
      </c>
      <c r="H16" s="5" t="s">
        <v>7</v>
      </c>
      <c r="I16" s="5" t="s">
        <v>8</v>
      </c>
      <c r="J16" s="5" t="s">
        <v>9</v>
      </c>
      <c r="K16" s="5" t="s">
        <v>10</v>
      </c>
      <c r="L16" s="5" t="s">
        <v>11</v>
      </c>
      <c r="M16" s="5" t="s">
        <v>12</v>
      </c>
      <c r="N16" s="6" t="str">
        <f>N2</f>
        <v>2018 год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3"/>
      <c r="AE16" s="7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1:74" ht="15.75" customHeight="1">
      <c r="A17" s="9" t="s">
        <v>16</v>
      </c>
      <c r="B17" s="11">
        <v>-79.436843330000002</v>
      </c>
      <c r="C17" s="12">
        <v>5293.522817</v>
      </c>
      <c r="D17" s="12">
        <v>1769.9094210000001</v>
      </c>
      <c r="E17" s="12">
        <v>1480.4400169999999</v>
      </c>
      <c r="F17" s="12">
        <v>3310.3215639999999</v>
      </c>
      <c r="G17" s="12">
        <v>1965.822056</v>
      </c>
      <c r="H17" s="12">
        <v>2327.9484649999999</v>
      </c>
      <c r="I17" s="12">
        <v>2992.5244109999999</v>
      </c>
      <c r="J17" s="12">
        <v>2930.6834749999998</v>
      </c>
      <c r="K17" s="12">
        <v>1089.368737</v>
      </c>
      <c r="L17" s="12">
        <v>1934.4818889999999</v>
      </c>
      <c r="M17" s="13">
        <v>1608.5519999999999</v>
      </c>
      <c r="N17" s="14">
        <f t="shared" ref="N17:N21" si="19">SUM(B17:M17)</f>
        <v>26624.138008669997</v>
      </c>
      <c r="O17" s="3"/>
      <c r="P17" s="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7"/>
      <c r="AD17" s="3"/>
      <c r="AE17" s="7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1:74" ht="15.75" customHeight="1">
      <c r="A18" s="9" t="s">
        <v>17</v>
      </c>
      <c r="B18" s="11">
        <v>-29.78881625</v>
      </c>
      <c r="C18" s="12">
        <v>3529.0152109999999</v>
      </c>
      <c r="D18" s="12">
        <v>707.96376859999998</v>
      </c>
      <c r="E18" s="12">
        <v>0</v>
      </c>
      <c r="F18" s="12">
        <v>0</v>
      </c>
      <c r="G18" s="12">
        <v>1572.657645</v>
      </c>
      <c r="H18" s="12">
        <v>1629.563926</v>
      </c>
      <c r="I18" s="12">
        <v>855.00697439999999</v>
      </c>
      <c r="J18" s="12">
        <v>837.33813580000003</v>
      </c>
      <c r="K18" s="12">
        <v>311.24821050000003</v>
      </c>
      <c r="L18" s="12">
        <v>1339.2566919999999</v>
      </c>
      <c r="M18" s="13">
        <v>1064.133793</v>
      </c>
      <c r="N18" s="23">
        <f t="shared" si="19"/>
        <v>11816.395540050002</v>
      </c>
      <c r="O18" s="3"/>
      <c r="P18" s="7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7"/>
      <c r="AD18" s="3"/>
      <c r="AE18" s="7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</row>
    <row r="19" spans="1:74" ht="15.75" customHeight="1">
      <c r="A19" s="9" t="s">
        <v>18</v>
      </c>
      <c r="B19" s="11">
        <v>-89.366448750000004</v>
      </c>
      <c r="C19" s="12">
        <v>882.25380280000002</v>
      </c>
      <c r="D19" s="12">
        <v>530.97282640000003</v>
      </c>
      <c r="E19" s="12">
        <v>1480.4400169999999</v>
      </c>
      <c r="F19" s="12">
        <v>662.06431280000004</v>
      </c>
      <c r="G19" s="12">
        <v>393.16441120000002</v>
      </c>
      <c r="H19" s="12">
        <v>931.17938619999995</v>
      </c>
      <c r="I19" s="12">
        <v>1710.0139489999999</v>
      </c>
      <c r="J19" s="12">
        <v>1256.007204</v>
      </c>
      <c r="K19" s="12">
        <v>466.87231580000002</v>
      </c>
      <c r="L19" s="12">
        <v>532.96950000000004</v>
      </c>
      <c r="M19" s="13">
        <v>413.30196430000001</v>
      </c>
      <c r="N19" s="23">
        <f t="shared" si="19"/>
        <v>9169.8732407499992</v>
      </c>
      <c r="O19" s="3"/>
      <c r="P19" s="7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7"/>
      <c r="AD19" s="3"/>
      <c r="AE19" s="7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</row>
    <row r="20" spans="1:74" ht="15.75" customHeight="1">
      <c r="A20" s="9" t="s">
        <v>21</v>
      </c>
      <c r="B20" s="11">
        <v>-39.718421669999998</v>
      </c>
      <c r="C20" s="12">
        <v>3087.8883099999998</v>
      </c>
      <c r="D20" s="12">
        <v>1946.9003640000001</v>
      </c>
      <c r="E20" s="12">
        <v>1480.4400169999999</v>
      </c>
      <c r="F20" s="27">
        <v>7944.771753</v>
      </c>
      <c r="G20" s="12">
        <v>982.91102799999999</v>
      </c>
      <c r="H20" s="12">
        <v>1163.9742329999999</v>
      </c>
      <c r="I20" s="12">
        <v>2137.5174360000001</v>
      </c>
      <c r="J20" s="12">
        <v>2930.6834749999998</v>
      </c>
      <c r="K20" s="12">
        <v>1089.368737</v>
      </c>
      <c r="L20" s="12">
        <v>1954.2215000000001</v>
      </c>
      <c r="M20" s="13">
        <v>771.49699999999996</v>
      </c>
      <c r="N20" s="29">
        <f t="shared" si="19"/>
        <v>25450.455431329996</v>
      </c>
      <c r="O20" s="3"/>
      <c r="P20" s="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7"/>
      <c r="AD20" s="3"/>
      <c r="AE20" s="7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</row>
    <row r="21" spans="1:74" ht="15.75" customHeight="1">
      <c r="A21" s="10" t="s">
        <v>23</v>
      </c>
      <c r="B21" s="38">
        <f t="shared" ref="B21:M21" si="20">SUM(B17:B20)</f>
        <v>-238.31053</v>
      </c>
      <c r="C21" s="38">
        <f t="shared" si="20"/>
        <v>12792.680140799999</v>
      </c>
      <c r="D21" s="38">
        <f t="shared" si="20"/>
        <v>4955.7463800000005</v>
      </c>
      <c r="E21" s="38">
        <f t="shared" si="20"/>
        <v>4441.3200509999997</v>
      </c>
      <c r="F21" s="38">
        <f t="shared" si="20"/>
        <v>11917.1576298</v>
      </c>
      <c r="G21" s="38">
        <f t="shared" si="20"/>
        <v>4914.5551402000001</v>
      </c>
      <c r="H21" s="38">
        <f t="shared" si="20"/>
        <v>6052.6660101999996</v>
      </c>
      <c r="I21" s="38">
        <f t="shared" si="20"/>
        <v>7695.0627703999999</v>
      </c>
      <c r="J21" s="38">
        <f t="shared" si="20"/>
        <v>7954.7122897999998</v>
      </c>
      <c r="K21" s="38">
        <f t="shared" si="20"/>
        <v>2956.8580003000002</v>
      </c>
      <c r="L21" s="38">
        <f t="shared" si="20"/>
        <v>5760.9295810000003</v>
      </c>
      <c r="M21" s="38">
        <f t="shared" si="20"/>
        <v>3857.4847572999993</v>
      </c>
      <c r="N21" s="29">
        <f t="shared" si="19"/>
        <v>73060.862220800002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3"/>
      <c r="AE21" s="7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</row>
    <row r="22" spans="1:74" ht="15.75" customHeight="1">
      <c r="A22" s="40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7"/>
      <c r="O22" s="3"/>
      <c r="P22" s="7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7"/>
      <c r="AD22" s="3"/>
      <c r="AE22" s="7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</row>
    <row r="23" spans="1:74" ht="15.75" customHeight="1">
      <c r="A23" s="5" t="s">
        <v>28</v>
      </c>
      <c r="B23" s="9" t="s">
        <v>1</v>
      </c>
      <c r="C23" s="9" t="s">
        <v>2</v>
      </c>
      <c r="D23" s="9" t="s">
        <v>3</v>
      </c>
      <c r="E23" s="9" t="s">
        <v>4</v>
      </c>
      <c r="F23" s="9" t="s">
        <v>5</v>
      </c>
      <c r="G23" s="9" t="s">
        <v>6</v>
      </c>
      <c r="H23" s="9" t="s">
        <v>7</v>
      </c>
      <c r="I23" s="9" t="s">
        <v>8</v>
      </c>
      <c r="J23" s="9" t="s">
        <v>9</v>
      </c>
      <c r="K23" s="9" t="s">
        <v>10</v>
      </c>
      <c r="L23" s="9" t="s">
        <v>11</v>
      </c>
      <c r="M23" s="9" t="s">
        <v>12</v>
      </c>
      <c r="N23" s="10" t="str">
        <f>N2</f>
        <v>2018 год</v>
      </c>
      <c r="O23" s="3"/>
      <c r="P23" s="7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7"/>
      <c r="AD23" s="3"/>
      <c r="AE23" s="7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</row>
    <row r="24" spans="1:74" ht="15.75" customHeight="1">
      <c r="A24" s="9" t="s">
        <v>16</v>
      </c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2"/>
      <c r="N24" s="44">
        <f t="shared" ref="N24:N28" si="21">SUM(B24:M24)</f>
        <v>0</v>
      </c>
      <c r="O24" s="3"/>
      <c r="P24" s="7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7"/>
      <c r="AD24" s="3"/>
      <c r="AE24" s="7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</row>
    <row r="25" spans="1:74" ht="15.75" customHeight="1">
      <c r="A25" s="9" t="s">
        <v>17</v>
      </c>
      <c r="B25" s="20"/>
      <c r="C25" s="25"/>
      <c r="D25" s="21"/>
      <c r="E25" s="25"/>
      <c r="F25" s="21"/>
      <c r="G25" s="21"/>
      <c r="H25" s="21"/>
      <c r="I25" s="25"/>
      <c r="J25" s="21"/>
      <c r="K25" s="21"/>
      <c r="L25" s="21"/>
      <c r="M25" s="46"/>
      <c r="N25" s="35">
        <f t="shared" si="21"/>
        <v>0</v>
      </c>
      <c r="O25" s="3"/>
      <c r="P25" s="7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7"/>
      <c r="AD25" s="3"/>
      <c r="AE25" s="7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</row>
    <row r="26" spans="1:74" ht="15.75" customHeight="1">
      <c r="A26" s="9" t="s">
        <v>18</v>
      </c>
      <c r="B26" s="20"/>
      <c r="C26" s="21"/>
      <c r="D26" s="21"/>
      <c r="E26" s="25"/>
      <c r="F26" s="21"/>
      <c r="G26" s="25"/>
      <c r="H26" s="21"/>
      <c r="I26" s="25"/>
      <c r="J26" s="21"/>
      <c r="K26" s="25"/>
      <c r="L26" s="21"/>
      <c r="M26" s="46"/>
      <c r="N26" s="35">
        <f t="shared" si="21"/>
        <v>0</v>
      </c>
      <c r="O26" s="3"/>
      <c r="P26" s="7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7"/>
      <c r="AD26" s="3"/>
      <c r="AE26" s="7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</row>
    <row r="27" spans="1:74" ht="15.75" customHeight="1">
      <c r="A27" s="9" t="s">
        <v>21</v>
      </c>
      <c r="B27" s="20"/>
      <c r="C27" s="21"/>
      <c r="D27" s="21"/>
      <c r="E27" s="21"/>
      <c r="F27" s="47"/>
      <c r="G27" s="21"/>
      <c r="H27" s="21"/>
      <c r="I27" s="25"/>
      <c r="J27" s="21"/>
      <c r="K27" s="21"/>
      <c r="L27" s="21"/>
      <c r="M27" s="22"/>
      <c r="N27" s="48">
        <f t="shared" si="21"/>
        <v>0</v>
      </c>
      <c r="O27" s="3"/>
      <c r="P27" s="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7"/>
      <c r="AD27" s="3"/>
      <c r="AE27" s="7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</row>
    <row r="28" spans="1:74" ht="15.75" customHeight="1">
      <c r="A28" s="10" t="s">
        <v>23</v>
      </c>
      <c r="B28" s="44">
        <f t="shared" ref="B28:M28" si="22">SUM(B24:B27)</f>
        <v>0</v>
      </c>
      <c r="C28" s="44">
        <f t="shared" si="22"/>
        <v>0</v>
      </c>
      <c r="D28" s="44">
        <f t="shared" si="22"/>
        <v>0</v>
      </c>
      <c r="E28" s="44">
        <f t="shared" si="22"/>
        <v>0</v>
      </c>
      <c r="F28" s="44">
        <f t="shared" si="22"/>
        <v>0</v>
      </c>
      <c r="G28" s="44">
        <f t="shared" si="22"/>
        <v>0</v>
      </c>
      <c r="H28" s="44">
        <f t="shared" si="22"/>
        <v>0</v>
      </c>
      <c r="I28" s="44">
        <f t="shared" si="22"/>
        <v>0</v>
      </c>
      <c r="J28" s="44">
        <f t="shared" si="22"/>
        <v>0</v>
      </c>
      <c r="K28" s="44">
        <f t="shared" si="22"/>
        <v>0</v>
      </c>
      <c r="L28" s="44">
        <f t="shared" si="22"/>
        <v>0</v>
      </c>
      <c r="M28" s="44">
        <f t="shared" si="22"/>
        <v>0</v>
      </c>
      <c r="N28" s="35">
        <f t="shared" si="21"/>
        <v>0</v>
      </c>
      <c r="O28" s="3"/>
      <c r="P28" s="7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7"/>
      <c r="AD28" s="3"/>
      <c r="AE28" s="7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</row>
    <row r="29" spans="1:74" ht="15.75" customHeight="1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0"/>
      <c r="O29" s="3"/>
      <c r="P29" s="7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7"/>
      <c r="AD29" s="3"/>
      <c r="AE29" s="7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</row>
    <row r="30" spans="1:74" ht="15.75" customHeight="1">
      <c r="A30" s="59" t="s">
        <v>29</v>
      </c>
      <c r="B30" s="59" t="s">
        <v>1</v>
      </c>
      <c r="C30" s="59" t="s">
        <v>2</v>
      </c>
      <c r="D30" s="59" t="s">
        <v>3</v>
      </c>
      <c r="E30" s="59" t="s">
        <v>4</v>
      </c>
      <c r="F30" s="59" t="s">
        <v>5</v>
      </c>
      <c r="G30" s="59" t="s">
        <v>6</v>
      </c>
      <c r="H30" s="59" t="s">
        <v>7</v>
      </c>
      <c r="I30" s="59" t="s">
        <v>8</v>
      </c>
      <c r="J30" s="59" t="s">
        <v>9</v>
      </c>
      <c r="K30" s="59" t="s">
        <v>10</v>
      </c>
      <c r="L30" s="59" t="s">
        <v>11</v>
      </c>
      <c r="M30" s="59" t="s">
        <v>12</v>
      </c>
      <c r="N30" s="60" t="str">
        <f>N2</f>
        <v>2018 год</v>
      </c>
      <c r="O30" s="7"/>
      <c r="P30" s="61" t="s">
        <v>30</v>
      </c>
      <c r="Q30" s="61" t="s">
        <v>1</v>
      </c>
      <c r="R30" s="61" t="s">
        <v>2</v>
      </c>
      <c r="S30" s="61" t="s">
        <v>3</v>
      </c>
      <c r="T30" s="61" t="s">
        <v>4</v>
      </c>
      <c r="U30" s="61" t="s">
        <v>5</v>
      </c>
      <c r="V30" s="61" t="s">
        <v>6</v>
      </c>
      <c r="W30" s="61" t="s">
        <v>7</v>
      </c>
      <c r="X30" s="61" t="s">
        <v>8</v>
      </c>
      <c r="Y30" s="61" t="s">
        <v>9</v>
      </c>
      <c r="Z30" s="61" t="s">
        <v>10</v>
      </c>
      <c r="AA30" s="61" t="s">
        <v>11</v>
      </c>
      <c r="AB30" s="61" t="s">
        <v>12</v>
      </c>
      <c r="AC30" s="62" t="s">
        <v>13</v>
      </c>
      <c r="AD30" s="7"/>
      <c r="AE30" s="61" t="s">
        <v>31</v>
      </c>
      <c r="AF30" s="61" t="s">
        <v>1</v>
      </c>
      <c r="AG30" s="61" t="s">
        <v>2</v>
      </c>
      <c r="AH30" s="61" t="s">
        <v>3</v>
      </c>
      <c r="AI30" s="61" t="s">
        <v>4</v>
      </c>
      <c r="AJ30" s="61" t="s">
        <v>5</v>
      </c>
      <c r="AK30" s="61" t="s">
        <v>6</v>
      </c>
      <c r="AL30" s="61" t="s">
        <v>7</v>
      </c>
      <c r="AM30" s="61" t="s">
        <v>8</v>
      </c>
      <c r="AN30" s="61" t="s">
        <v>9</v>
      </c>
      <c r="AO30" s="61" t="s">
        <v>10</v>
      </c>
      <c r="AP30" s="61" t="s">
        <v>11</v>
      </c>
      <c r="AQ30" s="63" t="s">
        <v>12</v>
      </c>
      <c r="AR30" s="61" t="s">
        <v>13</v>
      </c>
      <c r="AS30" s="7"/>
      <c r="AT30" s="64" t="s">
        <v>32</v>
      </c>
      <c r="AU30" s="64" t="s">
        <v>1</v>
      </c>
      <c r="AV30" s="64" t="s">
        <v>2</v>
      </c>
      <c r="AW30" s="64" t="s">
        <v>3</v>
      </c>
      <c r="AX30" s="64" t="s">
        <v>4</v>
      </c>
      <c r="AY30" s="64" t="s">
        <v>5</v>
      </c>
      <c r="AZ30" s="64" t="s">
        <v>6</v>
      </c>
      <c r="BA30" s="64" t="s">
        <v>7</v>
      </c>
      <c r="BB30" s="64" t="s">
        <v>8</v>
      </c>
      <c r="BC30" s="64" t="s">
        <v>9</v>
      </c>
      <c r="BD30" s="64" t="s">
        <v>10</v>
      </c>
      <c r="BE30" s="64" t="s">
        <v>11</v>
      </c>
      <c r="BF30" s="64" t="s">
        <v>12</v>
      </c>
      <c r="BG30" s="65" t="s">
        <v>13</v>
      </c>
      <c r="BH30" s="66"/>
      <c r="BI30" s="68" t="s">
        <v>33</v>
      </c>
      <c r="BJ30" s="69" t="s">
        <v>1</v>
      </c>
      <c r="BK30" s="69" t="s">
        <v>2</v>
      </c>
      <c r="BL30" s="69" t="s">
        <v>3</v>
      </c>
      <c r="BM30" s="69" t="s">
        <v>4</v>
      </c>
      <c r="BN30" s="69" t="s">
        <v>5</v>
      </c>
      <c r="BO30" s="69" t="s">
        <v>6</v>
      </c>
      <c r="BP30" s="69" t="s">
        <v>7</v>
      </c>
      <c r="BQ30" s="69" t="s">
        <v>8</v>
      </c>
      <c r="BR30" s="69" t="s">
        <v>9</v>
      </c>
      <c r="BS30" s="69" t="s">
        <v>10</v>
      </c>
      <c r="BT30" s="69" t="s">
        <v>11</v>
      </c>
      <c r="BU30" s="69" t="s">
        <v>12</v>
      </c>
      <c r="BV30" s="70" t="s">
        <v>13</v>
      </c>
    </row>
    <row r="31" spans="1:74" ht="15.75" customHeight="1">
      <c r="A31" s="61" t="s">
        <v>16</v>
      </c>
      <c r="B31" s="71">
        <f t="shared" ref="B31:M31" si="23">B45+B52</f>
        <v>8669</v>
      </c>
      <c r="C31" s="71">
        <f t="shared" si="23"/>
        <v>18969</v>
      </c>
      <c r="D31" s="71">
        <f t="shared" si="23"/>
        <v>23284</v>
      </c>
      <c r="E31" s="71">
        <f t="shared" si="23"/>
        <v>20399</v>
      </c>
      <c r="F31" s="71">
        <f t="shared" si="23"/>
        <v>17289</v>
      </c>
      <c r="G31" s="71">
        <f t="shared" si="23"/>
        <v>18203</v>
      </c>
      <c r="H31" s="71">
        <f t="shared" si="23"/>
        <v>16352</v>
      </c>
      <c r="I31" s="71">
        <f t="shared" si="23"/>
        <v>16553</v>
      </c>
      <c r="J31" s="71">
        <f t="shared" si="23"/>
        <v>21092</v>
      </c>
      <c r="K31" s="71">
        <f t="shared" si="23"/>
        <v>20782</v>
      </c>
      <c r="L31" s="71">
        <f t="shared" si="23"/>
        <v>22223</v>
      </c>
      <c r="M31" s="71">
        <f t="shared" si="23"/>
        <v>20590</v>
      </c>
      <c r="N31" s="72">
        <f t="shared" ref="N31:N35" si="24">SUM(B31:M31)</f>
        <v>224405</v>
      </c>
      <c r="O31" s="3"/>
      <c r="P31" s="61" t="s">
        <v>16</v>
      </c>
      <c r="Q31" s="71">
        <v>23076</v>
      </c>
      <c r="R31" s="73">
        <v>23646</v>
      </c>
      <c r="S31" s="73">
        <v>23430</v>
      </c>
      <c r="T31" s="73">
        <v>24835</v>
      </c>
      <c r="U31" s="73">
        <v>23199</v>
      </c>
      <c r="V31" s="73">
        <v>28849</v>
      </c>
      <c r="W31" s="73">
        <v>25881</v>
      </c>
      <c r="X31" s="73">
        <v>26038</v>
      </c>
      <c r="Y31" s="73">
        <v>27501</v>
      </c>
      <c r="Z31" s="73">
        <v>24792</v>
      </c>
      <c r="AA31" s="73">
        <v>23845</v>
      </c>
      <c r="AB31" s="74">
        <v>27482</v>
      </c>
      <c r="AC31" s="72">
        <f t="shared" ref="AC31:AC35" si="25">SUM(Q31:AB31)</f>
        <v>302574</v>
      </c>
      <c r="AD31" s="3"/>
      <c r="AE31" s="61" t="s">
        <v>16</v>
      </c>
      <c r="AF31" s="75">
        <f t="shared" ref="AF31:AR31" si="26">Q31/Q38</f>
        <v>1.9068378473905859E-2</v>
      </c>
      <c r="AG31" s="76">
        <f t="shared" si="26"/>
        <v>2.2598062704763406E-2</v>
      </c>
      <c r="AH31" s="76">
        <f t="shared" si="26"/>
        <v>2.1578143028682977E-2</v>
      </c>
      <c r="AI31" s="76">
        <f t="shared" si="26"/>
        <v>2.6033215799850899E-2</v>
      </c>
      <c r="AJ31" s="76">
        <f t="shared" si="26"/>
        <v>2.2283412870344278E-2</v>
      </c>
      <c r="AK31" s="76">
        <f t="shared" si="26"/>
        <v>2.4408708966779658E-2</v>
      </c>
      <c r="AL31" s="76">
        <f t="shared" si="26"/>
        <v>2.1524580094913644E-2</v>
      </c>
      <c r="AM31" s="76">
        <f t="shared" si="26"/>
        <v>2.0920448455322441E-2</v>
      </c>
      <c r="AN31" s="76">
        <f t="shared" si="26"/>
        <v>2.3827590820407682E-2</v>
      </c>
      <c r="AO31" s="76">
        <f t="shared" si="26"/>
        <v>2.2134103970362664E-2</v>
      </c>
      <c r="AP31" s="76">
        <f t="shared" si="26"/>
        <v>2.3518136932048211E-2</v>
      </c>
      <c r="AQ31" s="77">
        <f t="shared" si="26"/>
        <v>3.1377525619975449E-2</v>
      </c>
      <c r="AR31" s="77">
        <f t="shared" si="26"/>
        <v>0.28024808799949125</v>
      </c>
      <c r="AS31" s="3"/>
      <c r="AT31" s="64" t="s">
        <v>16</v>
      </c>
      <c r="AU31" s="78">
        <f t="shared" ref="AU31:BG31" si="27">AF3*AF31</f>
        <v>6.5863110990446077E-3</v>
      </c>
      <c r="AV31" s="80">
        <f t="shared" si="27"/>
        <v>5.9429319356156633E-3</v>
      </c>
      <c r="AW31" s="80">
        <f t="shared" si="27"/>
        <v>7.4643147554783662E-3</v>
      </c>
      <c r="AX31" s="80">
        <f t="shared" si="27"/>
        <v>6.6662643176472105E-3</v>
      </c>
      <c r="AY31" s="80">
        <f t="shared" si="27"/>
        <v>7.971775031439433E-3</v>
      </c>
      <c r="AZ31" s="80">
        <f t="shared" si="27"/>
        <v>6.0764326117405494E-3</v>
      </c>
      <c r="BA31" s="80">
        <f t="shared" si="27"/>
        <v>6.5493975881229377E-3</v>
      </c>
      <c r="BB31" s="80">
        <f t="shared" si="27"/>
        <v>6.9704225079966617E-3</v>
      </c>
      <c r="BC31" s="80">
        <f t="shared" si="27"/>
        <v>7.5748912590320331E-3</v>
      </c>
      <c r="BD31" s="80">
        <f t="shared" si="27"/>
        <v>6.0481034994487089E-3</v>
      </c>
      <c r="BE31" s="80">
        <f t="shared" si="27"/>
        <v>6.1233771107420147E-3</v>
      </c>
      <c r="BF31" s="81">
        <f t="shared" si="27"/>
        <v>6.9641528691642704E-3</v>
      </c>
      <c r="BG31" s="81">
        <f t="shared" si="27"/>
        <v>8.1979274311410971E-2</v>
      </c>
      <c r="BH31" s="82"/>
      <c r="BI31" s="68" t="s">
        <v>16</v>
      </c>
      <c r="BJ31" s="83">
        <f t="shared" ref="BJ31:BV31" si="28">AU31*AU45</f>
        <v>8.2712265804273724E-3</v>
      </c>
      <c r="BK31" s="84">
        <f t="shared" si="28"/>
        <v>1.0245331595439094E-2</v>
      </c>
      <c r="BL31" s="84">
        <f t="shared" si="28"/>
        <v>1.2425325938264833E-2</v>
      </c>
      <c r="BM31" s="84">
        <f t="shared" si="28"/>
        <v>1.0847334475551695E-2</v>
      </c>
      <c r="BN31" s="84">
        <f t="shared" si="28"/>
        <v>1.2305863664098438E-2</v>
      </c>
      <c r="BO31" s="84">
        <f t="shared" si="28"/>
        <v>9.2923802430574416E-3</v>
      </c>
      <c r="BP31" s="84">
        <f t="shared" si="28"/>
        <v>9.5674544955764058E-3</v>
      </c>
      <c r="BQ31" s="84">
        <f t="shared" si="28"/>
        <v>1.026158012608294E-2</v>
      </c>
      <c r="BR31" s="84">
        <f t="shared" si="28"/>
        <v>1.2201334950336361E-2</v>
      </c>
      <c r="BS31" s="84">
        <f t="shared" si="28"/>
        <v>9.550825797005922E-3</v>
      </c>
      <c r="BT31" s="84">
        <f t="shared" si="28"/>
        <v>1.0841489916096004E-2</v>
      </c>
      <c r="BU31" s="86">
        <f t="shared" si="28"/>
        <v>1.0404210148536973E-2</v>
      </c>
      <c r="BV31" s="86">
        <f t="shared" si="28"/>
        <v>0.12736634311985695</v>
      </c>
    </row>
    <row r="32" spans="1:74" ht="15.75" customHeight="1">
      <c r="A32" s="61" t="s">
        <v>17</v>
      </c>
      <c r="B32" s="71">
        <f t="shared" ref="B32:M32" si="29">B46+B53</f>
        <v>8477</v>
      </c>
      <c r="C32" s="71">
        <f t="shared" si="29"/>
        <v>17725</v>
      </c>
      <c r="D32" s="71">
        <f t="shared" si="29"/>
        <v>21493</v>
      </c>
      <c r="E32" s="71">
        <f t="shared" si="29"/>
        <v>18938</v>
      </c>
      <c r="F32" s="71">
        <f t="shared" si="29"/>
        <v>16040</v>
      </c>
      <c r="G32" s="71">
        <f t="shared" si="29"/>
        <v>16815</v>
      </c>
      <c r="H32" s="71">
        <f t="shared" si="29"/>
        <v>15035</v>
      </c>
      <c r="I32" s="71">
        <f t="shared" si="29"/>
        <v>15258</v>
      </c>
      <c r="J32" s="71">
        <f t="shared" si="29"/>
        <v>19579</v>
      </c>
      <c r="K32" s="71">
        <f t="shared" si="29"/>
        <v>19255</v>
      </c>
      <c r="L32" s="71">
        <f t="shared" si="29"/>
        <v>20445</v>
      </c>
      <c r="M32" s="71">
        <f t="shared" si="29"/>
        <v>19136</v>
      </c>
      <c r="N32" s="87">
        <f t="shared" si="24"/>
        <v>208196</v>
      </c>
      <c r="O32" s="3"/>
      <c r="P32" s="61" t="s">
        <v>17</v>
      </c>
      <c r="Q32" s="71">
        <v>26007</v>
      </c>
      <c r="R32" s="73">
        <v>26650</v>
      </c>
      <c r="S32" s="73">
        <v>26406</v>
      </c>
      <c r="T32" s="73">
        <v>27990</v>
      </c>
      <c r="U32" s="73">
        <v>26147</v>
      </c>
      <c r="V32" s="73">
        <v>32514</v>
      </c>
      <c r="W32" s="73">
        <v>29168</v>
      </c>
      <c r="X32" s="73">
        <v>29346</v>
      </c>
      <c r="Y32" s="73">
        <v>30995</v>
      </c>
      <c r="Z32" s="73">
        <v>27942</v>
      </c>
      <c r="AA32" s="73">
        <v>26874</v>
      </c>
      <c r="AB32" s="74">
        <v>30973</v>
      </c>
      <c r="AC32" s="87">
        <f t="shared" si="25"/>
        <v>341012</v>
      </c>
      <c r="AD32" s="3"/>
      <c r="AE32" s="61" t="s">
        <v>17</v>
      </c>
      <c r="AF32" s="75">
        <f t="shared" ref="AF32:AR32" si="30">Q32/Q39</f>
        <v>3.9776933775728926E-2</v>
      </c>
      <c r="AG32" s="76">
        <f t="shared" si="30"/>
        <v>3.8088718313922701E-2</v>
      </c>
      <c r="AH32" s="76">
        <f t="shared" si="30"/>
        <v>3.5530889110330734E-2</v>
      </c>
      <c r="AI32" s="76">
        <f t="shared" si="30"/>
        <v>4.4062614683816885E-2</v>
      </c>
      <c r="AJ32" s="76">
        <f t="shared" si="30"/>
        <v>4.5153282779159344E-2</v>
      </c>
      <c r="AK32" s="76">
        <f t="shared" si="30"/>
        <v>5.7033399905125286E-2</v>
      </c>
      <c r="AL32" s="76">
        <f t="shared" si="30"/>
        <v>4.3946817980004667E-2</v>
      </c>
      <c r="AM32" s="76">
        <f t="shared" si="30"/>
        <v>4.6053097725179001E-2</v>
      </c>
      <c r="AN32" s="76">
        <f t="shared" si="30"/>
        <v>4.9512155074727809E-2</v>
      </c>
      <c r="AO32" s="76">
        <f t="shared" si="30"/>
        <v>4.4934144888245535E-2</v>
      </c>
      <c r="AP32" s="76">
        <f t="shared" si="30"/>
        <v>4.3061130062539379E-2</v>
      </c>
      <c r="AQ32" s="77">
        <f t="shared" si="30"/>
        <v>4.1449352836103938E-2</v>
      </c>
      <c r="AR32" s="77">
        <f t="shared" si="30"/>
        <v>0.36420870651723458</v>
      </c>
      <c r="AS32" s="3"/>
      <c r="AT32" s="64" t="s">
        <v>17</v>
      </c>
      <c r="AU32" s="78">
        <f t="shared" ref="AU32:BG32" si="31">AF4*AF32</f>
        <v>1.3583548625534929E-2</v>
      </c>
      <c r="AV32" s="80">
        <f t="shared" si="31"/>
        <v>6.9088721837522174E-3</v>
      </c>
      <c r="AW32" s="80">
        <f t="shared" si="31"/>
        <v>1.0064749042316828E-2</v>
      </c>
      <c r="AX32" s="80">
        <f t="shared" si="31"/>
        <v>1.0156912823865185E-2</v>
      </c>
      <c r="AY32" s="80">
        <f t="shared" si="31"/>
        <v>1.1870718087120561E-2</v>
      </c>
      <c r="AZ32" s="80">
        <f t="shared" si="31"/>
        <v>1.1122263121386939E-2</v>
      </c>
      <c r="BA32" s="80">
        <f t="shared" si="31"/>
        <v>1.2317951856137353E-2</v>
      </c>
      <c r="BB32" s="80">
        <f t="shared" si="31"/>
        <v>1.2286172673725591E-2</v>
      </c>
      <c r="BC32" s="80">
        <f t="shared" si="31"/>
        <v>1.334861460353578E-2</v>
      </c>
      <c r="BD32" s="80">
        <f t="shared" si="31"/>
        <v>9.6330499251005841E-3</v>
      </c>
      <c r="BE32" s="80">
        <f t="shared" si="31"/>
        <v>1.400000546267785E-2</v>
      </c>
      <c r="BF32" s="81">
        <f t="shared" si="31"/>
        <v>1.2100558356546536E-2</v>
      </c>
      <c r="BG32" s="81">
        <f t="shared" si="31"/>
        <v>9.5045937590207172E-2</v>
      </c>
      <c r="BH32" s="82"/>
      <c r="BI32" s="68" t="s">
        <v>17</v>
      </c>
      <c r="BJ32" s="83">
        <f t="shared" ref="BJ32:BV32" si="32">AU32*AU46</f>
        <v>1.6634385646933852E-2</v>
      </c>
      <c r="BK32" s="84">
        <f t="shared" si="32"/>
        <v>1.0907558206838195E-2</v>
      </c>
      <c r="BL32" s="84">
        <f t="shared" si="32"/>
        <v>1.5975661170811395E-2</v>
      </c>
      <c r="BM32" s="84">
        <f t="shared" si="32"/>
        <v>1.5203524789190093E-2</v>
      </c>
      <c r="BN32" s="84">
        <f t="shared" si="32"/>
        <v>1.7119830898429316E-2</v>
      </c>
      <c r="BO32" s="84">
        <f t="shared" si="32"/>
        <v>1.5799421486467752E-2</v>
      </c>
      <c r="BP32" s="84">
        <f t="shared" si="32"/>
        <v>1.70817043616554E-2</v>
      </c>
      <c r="BQ32" s="84">
        <f t="shared" si="32"/>
        <v>1.710972204218239E-2</v>
      </c>
      <c r="BR32" s="84">
        <f t="shared" si="32"/>
        <v>1.9754941824896382E-2</v>
      </c>
      <c r="BS32" s="84">
        <f t="shared" si="32"/>
        <v>1.4848412678026543E-2</v>
      </c>
      <c r="BT32" s="84">
        <f t="shared" si="32"/>
        <v>2.1940254899108405E-2</v>
      </c>
      <c r="BU32" s="86">
        <f t="shared" si="32"/>
        <v>1.7426752369447619E-2</v>
      </c>
      <c r="BV32" s="86">
        <f t="shared" si="32"/>
        <v>0.13873183831660055</v>
      </c>
    </row>
    <row r="33" spans="1:74" ht="15.75" customHeight="1">
      <c r="A33" s="61" t="s">
        <v>18</v>
      </c>
      <c r="B33" s="71">
        <f t="shared" ref="B33:M33" si="33">B47+B54</f>
        <v>4213</v>
      </c>
      <c r="C33" s="71">
        <f t="shared" si="33"/>
        <v>8446</v>
      </c>
      <c r="D33" s="71">
        <f t="shared" si="33"/>
        <v>10119</v>
      </c>
      <c r="E33" s="71">
        <f t="shared" si="33"/>
        <v>8967</v>
      </c>
      <c r="F33" s="71">
        <f t="shared" si="33"/>
        <v>7590</v>
      </c>
      <c r="G33" s="71">
        <f t="shared" si="33"/>
        <v>7923</v>
      </c>
      <c r="H33" s="71">
        <f t="shared" si="33"/>
        <v>7051</v>
      </c>
      <c r="I33" s="71">
        <f t="shared" si="33"/>
        <v>7173</v>
      </c>
      <c r="J33" s="71">
        <f t="shared" si="33"/>
        <v>9269</v>
      </c>
      <c r="K33" s="71">
        <f t="shared" si="33"/>
        <v>9098</v>
      </c>
      <c r="L33" s="71">
        <f t="shared" si="33"/>
        <v>9594</v>
      </c>
      <c r="M33" s="71">
        <f t="shared" si="33"/>
        <v>9069</v>
      </c>
      <c r="N33" s="87">
        <f t="shared" si="24"/>
        <v>98512</v>
      </c>
      <c r="O33" s="3"/>
      <c r="P33" s="61" t="s">
        <v>18</v>
      </c>
      <c r="Q33" s="71">
        <v>15666</v>
      </c>
      <c r="R33" s="73">
        <v>16054</v>
      </c>
      <c r="S33" s="73">
        <v>15907</v>
      </c>
      <c r="T33" s="73">
        <v>16861</v>
      </c>
      <c r="U33" s="73">
        <v>15750</v>
      </c>
      <c r="V33" s="73">
        <v>19586</v>
      </c>
      <c r="W33" s="73">
        <v>17571</v>
      </c>
      <c r="X33" s="73">
        <v>17678</v>
      </c>
      <c r="Y33" s="73">
        <v>18671</v>
      </c>
      <c r="Z33" s="73">
        <v>16832</v>
      </c>
      <c r="AA33" s="73">
        <v>16189</v>
      </c>
      <c r="AB33" s="74">
        <v>18658</v>
      </c>
      <c r="AC33" s="87">
        <f t="shared" si="25"/>
        <v>205423</v>
      </c>
      <c r="AD33" s="3"/>
      <c r="AE33" s="61" t="s">
        <v>18</v>
      </c>
      <c r="AF33" s="75">
        <f t="shared" ref="AF33:AR33" si="34">Q33/Q40</f>
        <v>2.7128288128527914E-2</v>
      </c>
      <c r="AG33" s="76">
        <f t="shared" si="34"/>
        <v>2.8050570306892328E-2</v>
      </c>
      <c r="AH33" s="76">
        <f t="shared" si="34"/>
        <v>2.9990485674433656E-2</v>
      </c>
      <c r="AI33" s="76">
        <f t="shared" si="34"/>
        <v>2.6976172878447162E-2</v>
      </c>
      <c r="AJ33" s="76">
        <f t="shared" si="34"/>
        <v>2.0670452863412101E-2</v>
      </c>
      <c r="AK33" s="76">
        <f t="shared" si="34"/>
        <v>2.5721483515235431E-2</v>
      </c>
      <c r="AL33" s="76">
        <f t="shared" si="34"/>
        <v>2.4950177097708845E-2</v>
      </c>
      <c r="AM33" s="76">
        <f t="shared" si="34"/>
        <v>2.2849230760838512E-2</v>
      </c>
      <c r="AN33" s="76">
        <f t="shared" si="34"/>
        <v>2.3351621454611119E-2</v>
      </c>
      <c r="AO33" s="76">
        <f t="shared" si="34"/>
        <v>2.0133411397589861E-2</v>
      </c>
      <c r="AP33" s="76">
        <f t="shared" si="34"/>
        <v>1.7999460127379453E-2</v>
      </c>
      <c r="AQ33" s="77">
        <f t="shared" si="34"/>
        <v>2.1137523764862005E-2</v>
      </c>
      <c r="AR33" s="77">
        <f t="shared" si="34"/>
        <v>0.21131039568203283</v>
      </c>
      <c r="AS33" s="3"/>
      <c r="AT33" s="64" t="s">
        <v>18</v>
      </c>
      <c r="AU33" s="78">
        <f t="shared" ref="AU33:BG33" si="35">AF5*AF33</f>
        <v>1.2993791203191571E-2</v>
      </c>
      <c r="AV33" s="80">
        <f t="shared" si="35"/>
        <v>5.2462254923091973E-4</v>
      </c>
      <c r="AW33" s="80">
        <f t="shared" si="35"/>
        <v>7.8260948692470342E-3</v>
      </c>
      <c r="AX33" s="80">
        <f t="shared" si="35"/>
        <v>8.2450678380463598E-3</v>
      </c>
      <c r="AY33" s="80">
        <f t="shared" si="35"/>
        <v>5.6539454165257302E-3</v>
      </c>
      <c r="AZ33" s="80">
        <f t="shared" si="35"/>
        <v>3.4357004889117942E-3</v>
      </c>
      <c r="BA33" s="80">
        <f t="shared" si="35"/>
        <v>6.4738679133750773E-3</v>
      </c>
      <c r="BB33" s="80">
        <f t="shared" si="35"/>
        <v>6.745698272696915E-3</v>
      </c>
      <c r="BC33" s="80">
        <f t="shared" si="35"/>
        <v>5.2816702708962408E-3</v>
      </c>
      <c r="BD33" s="80">
        <f t="shared" si="35"/>
        <v>4.6707700088558009E-3</v>
      </c>
      <c r="BE33" s="80">
        <f t="shared" si="35"/>
        <v>4.0759448911877934E-3</v>
      </c>
      <c r="BF33" s="81">
        <f t="shared" si="35"/>
        <v>5.2943526278683428E-3</v>
      </c>
      <c r="BG33" s="81">
        <f t="shared" si="35"/>
        <v>5.1718830357622918E-2</v>
      </c>
      <c r="BH33" s="82"/>
      <c r="BI33" s="68" t="s">
        <v>18</v>
      </c>
      <c r="BJ33" s="83">
        <f t="shared" ref="BJ33:BV33" si="36">AU33*AU47</f>
        <v>1.5242326582270108E-2</v>
      </c>
      <c r="BK33" s="84">
        <f t="shared" si="36"/>
        <v>7.8710475116234256E-4</v>
      </c>
      <c r="BL33" s="84">
        <f t="shared" si="36"/>
        <v>1.1651622813883078E-2</v>
      </c>
      <c r="BM33" s="84">
        <f t="shared" si="36"/>
        <v>1.1642904287504594E-2</v>
      </c>
      <c r="BN33" s="84">
        <f t="shared" si="36"/>
        <v>7.7524024195296561E-3</v>
      </c>
      <c r="BO33" s="84">
        <f t="shared" si="36"/>
        <v>4.6198424313882228E-3</v>
      </c>
      <c r="BP33" s="84">
        <f t="shared" si="36"/>
        <v>8.5046198778384492E-3</v>
      </c>
      <c r="BQ33" s="84">
        <f t="shared" si="36"/>
        <v>8.7088147004011907E-3</v>
      </c>
      <c r="BR33" s="84">
        <f t="shared" si="36"/>
        <v>7.418731635525944E-3</v>
      </c>
      <c r="BS33" s="84">
        <f t="shared" si="36"/>
        <v>6.6616187106862098E-3</v>
      </c>
      <c r="BT33" s="84">
        <f t="shared" si="36"/>
        <v>6.0082775139113044E-3</v>
      </c>
      <c r="BU33" s="86">
        <f t="shared" si="36"/>
        <v>7.3130402033208548E-3</v>
      </c>
      <c r="BV33" s="86">
        <f t="shared" si="36"/>
        <v>7.1126147789763547E-2</v>
      </c>
    </row>
    <row r="34" spans="1:74" ht="15.75" customHeight="1">
      <c r="A34" s="61" t="s">
        <v>21</v>
      </c>
      <c r="B34" s="71">
        <f t="shared" ref="B34:M34" si="37">B48+B55</f>
        <v>5841</v>
      </c>
      <c r="C34" s="71">
        <f t="shared" si="37"/>
        <v>11414</v>
      </c>
      <c r="D34" s="71">
        <f t="shared" si="37"/>
        <v>13572</v>
      </c>
      <c r="E34" s="71">
        <f t="shared" si="37"/>
        <v>12072</v>
      </c>
      <c r="F34" s="71">
        <f t="shared" si="37"/>
        <v>10213</v>
      </c>
      <c r="G34" s="71">
        <f t="shared" si="37"/>
        <v>10633</v>
      </c>
      <c r="H34" s="71">
        <f t="shared" si="37"/>
        <v>9435</v>
      </c>
      <c r="I34" s="71">
        <f t="shared" si="37"/>
        <v>9612</v>
      </c>
      <c r="J34" s="71">
        <f t="shared" si="37"/>
        <v>12478</v>
      </c>
      <c r="K34" s="71">
        <f t="shared" si="37"/>
        <v>12232</v>
      </c>
      <c r="L34" s="71">
        <f t="shared" si="37"/>
        <v>12841</v>
      </c>
      <c r="M34" s="71">
        <f t="shared" si="37"/>
        <v>12217</v>
      </c>
      <c r="N34" s="102">
        <f t="shared" si="24"/>
        <v>132560</v>
      </c>
      <c r="O34" s="90"/>
      <c r="P34" s="61" t="s">
        <v>21</v>
      </c>
      <c r="Q34" s="71">
        <v>19404</v>
      </c>
      <c r="R34" s="73">
        <v>19884</v>
      </c>
      <c r="S34" s="73">
        <v>19702</v>
      </c>
      <c r="T34" s="73">
        <v>20883</v>
      </c>
      <c r="U34" s="73">
        <v>19508</v>
      </c>
      <c r="V34" s="73">
        <v>24258</v>
      </c>
      <c r="W34" s="73">
        <v>21762</v>
      </c>
      <c r="X34" s="73">
        <v>21895</v>
      </c>
      <c r="Y34" s="73">
        <v>23125</v>
      </c>
      <c r="Z34" s="73">
        <v>20847</v>
      </c>
      <c r="AA34" s="73">
        <v>20051</v>
      </c>
      <c r="AB34" s="74">
        <v>23109</v>
      </c>
      <c r="AC34" s="102">
        <f t="shared" si="25"/>
        <v>254428</v>
      </c>
      <c r="AD34" s="3"/>
      <c r="AE34" s="61" t="s">
        <v>21</v>
      </c>
      <c r="AF34" s="75">
        <f t="shared" ref="AF34:AR34" si="38">Q34/Q41</f>
        <v>2.3180236910947366E-2</v>
      </c>
      <c r="AG34" s="76">
        <f t="shared" si="38"/>
        <v>2.0358437360598548E-2</v>
      </c>
      <c r="AH34" s="76">
        <f t="shared" si="38"/>
        <v>2.0827345156667624E-2</v>
      </c>
      <c r="AI34" s="76">
        <f t="shared" si="38"/>
        <v>1.8981494196609255E-2</v>
      </c>
      <c r="AJ34" s="76">
        <f t="shared" si="38"/>
        <v>2.1170816740951698E-2</v>
      </c>
      <c r="AK34" s="76">
        <f t="shared" si="38"/>
        <v>3.1000927129767788E-2</v>
      </c>
      <c r="AL34" s="76">
        <f t="shared" si="38"/>
        <v>2.660175147268996E-2</v>
      </c>
      <c r="AM34" s="76">
        <f t="shared" si="38"/>
        <v>3.0673757423041768E-2</v>
      </c>
      <c r="AN34" s="76">
        <f t="shared" si="38"/>
        <v>2.9142311175434046E-2</v>
      </c>
      <c r="AO34" s="76">
        <f t="shared" si="38"/>
        <v>2.6019231526064453E-2</v>
      </c>
      <c r="AP34" s="76">
        <f t="shared" si="38"/>
        <v>2.4028918199903888E-2</v>
      </c>
      <c r="AQ34" s="77">
        <f t="shared" si="38"/>
        <v>2.6271809665745952E-2</v>
      </c>
      <c r="AR34" s="77">
        <f t="shared" si="38"/>
        <v>0.25443944051322748</v>
      </c>
      <c r="AS34" s="3"/>
      <c r="AT34" s="64" t="s">
        <v>21</v>
      </c>
      <c r="AU34" s="78">
        <f t="shared" ref="AU34:BG34" si="39">AF6*AF34</f>
        <v>8.9013848833161824E-3</v>
      </c>
      <c r="AV34" s="80">
        <f t="shared" si="39"/>
        <v>3.4021732807986401E-3</v>
      </c>
      <c r="AW34" s="80">
        <f t="shared" si="39"/>
        <v>7.583661506475054E-3</v>
      </c>
      <c r="AX34" s="80">
        <f t="shared" si="39"/>
        <v>5.4858818013057871E-3</v>
      </c>
      <c r="AY34" s="80">
        <f t="shared" si="39"/>
        <v>1.3360113426412124E-2</v>
      </c>
      <c r="AZ34" s="80">
        <f t="shared" si="39"/>
        <v>5.0427446714310783E-3</v>
      </c>
      <c r="BA34" s="80">
        <f t="shared" si="39"/>
        <v>7.0079567937506356E-3</v>
      </c>
      <c r="BB34" s="80">
        <f t="shared" si="39"/>
        <v>9.2567886275580231E-3</v>
      </c>
      <c r="BC34" s="80">
        <f t="shared" si="39"/>
        <v>1.0224929237077926E-2</v>
      </c>
      <c r="BD34" s="80">
        <f t="shared" si="39"/>
        <v>7.5864385028442923E-3</v>
      </c>
      <c r="BE34" s="80">
        <f t="shared" si="39"/>
        <v>1.3835678171825428E-2</v>
      </c>
      <c r="BF34" s="81">
        <f t="shared" si="39"/>
        <v>1.7843059610956455E-3</v>
      </c>
      <c r="BG34" s="81">
        <f t="shared" si="39"/>
        <v>7.9891047620438776E-2</v>
      </c>
      <c r="BH34" s="82"/>
      <c r="BI34" s="68" t="s">
        <v>21</v>
      </c>
      <c r="BJ34" s="83">
        <f t="shared" ref="BJ34:BV34" si="40">AU34*AU48</f>
        <v>1.0446496000803548E-2</v>
      </c>
      <c r="BK34" s="84">
        <f t="shared" si="40"/>
        <v>4.8426512772017736E-3</v>
      </c>
      <c r="BL34" s="84">
        <f t="shared" si="40"/>
        <v>1.0802496068830554E-2</v>
      </c>
      <c r="BM34" s="84">
        <f t="shared" si="40"/>
        <v>7.5271086877983116E-3</v>
      </c>
      <c r="BN34" s="84">
        <f t="shared" si="40"/>
        <v>1.7833340270458513E-2</v>
      </c>
      <c r="BO34" s="84">
        <f t="shared" si="40"/>
        <v>6.6338750934414239E-3</v>
      </c>
      <c r="BP34" s="84">
        <f t="shared" si="40"/>
        <v>8.9937830896731855E-3</v>
      </c>
      <c r="BQ34" s="84">
        <f t="shared" si="40"/>
        <v>1.1972874353254403E-2</v>
      </c>
      <c r="BR34" s="84">
        <f t="shared" si="40"/>
        <v>1.3944765588582587E-2</v>
      </c>
      <c r="BS34" s="84">
        <f t="shared" si="40"/>
        <v>1.0458264571819361E-2</v>
      </c>
      <c r="BT34" s="84">
        <f t="shared" si="40"/>
        <v>1.9030378426332907E-2</v>
      </c>
      <c r="BU34" s="86">
        <f t="shared" si="40"/>
        <v>2.5080639187537849E-3</v>
      </c>
      <c r="BV34" s="86">
        <f t="shared" si="40"/>
        <v>0.10731179106923923</v>
      </c>
    </row>
    <row r="35" spans="1:74" ht="15.75" customHeight="1">
      <c r="A35" s="62" t="s">
        <v>23</v>
      </c>
      <c r="B35" s="72">
        <f t="shared" ref="B35:M35" si="41">SUM(B31:B34)</f>
        <v>27200</v>
      </c>
      <c r="C35" s="72">
        <f t="shared" si="41"/>
        <v>56554</v>
      </c>
      <c r="D35" s="72">
        <f t="shared" si="41"/>
        <v>68468</v>
      </c>
      <c r="E35" s="72">
        <f t="shared" si="41"/>
        <v>60376</v>
      </c>
      <c r="F35" s="72">
        <f t="shared" si="41"/>
        <v>51132</v>
      </c>
      <c r="G35" s="72">
        <f t="shared" si="41"/>
        <v>53574</v>
      </c>
      <c r="H35" s="72">
        <f t="shared" si="41"/>
        <v>47873</v>
      </c>
      <c r="I35" s="72">
        <f t="shared" si="41"/>
        <v>48596</v>
      </c>
      <c r="J35" s="72">
        <f t="shared" si="41"/>
        <v>62418</v>
      </c>
      <c r="K35" s="72">
        <f t="shared" si="41"/>
        <v>61367</v>
      </c>
      <c r="L35" s="72">
        <f t="shared" si="41"/>
        <v>65103</v>
      </c>
      <c r="M35" s="72">
        <f t="shared" si="41"/>
        <v>61012</v>
      </c>
      <c r="N35" s="87">
        <f t="shared" si="24"/>
        <v>663673</v>
      </c>
      <c r="O35" s="7"/>
      <c r="P35" s="61" t="s">
        <v>23</v>
      </c>
      <c r="Q35" s="72">
        <f>SUM(Q31:Q34)</f>
        <v>84153</v>
      </c>
      <c r="R35" s="72">
        <f t="shared" ref="R35:AB35" si="42">R14</f>
        <v>86234</v>
      </c>
      <c r="S35" s="72">
        <f t="shared" si="42"/>
        <v>85445</v>
      </c>
      <c r="T35" s="72">
        <f t="shared" si="42"/>
        <v>90569</v>
      </c>
      <c r="U35" s="72">
        <f t="shared" si="42"/>
        <v>84604</v>
      </c>
      <c r="V35" s="72">
        <f t="shared" si="42"/>
        <v>105207</v>
      </c>
      <c r="W35" s="72">
        <f t="shared" si="42"/>
        <v>94382</v>
      </c>
      <c r="X35" s="72">
        <f t="shared" si="42"/>
        <v>94957</v>
      </c>
      <c r="Y35" s="72">
        <f t="shared" si="42"/>
        <v>100292</v>
      </c>
      <c r="Z35" s="72">
        <f t="shared" si="42"/>
        <v>90413</v>
      </c>
      <c r="AA35" s="72">
        <f t="shared" si="42"/>
        <v>86959</v>
      </c>
      <c r="AB35" s="72">
        <f t="shared" si="42"/>
        <v>100222</v>
      </c>
      <c r="AC35" s="87">
        <f t="shared" si="25"/>
        <v>1103437</v>
      </c>
      <c r="AD35" s="7"/>
      <c r="AE35" s="61" t="s">
        <v>23</v>
      </c>
      <c r="AF35" s="75">
        <f t="shared" ref="AF35:AR35" si="43">Q35/Q42</f>
        <v>2.5667647808805892E-2</v>
      </c>
      <c r="AG35" s="75">
        <f t="shared" si="43"/>
        <v>2.6170577553039722E-2</v>
      </c>
      <c r="AH35" s="75">
        <f t="shared" si="43"/>
        <v>2.5850321592560233E-2</v>
      </c>
      <c r="AI35" s="75">
        <f t="shared" si="43"/>
        <v>2.7325780460399629E-2</v>
      </c>
      <c r="AJ35" s="75">
        <f t="shared" si="43"/>
        <v>2.5609835249222473E-2</v>
      </c>
      <c r="AK35" s="75">
        <f t="shared" si="43"/>
        <v>3.1920000711977391E-2</v>
      </c>
      <c r="AL35" s="75">
        <f t="shared" si="43"/>
        <v>2.7854329205057482E-2</v>
      </c>
      <c r="AM35" s="75">
        <f t="shared" si="43"/>
        <v>2.8182811079353054E-2</v>
      </c>
      <c r="AN35" s="75">
        <f t="shared" si="43"/>
        <v>2.9731538919324382E-2</v>
      </c>
      <c r="AO35" s="75">
        <f t="shared" si="43"/>
        <v>2.6756032746051775E-2</v>
      </c>
      <c r="AP35" s="75">
        <f t="shared" si="43"/>
        <v>2.5789649493272629E-2</v>
      </c>
      <c r="AQ35" s="75">
        <f t="shared" si="43"/>
        <v>2.9604123286229345E-2</v>
      </c>
      <c r="AR35" s="77">
        <f t="shared" si="43"/>
        <v>2.7544348310972334E-2</v>
      </c>
      <c r="AS35" s="7"/>
      <c r="AT35" s="64" t="s">
        <v>23</v>
      </c>
      <c r="AU35" s="78">
        <f t="shared" ref="AU35:BG35" si="44">AF7*AF35</f>
        <v>9.7014117533541881E-3</v>
      </c>
      <c r="AV35" s="78">
        <f t="shared" si="44"/>
        <v>4.4538236109702822E-3</v>
      </c>
      <c r="AW35" s="78">
        <f t="shared" si="44"/>
        <v>8.1412089402215868E-3</v>
      </c>
      <c r="AX35" s="78">
        <f t="shared" si="44"/>
        <v>7.2411915411780331E-3</v>
      </c>
      <c r="AY35" s="78">
        <f t="shared" si="44"/>
        <v>9.6235629416633866E-3</v>
      </c>
      <c r="AZ35" s="78">
        <f t="shared" si="44"/>
        <v>6.0936916210416903E-3</v>
      </c>
      <c r="BA35" s="78">
        <f t="shared" si="44"/>
        <v>7.7743350552752543E-3</v>
      </c>
      <c r="BB35" s="78">
        <f t="shared" si="44"/>
        <v>8.4085321749368235E-3</v>
      </c>
      <c r="BC35" s="78">
        <f t="shared" si="44"/>
        <v>8.7262097232304048E-3</v>
      </c>
      <c r="BD35" s="78">
        <f t="shared" si="44"/>
        <v>6.7318022138250317E-3</v>
      </c>
      <c r="BE35" s="78">
        <f t="shared" si="44"/>
        <v>8.9437165064834567E-3</v>
      </c>
      <c r="BF35" s="81">
        <f t="shared" si="44"/>
        <v>6.3166662326395546E-3</v>
      </c>
      <c r="BG35" s="81">
        <f t="shared" si="44"/>
        <v>7.6801038583099559E-3</v>
      </c>
      <c r="BH35" s="66"/>
      <c r="BI35" s="68" t="s">
        <v>23</v>
      </c>
      <c r="BJ35" s="83">
        <f t="shared" ref="BJ35:BV35" si="45">AU35*AU49</f>
        <v>1.1737102121731164E-2</v>
      </c>
      <c r="BK35" s="83">
        <f t="shared" si="45"/>
        <v>6.9559746897338501E-3</v>
      </c>
      <c r="BL35" s="83">
        <f t="shared" si="45"/>
        <v>1.2625367464834775E-2</v>
      </c>
      <c r="BM35" s="83">
        <f t="shared" si="45"/>
        <v>1.0743171487751823E-2</v>
      </c>
      <c r="BN35" s="83">
        <f t="shared" si="45"/>
        <v>1.3757683942218994E-2</v>
      </c>
      <c r="BO35" s="83">
        <f t="shared" si="45"/>
        <v>8.5845049829534406E-3</v>
      </c>
      <c r="BP35" s="83">
        <f t="shared" si="45"/>
        <v>1.0634271906732133E-2</v>
      </c>
      <c r="BQ35" s="83">
        <f t="shared" si="45"/>
        <v>1.1519962472686976E-2</v>
      </c>
      <c r="BR35" s="83">
        <f t="shared" si="45"/>
        <v>1.2835798430569452E-2</v>
      </c>
      <c r="BS35" s="83">
        <f t="shared" si="45"/>
        <v>1.0033859704259625E-2</v>
      </c>
      <c r="BT35" s="83">
        <f t="shared" si="45"/>
        <v>1.3823231588623378E-2</v>
      </c>
      <c r="BU35" s="83">
        <f t="shared" si="45"/>
        <v>9.0880375647490064E-3</v>
      </c>
      <c r="BV35" s="86">
        <f t="shared" si="45"/>
        <v>1.106229534699312E-2</v>
      </c>
    </row>
    <row r="36" spans="1:74" ht="15.75" customHeight="1">
      <c r="A36" s="40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0"/>
      <c r="O36" s="3"/>
      <c r="P36" s="40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0"/>
      <c r="AD36" s="3"/>
      <c r="AE36" s="7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74" ht="15.75" customHeight="1">
      <c r="A37" s="59" t="s">
        <v>34</v>
      </c>
      <c r="B37" s="59" t="s">
        <v>1</v>
      </c>
      <c r="C37" s="59" t="s">
        <v>2</v>
      </c>
      <c r="D37" s="59" t="s">
        <v>3</v>
      </c>
      <c r="E37" s="59" t="s">
        <v>4</v>
      </c>
      <c r="F37" s="59" t="s">
        <v>5</v>
      </c>
      <c r="G37" s="59" t="s">
        <v>6</v>
      </c>
      <c r="H37" s="59" t="s">
        <v>7</v>
      </c>
      <c r="I37" s="59" t="s">
        <v>8</v>
      </c>
      <c r="J37" s="59" t="s">
        <v>9</v>
      </c>
      <c r="K37" s="59" t="s">
        <v>10</v>
      </c>
      <c r="L37" s="59" t="s">
        <v>11</v>
      </c>
      <c r="M37" s="59" t="s">
        <v>12</v>
      </c>
      <c r="N37" s="60" t="str">
        <f>N2</f>
        <v>2018 год</v>
      </c>
      <c r="O37" s="7"/>
      <c r="P37" s="61" t="s">
        <v>35</v>
      </c>
      <c r="Q37" s="59" t="s">
        <v>1</v>
      </c>
      <c r="R37" s="59" t="s">
        <v>2</v>
      </c>
      <c r="S37" s="59" t="s">
        <v>3</v>
      </c>
      <c r="T37" s="59" t="s">
        <v>4</v>
      </c>
      <c r="U37" s="59" t="s">
        <v>5</v>
      </c>
      <c r="V37" s="59" t="s">
        <v>6</v>
      </c>
      <c r="W37" s="59" t="s">
        <v>7</v>
      </c>
      <c r="X37" s="59" t="s">
        <v>8</v>
      </c>
      <c r="Y37" s="59" t="s">
        <v>9</v>
      </c>
      <c r="Z37" s="59" t="s">
        <v>10</v>
      </c>
      <c r="AA37" s="59" t="s">
        <v>11</v>
      </c>
      <c r="AB37" s="59" t="s">
        <v>12</v>
      </c>
      <c r="AC37" s="60" t="s">
        <v>13</v>
      </c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</row>
    <row r="38" spans="1:74" ht="12.75">
      <c r="A38" s="61" t="s">
        <v>16</v>
      </c>
      <c r="B38" s="71">
        <v>1201502.071</v>
      </c>
      <c r="C38" s="73">
        <v>1027403.882</v>
      </c>
      <c r="D38" s="73">
        <v>1062536.9609999999</v>
      </c>
      <c r="E38" s="73">
        <v>933574.57709999999</v>
      </c>
      <c r="F38" s="73">
        <v>1023799.281</v>
      </c>
      <c r="G38" s="73">
        <v>1163711.2109999999</v>
      </c>
      <c r="H38" s="73">
        <v>1186040.794</v>
      </c>
      <c r="I38" s="73">
        <v>1228066.591</v>
      </c>
      <c r="J38" s="73">
        <v>1133074.202</v>
      </c>
      <c r="K38" s="73">
        <v>1099299.483</v>
      </c>
      <c r="L38" s="73">
        <v>991675.34019999998</v>
      </c>
      <c r="M38" s="74">
        <v>855259.81469999999</v>
      </c>
      <c r="N38" s="62">
        <v>855259.81469999999</v>
      </c>
      <c r="O38" s="3"/>
      <c r="P38" s="61" t="s">
        <v>16</v>
      </c>
      <c r="Q38" s="95">
        <f t="shared" ref="Q38:AC38" si="46">B31+B38</f>
        <v>1210171.071</v>
      </c>
      <c r="R38" s="97">
        <f t="shared" si="46"/>
        <v>1046372.882</v>
      </c>
      <c r="S38" s="97">
        <f t="shared" si="46"/>
        <v>1085820.9609999999</v>
      </c>
      <c r="T38" s="97">
        <f t="shared" si="46"/>
        <v>953973.57709999999</v>
      </c>
      <c r="U38" s="97">
        <f t="shared" si="46"/>
        <v>1041088.281</v>
      </c>
      <c r="V38" s="97">
        <f t="shared" si="46"/>
        <v>1181914.2109999999</v>
      </c>
      <c r="W38" s="97">
        <f t="shared" si="46"/>
        <v>1202392.794</v>
      </c>
      <c r="X38" s="97">
        <f t="shared" si="46"/>
        <v>1244619.591</v>
      </c>
      <c r="Y38" s="97">
        <f t="shared" si="46"/>
        <v>1154166.202</v>
      </c>
      <c r="Z38" s="97">
        <f t="shared" si="46"/>
        <v>1120081.483</v>
      </c>
      <c r="AA38" s="97">
        <f t="shared" si="46"/>
        <v>1013898.3402</v>
      </c>
      <c r="AB38" s="105">
        <f t="shared" si="46"/>
        <v>875849.81469999999</v>
      </c>
      <c r="AC38" s="105">
        <f t="shared" si="46"/>
        <v>1079664.8147</v>
      </c>
      <c r="AD38" s="3"/>
      <c r="AE38" s="7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</row>
    <row r="39" spans="1:74" ht="12.75">
      <c r="A39" s="61" t="s">
        <v>17</v>
      </c>
      <c r="B39" s="71">
        <v>645344.13529999997</v>
      </c>
      <c r="C39" s="73">
        <v>681957.24659999995</v>
      </c>
      <c r="D39" s="73">
        <v>721691.32949999999</v>
      </c>
      <c r="E39" s="73">
        <v>616294.38919999998</v>
      </c>
      <c r="F39" s="73">
        <v>563031.96089999995</v>
      </c>
      <c r="G39" s="73">
        <v>553272.00260000001</v>
      </c>
      <c r="H39" s="73">
        <v>648676.30700000003</v>
      </c>
      <c r="I39" s="73">
        <v>621962.97860000003</v>
      </c>
      <c r="J39" s="73">
        <v>606428.89549999998</v>
      </c>
      <c r="K39" s="73">
        <v>602588.36809999996</v>
      </c>
      <c r="L39" s="73">
        <v>603644.52020000003</v>
      </c>
      <c r="M39" s="74">
        <v>728113.30260000005</v>
      </c>
      <c r="N39" s="60">
        <v>728113.30260000005</v>
      </c>
      <c r="O39" s="3"/>
      <c r="P39" s="61" t="s">
        <v>17</v>
      </c>
      <c r="Q39" s="95">
        <f t="shared" ref="Q39:AC39" si="47">B32+B39</f>
        <v>653821.13529999997</v>
      </c>
      <c r="R39" s="97">
        <f t="shared" si="47"/>
        <v>699682.24659999995</v>
      </c>
      <c r="S39" s="97">
        <f t="shared" si="47"/>
        <v>743184.32949999999</v>
      </c>
      <c r="T39" s="97">
        <f t="shared" si="47"/>
        <v>635232.38919999998</v>
      </c>
      <c r="U39" s="97">
        <f t="shared" si="47"/>
        <v>579071.96089999995</v>
      </c>
      <c r="V39" s="97">
        <f t="shared" si="47"/>
        <v>570087.00260000001</v>
      </c>
      <c r="W39" s="97">
        <f t="shared" si="47"/>
        <v>663711.30700000003</v>
      </c>
      <c r="X39" s="97">
        <f t="shared" si="47"/>
        <v>637220.97860000003</v>
      </c>
      <c r="Y39" s="97">
        <f t="shared" si="47"/>
        <v>626007.89549999998</v>
      </c>
      <c r="Z39" s="97">
        <f t="shared" si="47"/>
        <v>621843.36809999996</v>
      </c>
      <c r="AA39" s="97">
        <f t="shared" si="47"/>
        <v>624089.52020000003</v>
      </c>
      <c r="AB39" s="105">
        <f t="shared" si="47"/>
        <v>747249.30260000005</v>
      </c>
      <c r="AC39" s="105">
        <f t="shared" si="47"/>
        <v>936309.30260000005</v>
      </c>
      <c r="AD39" s="3"/>
      <c r="AE39" s="7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</row>
    <row r="40" spans="1:74" ht="12.75">
      <c r="A40" s="61" t="s">
        <v>18</v>
      </c>
      <c r="B40" s="71">
        <v>573265.38439999998</v>
      </c>
      <c r="C40" s="73">
        <v>563877.47950000002</v>
      </c>
      <c r="D40" s="73">
        <v>520282.54710000003</v>
      </c>
      <c r="E40" s="73">
        <v>616066.06440000003</v>
      </c>
      <c r="F40" s="73">
        <v>754367.18130000005</v>
      </c>
      <c r="G40" s="73">
        <v>753541.63280000002</v>
      </c>
      <c r="H40" s="73">
        <v>697192.49820000003</v>
      </c>
      <c r="I40" s="73">
        <v>766507.31270000001</v>
      </c>
      <c r="J40" s="73">
        <v>790290.03859999997</v>
      </c>
      <c r="K40" s="73">
        <v>826925.24849999999</v>
      </c>
      <c r="L40" s="73">
        <v>889821.86499999999</v>
      </c>
      <c r="M40" s="74">
        <v>873626.63679999998</v>
      </c>
      <c r="N40" s="60">
        <v>873626.63679999998</v>
      </c>
      <c r="O40" s="3"/>
      <c r="P40" s="61" t="s">
        <v>18</v>
      </c>
      <c r="Q40" s="95">
        <f t="shared" ref="Q40:AC40" si="48">B33+B40</f>
        <v>577478.38439999998</v>
      </c>
      <c r="R40" s="97">
        <f t="shared" si="48"/>
        <v>572323.47950000002</v>
      </c>
      <c r="S40" s="97">
        <f t="shared" si="48"/>
        <v>530401.54710000008</v>
      </c>
      <c r="T40" s="97">
        <f t="shared" si="48"/>
        <v>625033.06440000003</v>
      </c>
      <c r="U40" s="97">
        <f t="shared" si="48"/>
        <v>761957.18130000005</v>
      </c>
      <c r="V40" s="97">
        <f t="shared" si="48"/>
        <v>761464.63280000002</v>
      </c>
      <c r="W40" s="97">
        <f t="shared" si="48"/>
        <v>704243.49820000003</v>
      </c>
      <c r="X40" s="97">
        <f t="shared" si="48"/>
        <v>773680.31270000001</v>
      </c>
      <c r="Y40" s="97">
        <f t="shared" si="48"/>
        <v>799559.03859999997</v>
      </c>
      <c r="Z40" s="97">
        <f t="shared" si="48"/>
        <v>836023.24849999999</v>
      </c>
      <c r="AA40" s="97">
        <f t="shared" si="48"/>
        <v>899415.86499999999</v>
      </c>
      <c r="AB40" s="105">
        <f t="shared" si="48"/>
        <v>882695.63679999998</v>
      </c>
      <c r="AC40" s="105">
        <f t="shared" si="48"/>
        <v>972138.63679999998</v>
      </c>
      <c r="AD40" s="3"/>
      <c r="AE40" s="7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</row>
    <row r="41" spans="1:74" ht="12.75">
      <c r="A41" s="61" t="s">
        <v>21</v>
      </c>
      <c r="B41" s="71">
        <v>831251.39359999995</v>
      </c>
      <c r="C41" s="73">
        <v>965281.78700000001</v>
      </c>
      <c r="D41" s="73">
        <v>932395.90190000006</v>
      </c>
      <c r="E41" s="73">
        <v>1088104.824</v>
      </c>
      <c r="F41" s="106">
        <v>911244.12840000005</v>
      </c>
      <c r="G41" s="73">
        <v>771859.7267</v>
      </c>
      <c r="H41" s="73">
        <v>808631.43530000001</v>
      </c>
      <c r="I41" s="73">
        <v>704190.34569999995</v>
      </c>
      <c r="J41" s="73">
        <v>781041.76789999998</v>
      </c>
      <c r="K41" s="73">
        <v>788983.05429999996</v>
      </c>
      <c r="L41" s="73">
        <v>821611.88020000001</v>
      </c>
      <c r="M41" s="74">
        <v>867395.03639999998</v>
      </c>
      <c r="N41" s="59">
        <v>867395.03639999998</v>
      </c>
      <c r="O41" s="3"/>
      <c r="P41" s="61" t="s">
        <v>21</v>
      </c>
      <c r="Q41" s="95">
        <f t="shared" ref="Q41:AC41" si="49">B34+B41</f>
        <v>837092.39359999995</v>
      </c>
      <c r="R41" s="97">
        <f t="shared" si="49"/>
        <v>976695.78700000001</v>
      </c>
      <c r="S41" s="97">
        <f t="shared" si="49"/>
        <v>945967.90190000006</v>
      </c>
      <c r="T41" s="97">
        <f t="shared" si="49"/>
        <v>1100176.824</v>
      </c>
      <c r="U41" s="97">
        <f t="shared" si="49"/>
        <v>921457.12840000005</v>
      </c>
      <c r="V41" s="97">
        <f t="shared" si="49"/>
        <v>782492.7267</v>
      </c>
      <c r="W41" s="97">
        <f t="shared" si="49"/>
        <v>818066.43530000001</v>
      </c>
      <c r="X41" s="97">
        <f t="shared" si="49"/>
        <v>713802.34569999995</v>
      </c>
      <c r="Y41" s="97">
        <f t="shared" si="49"/>
        <v>793519.76789999998</v>
      </c>
      <c r="Z41" s="97">
        <f t="shared" si="49"/>
        <v>801215.05429999996</v>
      </c>
      <c r="AA41" s="97">
        <f t="shared" si="49"/>
        <v>834452.88020000001</v>
      </c>
      <c r="AB41" s="105">
        <f t="shared" si="49"/>
        <v>879612.03639999998</v>
      </c>
      <c r="AC41" s="105">
        <f t="shared" si="49"/>
        <v>999955.03639999998</v>
      </c>
      <c r="AD41" s="3"/>
      <c r="AE41" s="7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</row>
    <row r="42" spans="1:74" ht="12.75">
      <c r="A42" s="62" t="s">
        <v>23</v>
      </c>
      <c r="B42" s="109">
        <f t="shared" ref="B42:M42" si="50">SUM(B38:B41)</f>
        <v>3251362.9843000001</v>
      </c>
      <c r="C42" s="72">
        <f t="shared" si="50"/>
        <v>3238520.3950999998</v>
      </c>
      <c r="D42" s="72">
        <f t="shared" si="50"/>
        <v>3236906.7394999997</v>
      </c>
      <c r="E42" s="72">
        <f t="shared" si="50"/>
        <v>3254039.8547</v>
      </c>
      <c r="F42" s="72">
        <f t="shared" si="50"/>
        <v>3252442.5515999999</v>
      </c>
      <c r="G42" s="72">
        <f t="shared" si="50"/>
        <v>3242384.5731000002</v>
      </c>
      <c r="H42" s="72">
        <f t="shared" si="50"/>
        <v>3340541.0345000001</v>
      </c>
      <c r="I42" s="72">
        <f t="shared" si="50"/>
        <v>3320727.2280000001</v>
      </c>
      <c r="J42" s="72">
        <f t="shared" si="50"/>
        <v>3310834.9040000001</v>
      </c>
      <c r="K42" s="72">
        <f t="shared" si="50"/>
        <v>3317796.1539000003</v>
      </c>
      <c r="L42" s="72">
        <f t="shared" si="50"/>
        <v>3306753.6055999999</v>
      </c>
      <c r="M42" s="111">
        <f t="shared" si="50"/>
        <v>3324394.7905000001</v>
      </c>
      <c r="N42" s="87">
        <f>SUM(B42:M42)</f>
        <v>39396704.814800002</v>
      </c>
      <c r="O42" s="3"/>
      <c r="P42" s="61" t="s">
        <v>23</v>
      </c>
      <c r="Q42" s="112">
        <f t="shared" ref="Q42:AC42" si="51">B35+B42</f>
        <v>3278562.9843000001</v>
      </c>
      <c r="R42" s="112">
        <f t="shared" si="51"/>
        <v>3295074.3950999998</v>
      </c>
      <c r="S42" s="112">
        <f t="shared" si="51"/>
        <v>3305374.7394999997</v>
      </c>
      <c r="T42" s="112">
        <f t="shared" si="51"/>
        <v>3314415.8547</v>
      </c>
      <c r="U42" s="112">
        <f t="shared" si="51"/>
        <v>3303574.5515999999</v>
      </c>
      <c r="V42" s="112">
        <f t="shared" si="51"/>
        <v>3295958.5731000002</v>
      </c>
      <c r="W42" s="112">
        <f t="shared" si="51"/>
        <v>3388414.0345000001</v>
      </c>
      <c r="X42" s="112">
        <f t="shared" si="51"/>
        <v>3369323.2280000001</v>
      </c>
      <c r="Y42" s="112">
        <f t="shared" si="51"/>
        <v>3373252.9040000001</v>
      </c>
      <c r="Z42" s="112">
        <f t="shared" si="51"/>
        <v>3379163.1539000003</v>
      </c>
      <c r="AA42" s="112">
        <f t="shared" si="51"/>
        <v>3371856.6055999999</v>
      </c>
      <c r="AB42" s="112">
        <f t="shared" si="51"/>
        <v>3385406.7905000001</v>
      </c>
      <c r="AC42" s="105">
        <f t="shared" si="51"/>
        <v>40060377.814800002</v>
      </c>
      <c r="AD42" s="3"/>
      <c r="AE42" s="7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</row>
    <row r="43" spans="1:74" ht="12.75">
      <c r="A43" s="40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0"/>
      <c r="O43" s="7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</row>
    <row r="44" spans="1:74" ht="12.75">
      <c r="A44" s="115" t="s">
        <v>36</v>
      </c>
      <c r="B44" s="115" t="s">
        <v>1</v>
      </c>
      <c r="C44" s="115" t="s">
        <v>2</v>
      </c>
      <c r="D44" s="115" t="s">
        <v>3</v>
      </c>
      <c r="E44" s="115" t="s">
        <v>4</v>
      </c>
      <c r="F44" s="115" t="s">
        <v>5</v>
      </c>
      <c r="G44" s="115" t="s">
        <v>6</v>
      </c>
      <c r="H44" s="115" t="s">
        <v>7</v>
      </c>
      <c r="I44" s="115" t="s">
        <v>8</v>
      </c>
      <c r="J44" s="115" t="s">
        <v>9</v>
      </c>
      <c r="K44" s="115" t="s">
        <v>10</v>
      </c>
      <c r="L44" s="115" t="s">
        <v>11</v>
      </c>
      <c r="M44" s="115" t="s">
        <v>12</v>
      </c>
      <c r="N44" s="117" t="s">
        <v>13</v>
      </c>
      <c r="O44" s="7"/>
      <c r="P44" s="118" t="s">
        <v>37</v>
      </c>
      <c r="Q44" s="115" t="s">
        <v>1</v>
      </c>
      <c r="R44" s="115" t="s">
        <v>2</v>
      </c>
      <c r="S44" s="115" t="s">
        <v>3</v>
      </c>
      <c r="T44" s="115" t="s">
        <v>4</v>
      </c>
      <c r="U44" s="115" t="s">
        <v>5</v>
      </c>
      <c r="V44" s="115" t="s">
        <v>6</v>
      </c>
      <c r="W44" s="115" t="s">
        <v>7</v>
      </c>
      <c r="X44" s="115" t="s">
        <v>8</v>
      </c>
      <c r="Y44" s="115" t="s">
        <v>9</v>
      </c>
      <c r="Z44" s="115" t="s">
        <v>10</v>
      </c>
      <c r="AA44" s="115" t="s">
        <v>11</v>
      </c>
      <c r="AB44" s="115" t="s">
        <v>12</v>
      </c>
      <c r="AC44" s="115" t="s">
        <v>13</v>
      </c>
      <c r="AD44" s="7"/>
      <c r="AE44" s="118" t="s">
        <v>38</v>
      </c>
      <c r="AF44" s="118" t="s">
        <v>1</v>
      </c>
      <c r="AG44" s="118" t="s">
        <v>2</v>
      </c>
      <c r="AH44" s="118" t="s">
        <v>3</v>
      </c>
      <c r="AI44" s="118" t="s">
        <v>4</v>
      </c>
      <c r="AJ44" s="118" t="s">
        <v>5</v>
      </c>
      <c r="AK44" s="118" t="s">
        <v>6</v>
      </c>
      <c r="AL44" s="118" t="s">
        <v>7</v>
      </c>
      <c r="AM44" s="118" t="s">
        <v>8</v>
      </c>
      <c r="AN44" s="118" t="s">
        <v>9</v>
      </c>
      <c r="AO44" s="118" t="s">
        <v>10</v>
      </c>
      <c r="AP44" s="118" t="s">
        <v>11</v>
      </c>
      <c r="AQ44" s="118" t="s">
        <v>12</v>
      </c>
      <c r="AR44" s="118" t="s">
        <v>13</v>
      </c>
      <c r="AS44" s="7"/>
      <c r="AT44" s="115" t="s">
        <v>39</v>
      </c>
      <c r="AU44" s="115" t="s">
        <v>1</v>
      </c>
      <c r="AV44" s="115" t="s">
        <v>2</v>
      </c>
      <c r="AW44" s="115" t="s">
        <v>3</v>
      </c>
      <c r="AX44" s="115" t="s">
        <v>4</v>
      </c>
      <c r="AY44" s="115" t="s">
        <v>5</v>
      </c>
      <c r="AZ44" s="115" t="s">
        <v>6</v>
      </c>
      <c r="BA44" s="115" t="s">
        <v>7</v>
      </c>
      <c r="BB44" s="115" t="s">
        <v>8</v>
      </c>
      <c r="BC44" s="115" t="s">
        <v>9</v>
      </c>
      <c r="BD44" s="115" t="s">
        <v>10</v>
      </c>
      <c r="BE44" s="115" t="s">
        <v>11</v>
      </c>
      <c r="BF44" s="115" t="s">
        <v>12</v>
      </c>
      <c r="BG44" s="115" t="s">
        <v>13</v>
      </c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</row>
    <row r="45" spans="1:74" ht="12.75">
      <c r="A45" s="118" t="s">
        <v>16</v>
      </c>
      <c r="B45" s="120">
        <v>3564</v>
      </c>
      <c r="C45" s="121">
        <v>2486</v>
      </c>
      <c r="D45" s="121">
        <v>1344</v>
      </c>
      <c r="E45" s="121">
        <v>1883</v>
      </c>
      <c r="F45" s="121">
        <v>1528</v>
      </c>
      <c r="G45" s="121">
        <v>1135</v>
      </c>
      <c r="H45" s="121">
        <v>567</v>
      </c>
      <c r="I45" s="121">
        <v>813</v>
      </c>
      <c r="J45" s="121">
        <v>1929</v>
      </c>
      <c r="K45" s="121">
        <v>1659</v>
      </c>
      <c r="L45" s="121">
        <v>843</v>
      </c>
      <c r="M45" s="123">
        <v>2025</v>
      </c>
      <c r="N45" s="125">
        <f t="shared" ref="N45:N49" si="52">SUM(B45:M45)</f>
        <v>19776</v>
      </c>
      <c r="O45" s="3"/>
      <c r="P45" s="118" t="s">
        <v>16</v>
      </c>
      <c r="Q45" s="126">
        <f t="shared" ref="Q45:AC45" si="53">B45+B52+B59</f>
        <v>8669</v>
      </c>
      <c r="R45" s="127">
        <f t="shared" si="53"/>
        <v>18969</v>
      </c>
      <c r="S45" s="127">
        <f t="shared" si="53"/>
        <v>23284</v>
      </c>
      <c r="T45" s="127">
        <f t="shared" si="53"/>
        <v>20399</v>
      </c>
      <c r="U45" s="127">
        <f t="shared" si="53"/>
        <v>17289</v>
      </c>
      <c r="V45" s="127">
        <f t="shared" si="53"/>
        <v>18203</v>
      </c>
      <c r="W45" s="127">
        <f t="shared" si="53"/>
        <v>16352</v>
      </c>
      <c r="X45" s="127">
        <f t="shared" si="53"/>
        <v>16553</v>
      </c>
      <c r="Y45" s="127">
        <f t="shared" si="53"/>
        <v>21092</v>
      </c>
      <c r="Z45" s="127">
        <f t="shared" si="53"/>
        <v>20782</v>
      </c>
      <c r="AA45" s="127">
        <f t="shared" si="53"/>
        <v>22223</v>
      </c>
      <c r="AB45" s="129">
        <f t="shared" si="53"/>
        <v>20590</v>
      </c>
      <c r="AC45" s="130">
        <f t="shared" si="53"/>
        <v>224405</v>
      </c>
      <c r="AD45" s="3"/>
      <c r="AE45" s="118" t="s">
        <v>16</v>
      </c>
      <c r="AF45" s="126">
        <f t="shared" ref="AF45:AR45" si="54">Q45+Q52</f>
        <v>42556</v>
      </c>
      <c r="AG45" s="127">
        <f t="shared" si="54"/>
        <v>45171</v>
      </c>
      <c r="AH45" s="127">
        <f t="shared" si="54"/>
        <v>58317</v>
      </c>
      <c r="AI45" s="127">
        <f t="shared" si="54"/>
        <v>52923</v>
      </c>
      <c r="AJ45" s="127">
        <f t="shared" si="54"/>
        <v>49089</v>
      </c>
      <c r="AK45" s="127">
        <f t="shared" si="54"/>
        <v>52597</v>
      </c>
      <c r="AL45" s="127">
        <f t="shared" si="54"/>
        <v>51837</v>
      </c>
      <c r="AM45" s="127">
        <f t="shared" si="54"/>
        <v>51611</v>
      </c>
      <c r="AN45" s="127">
        <f t="shared" si="54"/>
        <v>55626</v>
      </c>
      <c r="AO45" s="127">
        <f t="shared" si="54"/>
        <v>56666</v>
      </c>
      <c r="AP45" s="127">
        <f t="shared" si="54"/>
        <v>51065</v>
      </c>
      <c r="AQ45" s="127">
        <f t="shared" si="54"/>
        <v>62273</v>
      </c>
      <c r="AR45" s="127">
        <f t="shared" si="54"/>
        <v>629731</v>
      </c>
      <c r="AS45" s="3"/>
      <c r="AT45" s="118" t="s">
        <v>16</v>
      </c>
      <c r="AU45" s="133">
        <f t="shared" ref="AU45:BG45" si="55">AF45/AF52</f>
        <v>1.2558208162422169</v>
      </c>
      <c r="AV45" s="134">
        <f t="shared" si="55"/>
        <v>1.7239523700480879</v>
      </c>
      <c r="AW45" s="134">
        <f t="shared" si="55"/>
        <v>1.6646304912511061</v>
      </c>
      <c r="AX45" s="134">
        <f t="shared" si="55"/>
        <v>1.6271983765834461</v>
      </c>
      <c r="AY45" s="134">
        <f t="shared" si="55"/>
        <v>1.5436792452830188</v>
      </c>
      <c r="AZ45" s="134">
        <f t="shared" si="55"/>
        <v>1.5292492876664534</v>
      </c>
      <c r="BA45" s="134">
        <f t="shared" si="55"/>
        <v>1.4608144286318163</v>
      </c>
      <c r="BB45" s="134">
        <f t="shared" si="55"/>
        <v>1.4721604198756346</v>
      </c>
      <c r="BC45" s="134">
        <f t="shared" si="55"/>
        <v>1.6107604100306945</v>
      </c>
      <c r="BD45" s="134">
        <f t="shared" si="55"/>
        <v>1.5791439081484784</v>
      </c>
      <c r="BE45" s="134">
        <f t="shared" si="55"/>
        <v>1.7705082865265931</v>
      </c>
      <c r="BF45" s="135">
        <f t="shared" si="55"/>
        <v>1.4939663651848476</v>
      </c>
      <c r="BG45" s="135">
        <f t="shared" si="55"/>
        <v>1.5536407731060924</v>
      </c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</row>
    <row r="46" spans="1:74" ht="12.75">
      <c r="A46" s="118" t="s">
        <v>17</v>
      </c>
      <c r="B46" s="120">
        <v>3810</v>
      </c>
      <c r="C46" s="121">
        <v>2658</v>
      </c>
      <c r="D46" s="121">
        <v>1437</v>
      </c>
      <c r="E46" s="121">
        <v>2013</v>
      </c>
      <c r="F46" s="121">
        <v>1633</v>
      </c>
      <c r="G46" s="121">
        <v>1213</v>
      </c>
      <c r="H46" s="121">
        <v>606</v>
      </c>
      <c r="I46" s="121">
        <v>870</v>
      </c>
      <c r="J46" s="121">
        <v>2062</v>
      </c>
      <c r="K46" s="121">
        <v>1774</v>
      </c>
      <c r="L46" s="121">
        <v>902</v>
      </c>
      <c r="M46" s="123">
        <v>2165</v>
      </c>
      <c r="N46" s="130">
        <f t="shared" si="52"/>
        <v>21143</v>
      </c>
      <c r="O46" s="3"/>
      <c r="P46" s="118" t="s">
        <v>17</v>
      </c>
      <c r="Q46" s="126">
        <f t="shared" ref="Q46:AC46" si="56">B46+B53+B60</f>
        <v>8477</v>
      </c>
      <c r="R46" s="127">
        <f t="shared" si="56"/>
        <v>17725</v>
      </c>
      <c r="S46" s="127">
        <f t="shared" si="56"/>
        <v>21493</v>
      </c>
      <c r="T46" s="127">
        <f t="shared" si="56"/>
        <v>18938</v>
      </c>
      <c r="U46" s="127">
        <f t="shared" si="56"/>
        <v>16040</v>
      </c>
      <c r="V46" s="127">
        <f t="shared" si="56"/>
        <v>16815</v>
      </c>
      <c r="W46" s="127">
        <f t="shared" si="56"/>
        <v>15035</v>
      </c>
      <c r="X46" s="127">
        <f t="shared" si="56"/>
        <v>15258</v>
      </c>
      <c r="Y46" s="127">
        <f t="shared" si="56"/>
        <v>19579</v>
      </c>
      <c r="Z46" s="127">
        <f t="shared" si="56"/>
        <v>19255</v>
      </c>
      <c r="AA46" s="127">
        <f t="shared" si="56"/>
        <v>20445</v>
      </c>
      <c r="AB46" s="129">
        <f t="shared" si="56"/>
        <v>19136</v>
      </c>
      <c r="AC46" s="130">
        <f t="shared" si="56"/>
        <v>208196</v>
      </c>
      <c r="AD46" s="3"/>
      <c r="AE46" s="118" t="s">
        <v>17</v>
      </c>
      <c r="AF46" s="126">
        <f t="shared" ref="AF46:AR46" si="57">Q46+Q53</f>
        <v>46220</v>
      </c>
      <c r="AG46" s="127">
        <f t="shared" si="57"/>
        <v>48350</v>
      </c>
      <c r="AH46" s="127">
        <f t="shared" si="57"/>
        <v>58090</v>
      </c>
      <c r="AI46" s="127">
        <f t="shared" si="57"/>
        <v>57053</v>
      </c>
      <c r="AJ46" s="127">
        <f t="shared" si="57"/>
        <v>52314</v>
      </c>
      <c r="AK46" s="127">
        <f t="shared" si="57"/>
        <v>56801</v>
      </c>
      <c r="AL46" s="127">
        <f t="shared" si="57"/>
        <v>53912</v>
      </c>
      <c r="AM46" s="127">
        <f t="shared" si="57"/>
        <v>54122</v>
      </c>
      <c r="AN46" s="127">
        <f t="shared" si="57"/>
        <v>60375</v>
      </c>
      <c r="AO46" s="127">
        <f t="shared" si="57"/>
        <v>54820</v>
      </c>
      <c r="AP46" s="127">
        <f t="shared" si="57"/>
        <v>56493</v>
      </c>
      <c r="AQ46" s="127">
        <f t="shared" si="57"/>
        <v>62611</v>
      </c>
      <c r="AR46" s="127">
        <f t="shared" si="57"/>
        <v>661161</v>
      </c>
      <c r="AS46" s="3"/>
      <c r="AT46" s="118" t="s">
        <v>17</v>
      </c>
      <c r="AU46" s="133">
        <f t="shared" ref="AU46:BG46" si="58">AF46/AF53</f>
        <v>1.2245979386906181</v>
      </c>
      <c r="AV46" s="134">
        <f t="shared" si="58"/>
        <v>1.5787755102040817</v>
      </c>
      <c r="AW46" s="134">
        <f t="shared" si="58"/>
        <v>1.5872885755663033</v>
      </c>
      <c r="AX46" s="134">
        <f t="shared" si="58"/>
        <v>1.496864751410206</v>
      </c>
      <c r="AY46" s="134">
        <f t="shared" si="58"/>
        <v>1.4421899983459228</v>
      </c>
      <c r="AZ46" s="134">
        <f t="shared" si="58"/>
        <v>1.4205221827639674</v>
      </c>
      <c r="BA46" s="134">
        <f t="shared" si="58"/>
        <v>1.3867325153689842</v>
      </c>
      <c r="BB46" s="134">
        <f t="shared" si="58"/>
        <v>1.3925998353231783</v>
      </c>
      <c r="BC46" s="134">
        <f t="shared" si="58"/>
        <v>1.4799245024021963</v>
      </c>
      <c r="BD46" s="134">
        <f t="shared" si="58"/>
        <v>1.5414030648109096</v>
      </c>
      <c r="BE46" s="134">
        <f t="shared" si="58"/>
        <v>1.5671604527296938</v>
      </c>
      <c r="BF46" s="135">
        <f t="shared" si="58"/>
        <v>1.4401610120759056</v>
      </c>
      <c r="BG46" s="135">
        <f t="shared" si="58"/>
        <v>1.4596293311845285</v>
      </c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74" ht="12.75">
      <c r="A47" s="118" t="s">
        <v>18</v>
      </c>
      <c r="B47" s="120">
        <v>2037</v>
      </c>
      <c r="C47" s="121">
        <v>1421</v>
      </c>
      <c r="D47" s="121">
        <v>768</v>
      </c>
      <c r="E47" s="121">
        <v>1076</v>
      </c>
      <c r="F47" s="121">
        <v>873</v>
      </c>
      <c r="G47" s="121">
        <v>649</v>
      </c>
      <c r="H47" s="121">
        <v>324</v>
      </c>
      <c r="I47" s="121">
        <v>465</v>
      </c>
      <c r="J47" s="121">
        <v>1102</v>
      </c>
      <c r="K47" s="121">
        <v>948</v>
      </c>
      <c r="L47" s="121">
        <v>482</v>
      </c>
      <c r="M47" s="123">
        <v>1157</v>
      </c>
      <c r="N47" s="130">
        <f t="shared" si="52"/>
        <v>11302</v>
      </c>
      <c r="O47" s="3"/>
      <c r="P47" s="118" t="s">
        <v>18</v>
      </c>
      <c r="Q47" s="126">
        <f t="shared" ref="Q47:AC47" si="59">B47+B54+B61</f>
        <v>4213</v>
      </c>
      <c r="R47" s="127">
        <f t="shared" si="59"/>
        <v>8446</v>
      </c>
      <c r="S47" s="127">
        <f t="shared" si="59"/>
        <v>10119</v>
      </c>
      <c r="T47" s="127">
        <f t="shared" si="59"/>
        <v>8967</v>
      </c>
      <c r="U47" s="127">
        <f t="shared" si="59"/>
        <v>7590</v>
      </c>
      <c r="V47" s="127">
        <f t="shared" si="59"/>
        <v>7923</v>
      </c>
      <c r="W47" s="127">
        <f t="shared" si="59"/>
        <v>7051</v>
      </c>
      <c r="X47" s="127">
        <f t="shared" si="59"/>
        <v>7173</v>
      </c>
      <c r="Y47" s="127">
        <f t="shared" si="59"/>
        <v>9269</v>
      </c>
      <c r="Z47" s="127">
        <f t="shared" si="59"/>
        <v>9098</v>
      </c>
      <c r="AA47" s="127">
        <f t="shared" si="59"/>
        <v>9594</v>
      </c>
      <c r="AB47" s="129">
        <f t="shared" si="59"/>
        <v>9069</v>
      </c>
      <c r="AC47" s="130">
        <f t="shared" si="59"/>
        <v>98512</v>
      </c>
      <c r="AD47" s="3"/>
      <c r="AE47" s="118" t="s">
        <v>18</v>
      </c>
      <c r="AF47" s="126">
        <f t="shared" ref="AF47:AR47" si="60">Q47+Q54</f>
        <v>28559</v>
      </c>
      <c r="AG47" s="127">
        <f t="shared" si="60"/>
        <v>25327</v>
      </c>
      <c r="AH47" s="127">
        <f t="shared" si="60"/>
        <v>30820</v>
      </c>
      <c r="AI47" s="127">
        <f t="shared" si="60"/>
        <v>30726</v>
      </c>
      <c r="AJ47" s="127">
        <f t="shared" si="60"/>
        <v>28040</v>
      </c>
      <c r="AK47" s="127">
        <f t="shared" si="60"/>
        <v>30911</v>
      </c>
      <c r="AL47" s="127">
        <f t="shared" si="60"/>
        <v>29529</v>
      </c>
      <c r="AM47" s="127">
        <f t="shared" si="60"/>
        <v>31821</v>
      </c>
      <c r="AN47" s="127">
        <f t="shared" si="60"/>
        <v>32177</v>
      </c>
      <c r="AO47" s="127">
        <f t="shared" si="60"/>
        <v>30443</v>
      </c>
      <c r="AP47" s="127">
        <f t="shared" si="60"/>
        <v>29831</v>
      </c>
      <c r="AQ47" s="127">
        <f t="shared" si="60"/>
        <v>32854</v>
      </c>
      <c r="AR47" s="127">
        <f t="shared" si="60"/>
        <v>361038</v>
      </c>
      <c r="AS47" s="3"/>
      <c r="AT47" s="118" t="s">
        <v>18</v>
      </c>
      <c r="AU47" s="133">
        <f t="shared" ref="AU47:BG47" si="61">AF47/AF54</f>
        <v>1.1730469070894602</v>
      </c>
      <c r="AV47" s="134">
        <f t="shared" si="61"/>
        <v>1.5003258100823411</v>
      </c>
      <c r="AW47" s="134">
        <f t="shared" si="61"/>
        <v>1.488816965363992</v>
      </c>
      <c r="AX47" s="134">
        <f t="shared" si="61"/>
        <v>1.412105335723149</v>
      </c>
      <c r="AY47" s="134">
        <f t="shared" si="61"/>
        <v>1.3711491442542787</v>
      </c>
      <c r="AZ47" s="134">
        <f t="shared" si="61"/>
        <v>1.3446580824778145</v>
      </c>
      <c r="BA47" s="134">
        <f t="shared" si="61"/>
        <v>1.3136844915028028</v>
      </c>
      <c r="BB47" s="134">
        <f t="shared" si="61"/>
        <v>1.2910175267770205</v>
      </c>
      <c r="BC47" s="134">
        <f t="shared" si="61"/>
        <v>1.4046184738955823</v>
      </c>
      <c r="BD47" s="134">
        <f t="shared" si="61"/>
        <v>1.4262356523776061</v>
      </c>
      <c r="BE47" s="134">
        <f t="shared" si="61"/>
        <v>1.4740821267974502</v>
      </c>
      <c r="BF47" s="135">
        <f t="shared" si="61"/>
        <v>1.3812907294513348</v>
      </c>
      <c r="BG47" s="135">
        <f t="shared" si="61"/>
        <v>1.3752466422373404</v>
      </c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74" ht="12.75">
      <c r="A48" s="118" t="s">
        <v>21</v>
      </c>
      <c r="B48" s="120">
        <v>2941</v>
      </c>
      <c r="C48" s="121">
        <v>2051</v>
      </c>
      <c r="D48" s="121">
        <v>1109</v>
      </c>
      <c r="E48" s="121">
        <v>1554</v>
      </c>
      <c r="F48" s="137">
        <v>1260</v>
      </c>
      <c r="G48" s="121">
        <v>937</v>
      </c>
      <c r="H48" s="121">
        <v>468</v>
      </c>
      <c r="I48" s="121">
        <v>671</v>
      </c>
      <c r="J48" s="121">
        <v>1592</v>
      </c>
      <c r="K48" s="121">
        <v>1369</v>
      </c>
      <c r="L48" s="121">
        <v>696</v>
      </c>
      <c r="M48" s="123">
        <v>1671</v>
      </c>
      <c r="N48" s="138">
        <f t="shared" si="52"/>
        <v>16319</v>
      </c>
      <c r="O48" s="3"/>
      <c r="P48" s="118" t="s">
        <v>21</v>
      </c>
      <c r="Q48" s="126">
        <f t="shared" ref="Q48:AC48" si="62">B48+B55+B62</f>
        <v>5841</v>
      </c>
      <c r="R48" s="127">
        <f t="shared" si="62"/>
        <v>11414</v>
      </c>
      <c r="S48" s="127">
        <f t="shared" si="62"/>
        <v>13572</v>
      </c>
      <c r="T48" s="127">
        <f t="shared" si="62"/>
        <v>12072</v>
      </c>
      <c r="U48" s="127">
        <f t="shared" si="62"/>
        <v>10213</v>
      </c>
      <c r="V48" s="127">
        <f t="shared" si="62"/>
        <v>10633</v>
      </c>
      <c r="W48" s="127">
        <f t="shared" si="62"/>
        <v>9435</v>
      </c>
      <c r="X48" s="127">
        <f t="shared" si="62"/>
        <v>9612</v>
      </c>
      <c r="Y48" s="127">
        <f t="shared" si="62"/>
        <v>12478</v>
      </c>
      <c r="Z48" s="127">
        <f t="shared" si="62"/>
        <v>12232</v>
      </c>
      <c r="AA48" s="127">
        <f t="shared" si="62"/>
        <v>12841</v>
      </c>
      <c r="AB48" s="129">
        <f t="shared" si="62"/>
        <v>12217</v>
      </c>
      <c r="AC48" s="130">
        <f t="shared" si="62"/>
        <v>132560</v>
      </c>
      <c r="AD48" s="3"/>
      <c r="AE48" s="118" t="s">
        <v>21</v>
      </c>
      <c r="AF48" s="126">
        <f t="shared" ref="AF48:AR48" si="63">Q48+Q55</f>
        <v>39491</v>
      </c>
      <c r="AG48" s="127">
        <f t="shared" si="63"/>
        <v>38372</v>
      </c>
      <c r="AH48" s="127">
        <f t="shared" si="63"/>
        <v>45548</v>
      </c>
      <c r="AI48" s="127">
        <f t="shared" si="63"/>
        <v>44516</v>
      </c>
      <c r="AJ48" s="127">
        <f t="shared" si="63"/>
        <v>40716</v>
      </c>
      <c r="AK48" s="127">
        <f t="shared" si="63"/>
        <v>44332</v>
      </c>
      <c r="AL48" s="127">
        <f t="shared" si="63"/>
        <v>42731</v>
      </c>
      <c r="AM48" s="127">
        <f t="shared" si="63"/>
        <v>42371</v>
      </c>
      <c r="AN48" s="127">
        <f t="shared" si="63"/>
        <v>46777</v>
      </c>
      <c r="AO48" s="127">
        <f t="shared" si="63"/>
        <v>44545</v>
      </c>
      <c r="AP48" s="127">
        <f t="shared" si="63"/>
        <v>47042</v>
      </c>
      <c r="AQ48" s="127">
        <f t="shared" si="63"/>
        <v>42336</v>
      </c>
      <c r="AR48" s="127">
        <f t="shared" si="63"/>
        <v>518777</v>
      </c>
      <c r="AS48" s="3"/>
      <c r="AT48" s="118" t="s">
        <v>21</v>
      </c>
      <c r="AU48" s="133">
        <f t="shared" ref="AU48:BG48" si="64">AF48/AF55</f>
        <v>1.1735809806835067</v>
      </c>
      <c r="AV48" s="134">
        <f t="shared" si="64"/>
        <v>1.4233993619704726</v>
      </c>
      <c r="AW48" s="134">
        <f t="shared" si="64"/>
        <v>1.4244433324993746</v>
      </c>
      <c r="AX48" s="134">
        <f t="shared" si="64"/>
        <v>1.3720872888669708</v>
      </c>
      <c r="AY48" s="134">
        <f t="shared" si="64"/>
        <v>1.3348195259482674</v>
      </c>
      <c r="AZ48" s="134">
        <f t="shared" si="64"/>
        <v>1.3155286507018011</v>
      </c>
      <c r="BA48" s="134">
        <f t="shared" si="64"/>
        <v>1.2833673714560307</v>
      </c>
      <c r="BB48" s="134">
        <f t="shared" si="64"/>
        <v>1.2934155499252113</v>
      </c>
      <c r="BC48" s="134">
        <f t="shared" si="64"/>
        <v>1.3638006938977814</v>
      </c>
      <c r="BD48" s="134">
        <f t="shared" si="64"/>
        <v>1.3785473338903846</v>
      </c>
      <c r="BE48" s="134">
        <f t="shared" si="64"/>
        <v>1.3754568579866087</v>
      </c>
      <c r="BF48" s="135">
        <f t="shared" si="64"/>
        <v>1.4056243567183506</v>
      </c>
      <c r="BG48" s="135">
        <f t="shared" si="64"/>
        <v>1.3432267352291587</v>
      </c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</row>
    <row r="49" spans="1:74" ht="12.75">
      <c r="A49" s="143" t="s">
        <v>23</v>
      </c>
      <c r="B49" s="125">
        <f t="shared" ref="B49:M49" si="65">SUM(B45:B48)</f>
        <v>12352</v>
      </c>
      <c r="C49" s="125">
        <f t="shared" si="65"/>
        <v>8616</v>
      </c>
      <c r="D49" s="125">
        <f t="shared" si="65"/>
        <v>4658</v>
      </c>
      <c r="E49" s="125">
        <f t="shared" si="65"/>
        <v>6526</v>
      </c>
      <c r="F49" s="125">
        <f t="shared" si="65"/>
        <v>5294</v>
      </c>
      <c r="G49" s="125">
        <f t="shared" si="65"/>
        <v>3934</v>
      </c>
      <c r="H49" s="125">
        <f t="shared" si="65"/>
        <v>1965</v>
      </c>
      <c r="I49" s="125">
        <f t="shared" si="65"/>
        <v>2819</v>
      </c>
      <c r="J49" s="125">
        <f t="shared" si="65"/>
        <v>6685</v>
      </c>
      <c r="K49" s="125">
        <f t="shared" si="65"/>
        <v>5750</v>
      </c>
      <c r="L49" s="125">
        <f t="shared" si="65"/>
        <v>2923</v>
      </c>
      <c r="M49" s="125">
        <f t="shared" si="65"/>
        <v>7018</v>
      </c>
      <c r="N49" s="130">
        <f t="shared" si="52"/>
        <v>68540</v>
      </c>
      <c r="O49" s="7"/>
      <c r="P49" s="118" t="s">
        <v>23</v>
      </c>
      <c r="Q49" s="149">
        <f t="shared" ref="Q49:AC49" si="66">B49+B56+B63</f>
        <v>27200</v>
      </c>
      <c r="R49" s="149">
        <f t="shared" si="66"/>
        <v>56554</v>
      </c>
      <c r="S49" s="149">
        <f t="shared" si="66"/>
        <v>68468</v>
      </c>
      <c r="T49" s="149">
        <f t="shared" si="66"/>
        <v>60376</v>
      </c>
      <c r="U49" s="149">
        <f t="shared" si="66"/>
        <v>51132</v>
      </c>
      <c r="V49" s="149">
        <f t="shared" si="66"/>
        <v>53574</v>
      </c>
      <c r="W49" s="149">
        <f t="shared" si="66"/>
        <v>47873</v>
      </c>
      <c r="X49" s="149">
        <f t="shared" si="66"/>
        <v>48596</v>
      </c>
      <c r="Y49" s="149">
        <f t="shared" si="66"/>
        <v>62418</v>
      </c>
      <c r="Z49" s="149">
        <f t="shared" si="66"/>
        <v>61367</v>
      </c>
      <c r="AA49" s="149">
        <f t="shared" si="66"/>
        <v>65103</v>
      </c>
      <c r="AB49" s="149">
        <f t="shared" si="66"/>
        <v>61012</v>
      </c>
      <c r="AC49" s="125">
        <f t="shared" si="66"/>
        <v>663673</v>
      </c>
      <c r="AD49" s="7"/>
      <c r="AE49" s="118" t="s">
        <v>23</v>
      </c>
      <c r="AF49" s="126">
        <f t="shared" ref="AF49:AR49" si="67">Q49+Q56</f>
        <v>156826</v>
      </c>
      <c r="AG49" s="126">
        <f t="shared" si="67"/>
        <v>157220</v>
      </c>
      <c r="AH49" s="126">
        <f t="shared" si="67"/>
        <v>192775</v>
      </c>
      <c r="AI49" s="126">
        <f t="shared" si="67"/>
        <v>185218</v>
      </c>
      <c r="AJ49" s="126">
        <f t="shared" si="67"/>
        <v>170159</v>
      </c>
      <c r="AK49" s="126">
        <f t="shared" si="67"/>
        <v>184641</v>
      </c>
      <c r="AL49" s="126">
        <f t="shared" si="67"/>
        <v>178009</v>
      </c>
      <c r="AM49" s="126">
        <f t="shared" si="67"/>
        <v>179925</v>
      </c>
      <c r="AN49" s="126">
        <f t="shared" si="67"/>
        <v>194955</v>
      </c>
      <c r="AO49" s="126">
        <f t="shared" si="67"/>
        <v>186474</v>
      </c>
      <c r="AP49" s="126">
        <f t="shared" si="67"/>
        <v>184431</v>
      </c>
      <c r="AQ49" s="126">
        <f t="shared" si="67"/>
        <v>200074</v>
      </c>
      <c r="AR49" s="127">
        <f t="shared" si="67"/>
        <v>2170707</v>
      </c>
      <c r="AS49" s="7"/>
      <c r="AT49" s="118" t="s">
        <v>23</v>
      </c>
      <c r="AU49" s="133">
        <f t="shared" ref="AU49:BG49" si="68">AF49/AF56</f>
        <v>1.2098344467930817</v>
      </c>
      <c r="AV49" s="133">
        <f t="shared" si="68"/>
        <v>1.5617984225061092</v>
      </c>
      <c r="AW49" s="133">
        <f t="shared" si="68"/>
        <v>1.5507976220164592</v>
      </c>
      <c r="AX49" s="133">
        <f t="shared" si="68"/>
        <v>1.4836192947886129</v>
      </c>
      <c r="AY49" s="133">
        <f t="shared" si="68"/>
        <v>1.4295832038109</v>
      </c>
      <c r="AZ49" s="133">
        <f t="shared" si="68"/>
        <v>1.4087527752981299</v>
      </c>
      <c r="BA49" s="133">
        <f t="shared" si="68"/>
        <v>1.3678689985860946</v>
      </c>
      <c r="BB49" s="133">
        <f t="shared" si="68"/>
        <v>1.3700325137631444</v>
      </c>
      <c r="BC49" s="133">
        <f t="shared" si="68"/>
        <v>1.4709477353493741</v>
      </c>
      <c r="BD49" s="133">
        <f t="shared" si="68"/>
        <v>1.4905161182028184</v>
      </c>
      <c r="BE49" s="133">
        <f t="shared" si="68"/>
        <v>1.5455802493966211</v>
      </c>
      <c r="BF49" s="133">
        <f t="shared" si="68"/>
        <v>1.4387395550186248</v>
      </c>
      <c r="BG49" s="135">
        <f t="shared" si="68"/>
        <v>1.4403835613529621</v>
      </c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</row>
    <row r="50" spans="1:74" ht="12.75">
      <c r="A50" s="40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0"/>
      <c r="O50" s="3"/>
      <c r="P50" s="40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0"/>
      <c r="AD50" s="3"/>
      <c r="AE50" s="7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</row>
    <row r="51" spans="1:74" ht="12.75">
      <c r="A51" s="115" t="s">
        <v>40</v>
      </c>
      <c r="B51" s="115" t="s">
        <v>1</v>
      </c>
      <c r="C51" s="115" t="s">
        <v>2</v>
      </c>
      <c r="D51" s="115" t="s">
        <v>3</v>
      </c>
      <c r="E51" s="115" t="s">
        <v>4</v>
      </c>
      <c r="F51" s="115" t="s">
        <v>5</v>
      </c>
      <c r="G51" s="115" t="s">
        <v>6</v>
      </c>
      <c r="H51" s="115" t="s">
        <v>7</v>
      </c>
      <c r="I51" s="115" t="s">
        <v>8</v>
      </c>
      <c r="J51" s="115" t="s">
        <v>9</v>
      </c>
      <c r="K51" s="115" t="s">
        <v>10</v>
      </c>
      <c r="L51" s="115" t="s">
        <v>11</v>
      </c>
      <c r="M51" s="115" t="s">
        <v>12</v>
      </c>
      <c r="N51" s="117" t="s">
        <v>13</v>
      </c>
      <c r="O51" s="3"/>
      <c r="P51" s="118" t="s">
        <v>41</v>
      </c>
      <c r="Q51" s="115" t="s">
        <v>1</v>
      </c>
      <c r="R51" s="115" t="s">
        <v>2</v>
      </c>
      <c r="S51" s="115" t="s">
        <v>3</v>
      </c>
      <c r="T51" s="115" t="s">
        <v>4</v>
      </c>
      <c r="U51" s="115" t="s">
        <v>5</v>
      </c>
      <c r="V51" s="115" t="s">
        <v>6</v>
      </c>
      <c r="W51" s="115" t="s">
        <v>7</v>
      </c>
      <c r="X51" s="115" t="s">
        <v>8</v>
      </c>
      <c r="Y51" s="115" t="s">
        <v>9</v>
      </c>
      <c r="Z51" s="115" t="s">
        <v>10</v>
      </c>
      <c r="AA51" s="115" t="s">
        <v>11</v>
      </c>
      <c r="AB51" s="115" t="s">
        <v>12</v>
      </c>
      <c r="AC51" s="117" t="s">
        <v>13</v>
      </c>
      <c r="AD51" s="3"/>
      <c r="AE51" s="118" t="s">
        <v>41</v>
      </c>
      <c r="AF51" s="118" t="s">
        <v>1</v>
      </c>
      <c r="AG51" s="118" t="s">
        <v>2</v>
      </c>
      <c r="AH51" s="118" t="s">
        <v>3</v>
      </c>
      <c r="AI51" s="118" t="s">
        <v>4</v>
      </c>
      <c r="AJ51" s="118" t="s">
        <v>5</v>
      </c>
      <c r="AK51" s="118" t="s">
        <v>6</v>
      </c>
      <c r="AL51" s="118" t="s">
        <v>7</v>
      </c>
      <c r="AM51" s="118" t="s">
        <v>8</v>
      </c>
      <c r="AN51" s="118" t="s">
        <v>9</v>
      </c>
      <c r="AO51" s="118" t="s">
        <v>10</v>
      </c>
      <c r="AP51" s="118" t="s">
        <v>11</v>
      </c>
      <c r="AQ51" s="118" t="s">
        <v>12</v>
      </c>
      <c r="AR51" s="143" t="s">
        <v>13</v>
      </c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</row>
    <row r="52" spans="1:74" ht="12.75">
      <c r="A52" s="118" t="s">
        <v>16</v>
      </c>
      <c r="B52" s="120">
        <v>5105</v>
      </c>
      <c r="C52" s="121">
        <v>16483</v>
      </c>
      <c r="D52" s="121">
        <v>21940</v>
      </c>
      <c r="E52" s="121">
        <v>18516</v>
      </c>
      <c r="F52" s="121">
        <v>15761</v>
      </c>
      <c r="G52" s="121">
        <v>17068</v>
      </c>
      <c r="H52" s="121">
        <v>15785</v>
      </c>
      <c r="I52" s="121">
        <v>15740</v>
      </c>
      <c r="J52" s="121">
        <v>19163</v>
      </c>
      <c r="K52" s="121">
        <v>19123</v>
      </c>
      <c r="L52" s="121">
        <v>21380</v>
      </c>
      <c r="M52" s="123">
        <v>18565</v>
      </c>
      <c r="N52" s="125">
        <f t="shared" ref="N52:N56" si="69">SUM(B52:M52)</f>
        <v>204629</v>
      </c>
      <c r="O52" s="3"/>
      <c r="P52" s="118" t="s">
        <v>16</v>
      </c>
      <c r="Q52" s="120">
        <v>33887</v>
      </c>
      <c r="R52" s="121">
        <v>26202</v>
      </c>
      <c r="S52" s="121">
        <v>35033</v>
      </c>
      <c r="T52" s="121">
        <v>32524</v>
      </c>
      <c r="U52" s="121">
        <v>31800</v>
      </c>
      <c r="V52" s="121">
        <v>34394</v>
      </c>
      <c r="W52" s="121">
        <v>35485</v>
      </c>
      <c r="X52" s="121">
        <v>35058</v>
      </c>
      <c r="Y52" s="121">
        <v>34534</v>
      </c>
      <c r="Z52" s="121">
        <v>35884</v>
      </c>
      <c r="AA52" s="121">
        <v>28842</v>
      </c>
      <c r="AB52" s="123">
        <v>41683</v>
      </c>
      <c r="AC52" s="125">
        <f t="shared" ref="AC52:AC56" si="70">SUM(Q52:AB52)</f>
        <v>405326</v>
      </c>
      <c r="AD52" s="3"/>
      <c r="AE52" s="118" t="s">
        <v>16</v>
      </c>
      <c r="AF52" s="126">
        <f t="shared" ref="AF52:AQ52" si="71">Q52</f>
        <v>33887</v>
      </c>
      <c r="AG52" s="127">
        <f t="shared" si="71"/>
        <v>26202</v>
      </c>
      <c r="AH52" s="127">
        <f t="shared" si="71"/>
        <v>35033</v>
      </c>
      <c r="AI52" s="127">
        <f t="shared" si="71"/>
        <v>32524</v>
      </c>
      <c r="AJ52" s="127">
        <f t="shared" si="71"/>
        <v>31800</v>
      </c>
      <c r="AK52" s="127">
        <f t="shared" si="71"/>
        <v>34394</v>
      </c>
      <c r="AL52" s="127">
        <f t="shared" si="71"/>
        <v>35485</v>
      </c>
      <c r="AM52" s="127">
        <f t="shared" si="71"/>
        <v>35058</v>
      </c>
      <c r="AN52" s="127">
        <f t="shared" si="71"/>
        <v>34534</v>
      </c>
      <c r="AO52" s="127">
        <f t="shared" si="71"/>
        <v>35884</v>
      </c>
      <c r="AP52" s="127">
        <f t="shared" si="71"/>
        <v>28842</v>
      </c>
      <c r="AQ52" s="127">
        <f t="shared" si="71"/>
        <v>41683</v>
      </c>
      <c r="AR52" s="125">
        <f t="shared" ref="AR52:AR56" si="72">SUM(AF52:AQ52)</f>
        <v>405326</v>
      </c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</row>
    <row r="53" spans="1:74" ht="12.75">
      <c r="A53" s="118" t="s">
        <v>17</v>
      </c>
      <c r="B53" s="120">
        <v>4667</v>
      </c>
      <c r="C53" s="121">
        <v>15067</v>
      </c>
      <c r="D53" s="121">
        <v>20056</v>
      </c>
      <c r="E53" s="121">
        <v>16925</v>
      </c>
      <c r="F53" s="121">
        <v>14407</v>
      </c>
      <c r="G53" s="121">
        <v>15602</v>
      </c>
      <c r="H53" s="121">
        <v>14429</v>
      </c>
      <c r="I53" s="121">
        <v>14388</v>
      </c>
      <c r="J53" s="121">
        <v>17517</v>
      </c>
      <c r="K53" s="121">
        <v>17481</v>
      </c>
      <c r="L53" s="121">
        <v>19543</v>
      </c>
      <c r="M53" s="123">
        <v>16971</v>
      </c>
      <c r="N53" s="130">
        <f t="shared" si="69"/>
        <v>187053</v>
      </c>
      <c r="O53" s="3"/>
      <c r="P53" s="118" t="s">
        <v>17</v>
      </c>
      <c r="Q53" s="120">
        <v>37743</v>
      </c>
      <c r="R53" s="121">
        <v>30625</v>
      </c>
      <c r="S53" s="121">
        <v>36597</v>
      </c>
      <c r="T53" s="121">
        <v>38115</v>
      </c>
      <c r="U53" s="121">
        <v>36274</v>
      </c>
      <c r="V53" s="121">
        <v>39986</v>
      </c>
      <c r="W53" s="121">
        <v>38877</v>
      </c>
      <c r="X53" s="121">
        <v>38864</v>
      </c>
      <c r="Y53" s="121">
        <v>40796</v>
      </c>
      <c r="Z53" s="121">
        <v>35565</v>
      </c>
      <c r="AA53" s="121">
        <v>36048</v>
      </c>
      <c r="AB53" s="123">
        <v>43475</v>
      </c>
      <c r="AC53" s="130">
        <f t="shared" si="70"/>
        <v>452965</v>
      </c>
      <c r="AD53" s="3"/>
      <c r="AE53" s="118" t="s">
        <v>17</v>
      </c>
      <c r="AF53" s="126">
        <f t="shared" ref="AF53:AQ53" si="73">Q53</f>
        <v>37743</v>
      </c>
      <c r="AG53" s="127">
        <f t="shared" si="73"/>
        <v>30625</v>
      </c>
      <c r="AH53" s="127">
        <f t="shared" si="73"/>
        <v>36597</v>
      </c>
      <c r="AI53" s="127">
        <f t="shared" si="73"/>
        <v>38115</v>
      </c>
      <c r="AJ53" s="127">
        <f t="shared" si="73"/>
        <v>36274</v>
      </c>
      <c r="AK53" s="127">
        <f t="shared" si="73"/>
        <v>39986</v>
      </c>
      <c r="AL53" s="127">
        <f t="shared" si="73"/>
        <v>38877</v>
      </c>
      <c r="AM53" s="127">
        <f t="shared" si="73"/>
        <v>38864</v>
      </c>
      <c r="AN53" s="127">
        <f t="shared" si="73"/>
        <v>40796</v>
      </c>
      <c r="AO53" s="127">
        <f t="shared" si="73"/>
        <v>35565</v>
      </c>
      <c r="AP53" s="127">
        <f t="shared" si="73"/>
        <v>36048</v>
      </c>
      <c r="AQ53" s="127">
        <f t="shared" si="73"/>
        <v>43475</v>
      </c>
      <c r="AR53" s="130">
        <f t="shared" si="72"/>
        <v>452965</v>
      </c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</row>
    <row r="54" spans="1:74" ht="12.75">
      <c r="A54" s="118" t="s">
        <v>18</v>
      </c>
      <c r="B54" s="120">
        <v>2176</v>
      </c>
      <c r="C54" s="121">
        <v>7025</v>
      </c>
      <c r="D54" s="121">
        <v>9351</v>
      </c>
      <c r="E54" s="121">
        <v>7891</v>
      </c>
      <c r="F54" s="121">
        <v>6717</v>
      </c>
      <c r="G54" s="121">
        <v>7274</v>
      </c>
      <c r="H54" s="121">
        <v>6727</v>
      </c>
      <c r="I54" s="121">
        <v>6708</v>
      </c>
      <c r="J54" s="121">
        <v>8167</v>
      </c>
      <c r="K54" s="121">
        <v>8150</v>
      </c>
      <c r="L54" s="121">
        <v>9112</v>
      </c>
      <c r="M54" s="123">
        <v>7912</v>
      </c>
      <c r="N54" s="130">
        <f t="shared" si="69"/>
        <v>87210</v>
      </c>
      <c r="O54" s="3"/>
      <c r="P54" s="118" t="s">
        <v>18</v>
      </c>
      <c r="Q54" s="120">
        <v>24346</v>
      </c>
      <c r="R54" s="121">
        <v>16881</v>
      </c>
      <c r="S54" s="121">
        <v>20701</v>
      </c>
      <c r="T54" s="121">
        <v>21759</v>
      </c>
      <c r="U54" s="121">
        <v>20450</v>
      </c>
      <c r="V54" s="121">
        <v>22988</v>
      </c>
      <c r="W54" s="121">
        <v>22478</v>
      </c>
      <c r="X54" s="121">
        <v>24648</v>
      </c>
      <c r="Y54" s="121">
        <v>22908</v>
      </c>
      <c r="Z54" s="121">
        <v>21345</v>
      </c>
      <c r="AA54" s="121">
        <v>20237</v>
      </c>
      <c r="AB54" s="123">
        <v>23785</v>
      </c>
      <c r="AC54" s="130">
        <f t="shared" si="70"/>
        <v>262526</v>
      </c>
      <c r="AD54" s="3"/>
      <c r="AE54" s="118" t="s">
        <v>18</v>
      </c>
      <c r="AF54" s="126">
        <f t="shared" ref="AF54:AQ54" si="74">Q54</f>
        <v>24346</v>
      </c>
      <c r="AG54" s="127">
        <f t="shared" si="74"/>
        <v>16881</v>
      </c>
      <c r="AH54" s="127">
        <f t="shared" si="74"/>
        <v>20701</v>
      </c>
      <c r="AI54" s="127">
        <f t="shared" si="74"/>
        <v>21759</v>
      </c>
      <c r="AJ54" s="127">
        <f t="shared" si="74"/>
        <v>20450</v>
      </c>
      <c r="AK54" s="127">
        <f t="shared" si="74"/>
        <v>22988</v>
      </c>
      <c r="AL54" s="127">
        <f t="shared" si="74"/>
        <v>22478</v>
      </c>
      <c r="AM54" s="127">
        <f t="shared" si="74"/>
        <v>24648</v>
      </c>
      <c r="AN54" s="127">
        <f t="shared" si="74"/>
        <v>22908</v>
      </c>
      <c r="AO54" s="127">
        <f t="shared" si="74"/>
        <v>21345</v>
      </c>
      <c r="AP54" s="127">
        <f t="shared" si="74"/>
        <v>20237</v>
      </c>
      <c r="AQ54" s="127">
        <f t="shared" si="74"/>
        <v>23785</v>
      </c>
      <c r="AR54" s="130">
        <f t="shared" si="72"/>
        <v>262526</v>
      </c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</row>
    <row r="55" spans="1:74" ht="12.75">
      <c r="A55" s="118" t="s">
        <v>21</v>
      </c>
      <c r="B55" s="120">
        <v>2900</v>
      </c>
      <c r="C55" s="121">
        <v>9363</v>
      </c>
      <c r="D55" s="121">
        <v>12463</v>
      </c>
      <c r="E55" s="121">
        <v>10518</v>
      </c>
      <c r="F55" s="137">
        <v>8953</v>
      </c>
      <c r="G55" s="121">
        <v>9696</v>
      </c>
      <c r="H55" s="121">
        <v>8967</v>
      </c>
      <c r="I55" s="121">
        <v>8941</v>
      </c>
      <c r="J55" s="121">
        <v>10886</v>
      </c>
      <c r="K55" s="121">
        <v>10863</v>
      </c>
      <c r="L55" s="121">
        <v>12145</v>
      </c>
      <c r="M55" s="123">
        <v>10546</v>
      </c>
      <c r="N55" s="138">
        <f t="shared" si="69"/>
        <v>116241</v>
      </c>
      <c r="O55" s="3"/>
      <c r="P55" s="118" t="s">
        <v>21</v>
      </c>
      <c r="Q55" s="120">
        <v>33650</v>
      </c>
      <c r="R55" s="121">
        <v>26958</v>
      </c>
      <c r="S55" s="121">
        <v>31976</v>
      </c>
      <c r="T55" s="121">
        <v>32444</v>
      </c>
      <c r="U55" s="137">
        <v>30503</v>
      </c>
      <c r="V55" s="121">
        <v>33699</v>
      </c>
      <c r="W55" s="121">
        <v>33296</v>
      </c>
      <c r="X55" s="121">
        <v>32759</v>
      </c>
      <c r="Y55" s="121">
        <v>34299</v>
      </c>
      <c r="Z55" s="121">
        <v>32313</v>
      </c>
      <c r="AA55" s="121">
        <v>34201</v>
      </c>
      <c r="AB55" s="123">
        <v>30119</v>
      </c>
      <c r="AC55" s="138">
        <f t="shared" si="70"/>
        <v>386217</v>
      </c>
      <c r="AD55" s="3"/>
      <c r="AE55" s="118" t="s">
        <v>21</v>
      </c>
      <c r="AF55" s="126">
        <f t="shared" ref="AF55:AQ55" si="75">Q55</f>
        <v>33650</v>
      </c>
      <c r="AG55" s="127">
        <f t="shared" si="75"/>
        <v>26958</v>
      </c>
      <c r="AH55" s="127">
        <f t="shared" si="75"/>
        <v>31976</v>
      </c>
      <c r="AI55" s="127">
        <f t="shared" si="75"/>
        <v>32444</v>
      </c>
      <c r="AJ55" s="127">
        <f t="shared" si="75"/>
        <v>30503</v>
      </c>
      <c r="AK55" s="127">
        <f t="shared" si="75"/>
        <v>33699</v>
      </c>
      <c r="AL55" s="127">
        <f t="shared" si="75"/>
        <v>33296</v>
      </c>
      <c r="AM55" s="127">
        <f t="shared" si="75"/>
        <v>32759</v>
      </c>
      <c r="AN55" s="127">
        <f t="shared" si="75"/>
        <v>34299</v>
      </c>
      <c r="AO55" s="127">
        <f t="shared" si="75"/>
        <v>32313</v>
      </c>
      <c r="AP55" s="127">
        <f t="shared" si="75"/>
        <v>34201</v>
      </c>
      <c r="AQ55" s="127">
        <f t="shared" si="75"/>
        <v>30119</v>
      </c>
      <c r="AR55" s="138">
        <f t="shared" si="72"/>
        <v>386217</v>
      </c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</row>
    <row r="56" spans="1:74" ht="12.75">
      <c r="A56" s="143" t="s">
        <v>23</v>
      </c>
      <c r="B56" s="125">
        <f t="shared" ref="B56:M56" si="76">SUM(B52:B55)</f>
        <v>14848</v>
      </c>
      <c r="C56" s="125">
        <f t="shared" si="76"/>
        <v>47938</v>
      </c>
      <c r="D56" s="125">
        <f t="shared" si="76"/>
        <v>63810</v>
      </c>
      <c r="E56" s="125">
        <f t="shared" si="76"/>
        <v>53850</v>
      </c>
      <c r="F56" s="125">
        <f t="shared" si="76"/>
        <v>45838</v>
      </c>
      <c r="G56" s="125">
        <f t="shared" si="76"/>
        <v>49640</v>
      </c>
      <c r="H56" s="125">
        <f t="shared" si="76"/>
        <v>45908</v>
      </c>
      <c r="I56" s="125">
        <f t="shared" si="76"/>
        <v>45777</v>
      </c>
      <c r="J56" s="125">
        <f t="shared" si="76"/>
        <v>55733</v>
      </c>
      <c r="K56" s="125">
        <f t="shared" si="76"/>
        <v>55617</v>
      </c>
      <c r="L56" s="125">
        <f t="shared" si="76"/>
        <v>62180</v>
      </c>
      <c r="M56" s="125">
        <f t="shared" si="76"/>
        <v>53994</v>
      </c>
      <c r="N56" s="130">
        <f t="shared" si="69"/>
        <v>595133</v>
      </c>
      <c r="O56" s="3"/>
      <c r="P56" s="118" t="s">
        <v>23</v>
      </c>
      <c r="Q56" s="156">
        <f t="shared" ref="Q56:AB56" si="77">SUM(Q52:Q55)</f>
        <v>129626</v>
      </c>
      <c r="R56" s="156">
        <f t="shared" si="77"/>
        <v>100666</v>
      </c>
      <c r="S56" s="156">
        <f t="shared" si="77"/>
        <v>124307</v>
      </c>
      <c r="T56" s="156">
        <f t="shared" si="77"/>
        <v>124842</v>
      </c>
      <c r="U56" s="156">
        <f t="shared" si="77"/>
        <v>119027</v>
      </c>
      <c r="V56" s="156">
        <f t="shared" si="77"/>
        <v>131067</v>
      </c>
      <c r="W56" s="156">
        <f t="shared" si="77"/>
        <v>130136</v>
      </c>
      <c r="X56" s="156">
        <f t="shared" si="77"/>
        <v>131329</v>
      </c>
      <c r="Y56" s="156">
        <f t="shared" si="77"/>
        <v>132537</v>
      </c>
      <c r="Z56" s="156">
        <f t="shared" si="77"/>
        <v>125107</v>
      </c>
      <c r="AA56" s="156">
        <f t="shared" si="77"/>
        <v>119328</v>
      </c>
      <c r="AB56" s="156">
        <f t="shared" si="77"/>
        <v>139062</v>
      </c>
      <c r="AC56" s="138">
        <f t="shared" si="70"/>
        <v>1507034</v>
      </c>
      <c r="AD56" s="3"/>
      <c r="AE56" s="118" t="s">
        <v>23</v>
      </c>
      <c r="AF56" s="156">
        <f t="shared" ref="AF56:AQ56" si="78">SUM(AF52:AF55)</f>
        <v>129626</v>
      </c>
      <c r="AG56" s="156">
        <f t="shared" si="78"/>
        <v>100666</v>
      </c>
      <c r="AH56" s="156">
        <f t="shared" si="78"/>
        <v>124307</v>
      </c>
      <c r="AI56" s="156">
        <f t="shared" si="78"/>
        <v>124842</v>
      </c>
      <c r="AJ56" s="156">
        <f t="shared" si="78"/>
        <v>119027</v>
      </c>
      <c r="AK56" s="156">
        <f t="shared" si="78"/>
        <v>131067</v>
      </c>
      <c r="AL56" s="156">
        <f t="shared" si="78"/>
        <v>130136</v>
      </c>
      <c r="AM56" s="156">
        <f t="shared" si="78"/>
        <v>131329</v>
      </c>
      <c r="AN56" s="156">
        <f t="shared" si="78"/>
        <v>132537</v>
      </c>
      <c r="AO56" s="156">
        <f t="shared" si="78"/>
        <v>125107</v>
      </c>
      <c r="AP56" s="156">
        <f t="shared" si="78"/>
        <v>119328</v>
      </c>
      <c r="AQ56" s="156">
        <f t="shared" si="78"/>
        <v>139062</v>
      </c>
      <c r="AR56" s="138">
        <f t="shared" si="72"/>
        <v>1507034</v>
      </c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2.75">
      <c r="A57" s="40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0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</row>
    <row r="58" spans="1:74" ht="12.75">
      <c r="A58" s="115" t="s">
        <v>42</v>
      </c>
      <c r="B58" s="115" t="s">
        <v>1</v>
      </c>
      <c r="C58" s="115" t="s">
        <v>2</v>
      </c>
      <c r="D58" s="115" t="s">
        <v>3</v>
      </c>
      <c r="E58" s="115" t="s">
        <v>4</v>
      </c>
      <c r="F58" s="115" t="s">
        <v>5</v>
      </c>
      <c r="G58" s="115" t="s">
        <v>6</v>
      </c>
      <c r="H58" s="115" t="s">
        <v>7</v>
      </c>
      <c r="I58" s="115" t="s">
        <v>8</v>
      </c>
      <c r="J58" s="115" t="s">
        <v>9</v>
      </c>
      <c r="K58" s="115" t="s">
        <v>10</v>
      </c>
      <c r="L58" s="115" t="s">
        <v>11</v>
      </c>
      <c r="M58" s="115" t="s">
        <v>12</v>
      </c>
      <c r="N58" s="115" t="s">
        <v>13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</row>
    <row r="59" spans="1:74" ht="12.75">
      <c r="A59" s="118" t="s">
        <v>16</v>
      </c>
      <c r="B59" s="133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5"/>
      <c r="N59" s="158">
        <f t="shared" ref="N59:N63" si="79">SUM(B59:M59)</f>
        <v>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</row>
    <row r="60" spans="1:74" ht="12.75">
      <c r="A60" s="118" t="s">
        <v>17</v>
      </c>
      <c r="B60" s="133"/>
      <c r="C60" s="134"/>
      <c r="D60" s="134"/>
      <c r="E60" s="151"/>
      <c r="F60" s="134"/>
      <c r="G60" s="134"/>
      <c r="H60" s="134"/>
      <c r="I60" s="151"/>
      <c r="J60" s="134"/>
      <c r="K60" s="134"/>
      <c r="L60" s="134"/>
      <c r="M60" s="159"/>
      <c r="N60" s="153">
        <f t="shared" si="79"/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</row>
    <row r="61" spans="1:74" ht="12.75">
      <c r="A61" s="118" t="s">
        <v>18</v>
      </c>
      <c r="B61" s="133"/>
      <c r="C61" s="134"/>
      <c r="D61" s="134"/>
      <c r="E61" s="151"/>
      <c r="F61" s="134"/>
      <c r="G61" s="151"/>
      <c r="H61" s="134"/>
      <c r="I61" s="151"/>
      <c r="J61" s="134"/>
      <c r="K61" s="151"/>
      <c r="L61" s="134"/>
      <c r="M61" s="159"/>
      <c r="N61" s="153">
        <f t="shared" si="79"/>
        <v>0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</row>
    <row r="62" spans="1:74" ht="12.75">
      <c r="A62" s="118" t="s">
        <v>21</v>
      </c>
      <c r="B62" s="133"/>
      <c r="C62" s="134"/>
      <c r="D62" s="134"/>
      <c r="E62" s="134"/>
      <c r="F62" s="161"/>
      <c r="G62" s="134"/>
      <c r="H62" s="134"/>
      <c r="I62" s="151"/>
      <c r="J62" s="134"/>
      <c r="K62" s="134"/>
      <c r="L62" s="134"/>
      <c r="M62" s="135"/>
      <c r="N62" s="163">
        <f t="shared" si="79"/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1:74" ht="12.75">
      <c r="A63" s="118" t="s">
        <v>23</v>
      </c>
      <c r="B63" s="162">
        <f t="shared" ref="B63:M63" si="80">SUM(B59:B62)</f>
        <v>0</v>
      </c>
      <c r="C63" s="162">
        <f t="shared" si="80"/>
        <v>0</v>
      </c>
      <c r="D63" s="162">
        <f t="shared" si="80"/>
        <v>0</v>
      </c>
      <c r="E63" s="162">
        <f t="shared" si="80"/>
        <v>0</v>
      </c>
      <c r="F63" s="162">
        <f t="shared" si="80"/>
        <v>0</v>
      </c>
      <c r="G63" s="162">
        <f t="shared" si="80"/>
        <v>0</v>
      </c>
      <c r="H63" s="162">
        <f t="shared" si="80"/>
        <v>0</v>
      </c>
      <c r="I63" s="162">
        <f t="shared" si="80"/>
        <v>0</v>
      </c>
      <c r="J63" s="162">
        <f t="shared" si="80"/>
        <v>0</v>
      </c>
      <c r="K63" s="162">
        <f t="shared" si="80"/>
        <v>0</v>
      </c>
      <c r="L63" s="162">
        <f t="shared" si="80"/>
        <v>0</v>
      </c>
      <c r="M63" s="162">
        <f t="shared" si="80"/>
        <v>0</v>
      </c>
      <c r="N63" s="163">
        <f t="shared" si="79"/>
        <v>0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</row>
    <row r="64" spans="1:74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</row>
    <row r="65" spans="1:74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</row>
    <row r="66" spans="1:74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</row>
    <row r="67" spans="1:74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</row>
    <row r="68" spans="1:74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</row>
    <row r="69" spans="1:74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</row>
    <row r="70" spans="1:74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</row>
    <row r="71" spans="1:74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</row>
    <row r="72" spans="1:74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</row>
    <row r="73" spans="1:74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</row>
    <row r="74" spans="1:74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</row>
    <row r="75" spans="1:74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</row>
    <row r="76" spans="1:74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</row>
    <row r="77" spans="1:74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</row>
    <row r="78" spans="1:74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</row>
    <row r="79" spans="1:74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</row>
    <row r="80" spans="1:74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</row>
    <row r="81" spans="1:74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</row>
    <row r="82" spans="1:74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</row>
    <row r="83" spans="1:74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</row>
    <row r="84" spans="1:74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</row>
    <row r="85" spans="1:74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</row>
    <row r="86" spans="1:74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</row>
    <row r="87" spans="1:74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</row>
    <row r="88" spans="1:74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</row>
    <row r="89" spans="1:74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</row>
    <row r="90" spans="1:74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</row>
    <row r="91" spans="1:74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</row>
    <row r="92" spans="1:74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</row>
    <row r="93" spans="1:74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</row>
    <row r="94" spans="1:74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</row>
    <row r="95" spans="1:74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</row>
    <row r="96" spans="1:74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</row>
    <row r="97" spans="1:74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</row>
    <row r="98" spans="1:74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</row>
    <row r="99" spans="1:74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</row>
    <row r="100" spans="1:74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</row>
    <row r="101" spans="1:74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</row>
    <row r="102" spans="1:74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</row>
    <row r="103" spans="1:74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</row>
    <row r="104" spans="1:74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</row>
    <row r="105" spans="1:74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</row>
    <row r="106" spans="1:74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</row>
    <row r="107" spans="1:74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</row>
    <row r="108" spans="1:74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</row>
    <row r="109" spans="1:74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</row>
    <row r="110" spans="1:74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</row>
    <row r="111" spans="1:74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</row>
    <row r="112" spans="1:74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</row>
    <row r="113" spans="1:74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</row>
    <row r="114" spans="1:74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</row>
    <row r="115" spans="1:74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</row>
    <row r="116" spans="1:74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</row>
    <row r="117" spans="1:74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</row>
    <row r="118" spans="1:74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</row>
    <row r="119" spans="1:74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</row>
    <row r="120" spans="1:74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</row>
    <row r="121" spans="1:74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</row>
    <row r="122" spans="1:74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</row>
    <row r="123" spans="1:74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</row>
    <row r="124" spans="1:74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</row>
    <row r="125" spans="1:74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</row>
    <row r="126" spans="1:74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</row>
    <row r="127" spans="1:74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</row>
    <row r="128" spans="1:74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</row>
    <row r="129" spans="1:74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</row>
    <row r="130" spans="1:74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</row>
    <row r="131" spans="1:74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</row>
    <row r="132" spans="1:74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</row>
    <row r="133" spans="1:74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</row>
    <row r="134" spans="1:74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</row>
    <row r="135" spans="1:74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</row>
    <row r="136" spans="1:74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</row>
    <row r="137" spans="1:74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</row>
    <row r="138" spans="1:74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</row>
    <row r="139" spans="1:74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</row>
    <row r="140" spans="1:74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</row>
    <row r="141" spans="1:74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</row>
    <row r="142" spans="1:74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</row>
    <row r="143" spans="1:74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</row>
    <row r="144" spans="1:74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</row>
    <row r="145" spans="1:74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</row>
    <row r="146" spans="1:74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</row>
    <row r="147" spans="1:74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</row>
    <row r="148" spans="1:74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</row>
    <row r="149" spans="1:74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</row>
    <row r="150" spans="1:74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</row>
    <row r="151" spans="1:74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</row>
    <row r="152" spans="1:74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</row>
    <row r="153" spans="1:74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</row>
    <row r="154" spans="1:74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</row>
    <row r="155" spans="1:74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</row>
    <row r="156" spans="1:74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</row>
    <row r="157" spans="1:74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</row>
    <row r="158" spans="1:74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</row>
    <row r="159" spans="1:74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</row>
    <row r="160" spans="1:74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</row>
    <row r="161" spans="1:74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</row>
    <row r="162" spans="1:74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</row>
    <row r="163" spans="1:74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</row>
    <row r="164" spans="1:74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</row>
    <row r="165" spans="1:74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</row>
    <row r="166" spans="1:74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</row>
    <row r="167" spans="1:74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</row>
    <row r="168" spans="1:74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</row>
    <row r="169" spans="1:74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</row>
    <row r="170" spans="1:74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</row>
    <row r="171" spans="1:74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</row>
    <row r="172" spans="1:74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</row>
    <row r="173" spans="1:74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</row>
    <row r="174" spans="1:74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</row>
    <row r="175" spans="1:74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</row>
    <row r="176" spans="1:74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</row>
    <row r="177" spans="1:74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</row>
    <row r="178" spans="1:74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</row>
    <row r="179" spans="1:74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</row>
    <row r="180" spans="1:74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</row>
    <row r="181" spans="1:74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</row>
    <row r="182" spans="1:74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</row>
    <row r="183" spans="1:74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</row>
    <row r="184" spans="1:74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</row>
    <row r="185" spans="1:74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</row>
    <row r="186" spans="1:74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</row>
    <row r="187" spans="1:74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</row>
    <row r="188" spans="1:74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</row>
    <row r="189" spans="1:74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</row>
    <row r="190" spans="1:74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</row>
    <row r="191" spans="1:74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</row>
    <row r="192" spans="1:74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</row>
    <row r="193" spans="1:74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</row>
    <row r="194" spans="1:74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</row>
    <row r="195" spans="1:74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</row>
    <row r="196" spans="1:74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</row>
    <row r="197" spans="1:74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</row>
    <row r="198" spans="1:74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</row>
    <row r="199" spans="1:74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</row>
    <row r="200" spans="1:74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</row>
    <row r="201" spans="1:74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</row>
    <row r="202" spans="1:74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</row>
    <row r="203" spans="1:74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</row>
    <row r="204" spans="1:74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</row>
    <row r="205" spans="1:74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</row>
    <row r="206" spans="1:74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</row>
    <row r="207" spans="1:74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</row>
    <row r="208" spans="1:74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</row>
    <row r="209" spans="1:74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</row>
    <row r="210" spans="1:74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</row>
    <row r="211" spans="1:74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</row>
    <row r="212" spans="1:74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</row>
    <row r="213" spans="1:74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</row>
    <row r="214" spans="1:74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</row>
    <row r="215" spans="1:74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</row>
    <row r="216" spans="1:74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</row>
    <row r="217" spans="1:74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</row>
    <row r="218" spans="1:74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</row>
    <row r="219" spans="1:74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</row>
    <row r="220" spans="1:74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</row>
    <row r="221" spans="1:74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</row>
    <row r="222" spans="1:74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</row>
    <row r="223" spans="1:74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</row>
    <row r="224" spans="1:74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</row>
    <row r="225" spans="1:74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</row>
    <row r="226" spans="1:74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</row>
    <row r="227" spans="1:74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</row>
    <row r="228" spans="1:74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</row>
    <row r="229" spans="1:74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</row>
    <row r="230" spans="1:74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</row>
    <row r="231" spans="1:74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</row>
    <row r="232" spans="1:74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</row>
    <row r="233" spans="1:74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</row>
    <row r="234" spans="1:74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</row>
    <row r="235" spans="1:74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</row>
    <row r="236" spans="1:74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</row>
    <row r="237" spans="1:74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</row>
    <row r="238" spans="1:74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</row>
    <row r="239" spans="1:74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</row>
    <row r="240" spans="1:74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</row>
    <row r="241" spans="1:74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</row>
    <row r="242" spans="1:74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</row>
    <row r="243" spans="1:74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</row>
    <row r="244" spans="1:74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</row>
    <row r="245" spans="1:74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</row>
    <row r="246" spans="1:74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</row>
    <row r="247" spans="1:74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</row>
    <row r="248" spans="1:74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</row>
    <row r="249" spans="1:74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</row>
    <row r="250" spans="1:74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</row>
    <row r="251" spans="1:74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</row>
    <row r="252" spans="1:74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</row>
    <row r="253" spans="1:74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</row>
    <row r="254" spans="1:74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</row>
    <row r="255" spans="1:74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</row>
    <row r="256" spans="1:74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</row>
    <row r="257" spans="1:74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</row>
    <row r="258" spans="1:74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</row>
    <row r="259" spans="1:74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</row>
    <row r="260" spans="1:74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</row>
    <row r="261" spans="1:74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</row>
    <row r="262" spans="1:74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</row>
    <row r="263" spans="1:74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</row>
    <row r="264" spans="1:74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</row>
    <row r="265" spans="1:74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</row>
    <row r="266" spans="1:74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</row>
    <row r="267" spans="1:74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</row>
    <row r="268" spans="1:74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</row>
    <row r="269" spans="1:74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</row>
    <row r="270" spans="1:74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</row>
    <row r="271" spans="1:74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</row>
    <row r="272" spans="1:74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</row>
    <row r="273" spans="1:74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</row>
    <row r="274" spans="1:74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</row>
    <row r="275" spans="1:74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</row>
    <row r="276" spans="1:74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</row>
    <row r="277" spans="1:74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</row>
    <row r="278" spans="1:74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</row>
    <row r="279" spans="1:74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</row>
    <row r="280" spans="1:74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</row>
    <row r="281" spans="1:74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</row>
    <row r="282" spans="1:74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</row>
    <row r="283" spans="1:74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</row>
    <row r="284" spans="1:74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</row>
    <row r="285" spans="1:74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</row>
    <row r="286" spans="1:74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</row>
    <row r="287" spans="1:74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</row>
    <row r="288" spans="1:74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</row>
    <row r="289" spans="1:74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</row>
    <row r="290" spans="1:74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</row>
    <row r="291" spans="1:74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</row>
    <row r="292" spans="1:74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</row>
    <row r="293" spans="1:74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</row>
    <row r="294" spans="1:74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</row>
    <row r="295" spans="1:74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</row>
    <row r="296" spans="1:74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</row>
    <row r="297" spans="1:74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</row>
    <row r="298" spans="1:74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</row>
    <row r="299" spans="1:74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</row>
    <row r="300" spans="1:74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</row>
    <row r="301" spans="1:74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</row>
    <row r="302" spans="1:74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</row>
    <row r="303" spans="1:74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</row>
    <row r="304" spans="1:74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</row>
    <row r="305" spans="1:74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</row>
    <row r="306" spans="1:74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</row>
    <row r="307" spans="1:74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</row>
    <row r="308" spans="1:74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</row>
    <row r="309" spans="1:74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</row>
    <row r="310" spans="1:74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</row>
    <row r="311" spans="1:74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</row>
    <row r="312" spans="1:74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</row>
    <row r="313" spans="1:74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</row>
    <row r="314" spans="1:74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</row>
    <row r="315" spans="1:74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</row>
    <row r="316" spans="1:74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</row>
    <row r="317" spans="1:74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</row>
    <row r="318" spans="1:74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</row>
    <row r="319" spans="1:74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</row>
    <row r="320" spans="1:74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</row>
    <row r="321" spans="1:74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</row>
    <row r="322" spans="1:74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</row>
    <row r="323" spans="1:74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</row>
    <row r="324" spans="1:74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</row>
    <row r="325" spans="1:74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</row>
    <row r="326" spans="1:74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</row>
    <row r="327" spans="1:74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</row>
    <row r="328" spans="1:74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</row>
    <row r="329" spans="1:74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</row>
    <row r="330" spans="1:74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</row>
    <row r="331" spans="1:74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</row>
    <row r="332" spans="1:74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</row>
    <row r="333" spans="1:74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</row>
    <row r="334" spans="1:74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</row>
    <row r="335" spans="1:74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</row>
    <row r="336" spans="1:74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</row>
    <row r="337" spans="1:74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</row>
    <row r="338" spans="1:74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</row>
    <row r="339" spans="1:74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</row>
    <row r="340" spans="1:74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</row>
    <row r="341" spans="1:74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</row>
    <row r="342" spans="1:74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</row>
    <row r="343" spans="1:74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</row>
    <row r="344" spans="1:74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</row>
    <row r="345" spans="1:74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</row>
    <row r="346" spans="1:74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</row>
    <row r="347" spans="1:74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</row>
    <row r="348" spans="1:74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</row>
    <row r="349" spans="1:74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</row>
    <row r="350" spans="1:74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</row>
    <row r="351" spans="1:74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</row>
    <row r="352" spans="1:74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</row>
    <row r="353" spans="1:74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</row>
    <row r="354" spans="1:74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</row>
    <row r="355" spans="1:74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</row>
    <row r="356" spans="1:74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</row>
    <row r="357" spans="1:74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</row>
    <row r="358" spans="1:74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</row>
    <row r="359" spans="1:74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</row>
    <row r="360" spans="1:74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</row>
    <row r="361" spans="1:74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</row>
    <row r="362" spans="1:74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</row>
    <row r="363" spans="1:74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</row>
    <row r="364" spans="1:74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</row>
    <row r="365" spans="1:74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</row>
    <row r="366" spans="1:74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</row>
    <row r="367" spans="1:74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</row>
    <row r="368" spans="1:74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</row>
    <row r="369" spans="1:74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</row>
    <row r="370" spans="1:74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</row>
    <row r="371" spans="1:74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</row>
    <row r="372" spans="1:74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</row>
    <row r="373" spans="1:74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</row>
    <row r="374" spans="1:74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</row>
    <row r="375" spans="1:74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</row>
    <row r="376" spans="1:74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</row>
    <row r="377" spans="1:74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</row>
    <row r="378" spans="1:74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</row>
    <row r="379" spans="1:74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</row>
    <row r="380" spans="1:74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</row>
    <row r="381" spans="1:74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</row>
    <row r="382" spans="1:74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</row>
    <row r="383" spans="1:74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</row>
    <row r="384" spans="1:74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</row>
    <row r="385" spans="1:74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</row>
    <row r="386" spans="1:74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</row>
    <row r="387" spans="1:74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</row>
    <row r="388" spans="1:74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</row>
    <row r="389" spans="1:74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</row>
    <row r="390" spans="1:74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</row>
    <row r="391" spans="1:74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</row>
    <row r="392" spans="1:74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</row>
    <row r="393" spans="1:74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</row>
    <row r="394" spans="1:74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</row>
    <row r="395" spans="1:74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</row>
    <row r="396" spans="1:74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</row>
    <row r="397" spans="1:74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</row>
    <row r="398" spans="1:74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</row>
    <row r="399" spans="1:74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</row>
    <row r="400" spans="1:74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</row>
    <row r="401" spans="1:74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</row>
    <row r="402" spans="1:74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</row>
    <row r="403" spans="1:74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</row>
    <row r="404" spans="1:74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</row>
    <row r="405" spans="1:74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</row>
    <row r="406" spans="1:74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</row>
    <row r="407" spans="1:74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</row>
    <row r="408" spans="1:74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</row>
    <row r="409" spans="1:74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</row>
    <row r="410" spans="1:74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</row>
    <row r="411" spans="1:74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</row>
    <row r="412" spans="1:74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</row>
    <row r="413" spans="1:74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</row>
    <row r="414" spans="1:74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</row>
    <row r="415" spans="1:74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</row>
    <row r="416" spans="1:74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</row>
    <row r="417" spans="1:74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</row>
    <row r="418" spans="1:74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</row>
    <row r="419" spans="1:74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</row>
    <row r="420" spans="1:74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</row>
    <row r="421" spans="1:74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</row>
    <row r="422" spans="1:74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</row>
    <row r="423" spans="1:74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</row>
    <row r="424" spans="1:74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</row>
    <row r="425" spans="1:74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</row>
    <row r="426" spans="1:74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</row>
    <row r="427" spans="1:74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</row>
    <row r="428" spans="1:74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</row>
    <row r="429" spans="1:74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</row>
    <row r="430" spans="1:74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</row>
    <row r="431" spans="1:74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</row>
    <row r="432" spans="1:74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</row>
    <row r="433" spans="1:74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</row>
    <row r="434" spans="1:74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</row>
    <row r="435" spans="1:74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</row>
    <row r="436" spans="1:74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</row>
    <row r="437" spans="1:74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</row>
    <row r="438" spans="1:74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</row>
    <row r="439" spans="1:74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</row>
    <row r="440" spans="1:74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</row>
    <row r="441" spans="1:74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</row>
    <row r="442" spans="1:74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</row>
    <row r="443" spans="1:74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</row>
    <row r="444" spans="1:74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</row>
    <row r="445" spans="1:74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</row>
    <row r="446" spans="1:74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</row>
    <row r="447" spans="1:74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</row>
    <row r="448" spans="1:74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</row>
    <row r="449" spans="1:74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</row>
    <row r="450" spans="1:74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</row>
    <row r="451" spans="1:74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</row>
    <row r="452" spans="1:74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</row>
    <row r="453" spans="1:74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</row>
    <row r="454" spans="1:74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</row>
    <row r="455" spans="1:74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</row>
    <row r="456" spans="1:74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</row>
    <row r="457" spans="1:74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</row>
    <row r="458" spans="1:74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</row>
    <row r="459" spans="1:74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</row>
    <row r="460" spans="1:74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</row>
    <row r="461" spans="1:74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</row>
    <row r="462" spans="1:74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</row>
    <row r="463" spans="1:74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</row>
    <row r="464" spans="1:74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</row>
    <row r="465" spans="1:74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</row>
    <row r="466" spans="1:74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</row>
    <row r="467" spans="1:74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</row>
    <row r="468" spans="1:74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</row>
    <row r="469" spans="1:74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</row>
    <row r="470" spans="1:74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</row>
    <row r="471" spans="1:74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</row>
    <row r="472" spans="1:74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</row>
    <row r="473" spans="1:74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</row>
    <row r="474" spans="1:74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</row>
    <row r="475" spans="1:74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</row>
    <row r="476" spans="1:74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</row>
    <row r="477" spans="1:74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</row>
    <row r="478" spans="1:74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</row>
    <row r="479" spans="1:74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</row>
    <row r="480" spans="1:74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</row>
    <row r="481" spans="1:74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</row>
    <row r="482" spans="1:74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</row>
    <row r="483" spans="1:74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</row>
    <row r="484" spans="1:74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</row>
    <row r="485" spans="1:74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</row>
    <row r="486" spans="1:74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</row>
    <row r="487" spans="1:74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</row>
    <row r="488" spans="1:74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</row>
    <row r="489" spans="1:74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</row>
    <row r="490" spans="1:74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</row>
    <row r="491" spans="1:74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</row>
    <row r="492" spans="1:74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</row>
    <row r="493" spans="1:74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</row>
    <row r="494" spans="1:74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</row>
    <row r="495" spans="1:74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</row>
    <row r="496" spans="1:74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</row>
    <row r="497" spans="1:74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</row>
    <row r="498" spans="1:74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</row>
    <row r="499" spans="1:74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</row>
    <row r="500" spans="1:74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</row>
    <row r="501" spans="1:74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</row>
    <row r="502" spans="1:74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</row>
    <row r="503" spans="1:74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</row>
    <row r="504" spans="1:74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</row>
    <row r="505" spans="1:74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</row>
    <row r="506" spans="1:74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</row>
    <row r="507" spans="1:74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</row>
    <row r="508" spans="1:74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</row>
    <row r="509" spans="1:74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</row>
    <row r="510" spans="1:74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</row>
    <row r="511" spans="1:74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</row>
    <row r="512" spans="1:74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</row>
    <row r="513" spans="1:74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</row>
    <row r="514" spans="1:74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</row>
    <row r="515" spans="1:74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</row>
    <row r="516" spans="1:74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</row>
    <row r="517" spans="1:74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</row>
    <row r="518" spans="1:74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</row>
    <row r="519" spans="1:74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</row>
    <row r="520" spans="1:74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</row>
    <row r="521" spans="1:74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</row>
    <row r="522" spans="1:74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</row>
    <row r="523" spans="1:74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</row>
    <row r="524" spans="1:74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</row>
    <row r="525" spans="1:74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</row>
    <row r="526" spans="1:74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</row>
    <row r="527" spans="1:74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</row>
    <row r="528" spans="1:74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</row>
    <row r="529" spans="1:74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</row>
    <row r="530" spans="1:74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</row>
    <row r="531" spans="1:74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</row>
    <row r="532" spans="1:74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</row>
    <row r="533" spans="1:74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</row>
    <row r="534" spans="1:74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</row>
    <row r="535" spans="1:74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</row>
    <row r="536" spans="1:74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</row>
    <row r="537" spans="1:74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</row>
    <row r="538" spans="1:74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</row>
    <row r="539" spans="1:74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</row>
    <row r="540" spans="1:74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</row>
    <row r="541" spans="1:74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</row>
    <row r="542" spans="1:74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</row>
    <row r="543" spans="1:74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</row>
    <row r="544" spans="1:74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</row>
    <row r="545" spans="1:74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</row>
    <row r="546" spans="1:74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</row>
    <row r="547" spans="1:74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</row>
    <row r="548" spans="1:74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</row>
    <row r="549" spans="1:74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</row>
    <row r="550" spans="1:74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</row>
    <row r="551" spans="1:74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</row>
    <row r="552" spans="1:74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</row>
    <row r="553" spans="1:74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</row>
    <row r="554" spans="1:74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</row>
    <row r="555" spans="1:74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</row>
    <row r="556" spans="1:74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</row>
    <row r="557" spans="1:74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</row>
    <row r="558" spans="1:74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</row>
    <row r="559" spans="1:74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</row>
    <row r="560" spans="1:74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</row>
    <row r="561" spans="1:74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</row>
    <row r="562" spans="1:74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</row>
    <row r="563" spans="1:74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</row>
    <row r="564" spans="1:74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</row>
    <row r="565" spans="1:74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</row>
    <row r="566" spans="1:74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</row>
    <row r="567" spans="1:74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</row>
    <row r="568" spans="1:74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</row>
    <row r="569" spans="1:74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</row>
    <row r="570" spans="1:74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</row>
    <row r="571" spans="1:74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</row>
    <row r="572" spans="1:74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</row>
    <row r="573" spans="1:74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</row>
    <row r="574" spans="1:74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</row>
    <row r="575" spans="1:74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</row>
    <row r="576" spans="1:74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</row>
    <row r="577" spans="1:74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</row>
    <row r="578" spans="1:74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</row>
    <row r="579" spans="1:74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</row>
    <row r="580" spans="1:74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</row>
    <row r="581" spans="1:74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</row>
    <row r="582" spans="1:74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</row>
    <row r="583" spans="1:74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</row>
    <row r="584" spans="1:74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</row>
    <row r="585" spans="1:74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</row>
    <row r="586" spans="1:74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</row>
    <row r="587" spans="1:74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</row>
    <row r="588" spans="1:74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</row>
    <row r="589" spans="1:74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</row>
    <row r="590" spans="1:74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</row>
    <row r="591" spans="1:74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</row>
    <row r="592" spans="1:74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</row>
    <row r="593" spans="1:74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</row>
    <row r="594" spans="1:74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</row>
    <row r="595" spans="1:74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</row>
    <row r="596" spans="1:74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</row>
    <row r="597" spans="1:74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</row>
    <row r="598" spans="1:74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</row>
    <row r="599" spans="1:74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</row>
    <row r="600" spans="1:74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</row>
    <row r="601" spans="1:74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</row>
    <row r="602" spans="1:74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</row>
    <row r="603" spans="1:74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</row>
    <row r="604" spans="1:74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</row>
    <row r="605" spans="1:74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</row>
    <row r="606" spans="1:74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</row>
    <row r="607" spans="1:74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</row>
    <row r="608" spans="1:74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</row>
    <row r="609" spans="1:74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</row>
    <row r="610" spans="1:74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</row>
    <row r="611" spans="1:74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</row>
    <row r="612" spans="1:74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</row>
    <row r="613" spans="1:74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</row>
    <row r="614" spans="1:74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</row>
    <row r="615" spans="1:74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</row>
    <row r="616" spans="1:74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</row>
    <row r="617" spans="1:74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</row>
    <row r="618" spans="1:74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</row>
    <row r="619" spans="1:74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</row>
    <row r="620" spans="1:74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</row>
    <row r="621" spans="1:74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</row>
    <row r="622" spans="1:74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</row>
    <row r="623" spans="1:74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</row>
    <row r="624" spans="1:74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</row>
    <row r="625" spans="1:74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</row>
    <row r="626" spans="1:74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</row>
    <row r="627" spans="1:74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</row>
    <row r="628" spans="1:74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</row>
    <row r="629" spans="1:74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</row>
    <row r="630" spans="1:74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</row>
    <row r="631" spans="1:74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</row>
    <row r="632" spans="1:74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</row>
    <row r="633" spans="1:74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</row>
    <row r="634" spans="1:74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</row>
    <row r="635" spans="1:74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</row>
    <row r="636" spans="1:74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</row>
    <row r="637" spans="1:74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</row>
    <row r="638" spans="1:74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</row>
    <row r="639" spans="1:74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</row>
    <row r="640" spans="1:74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</row>
    <row r="641" spans="1:74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</row>
    <row r="642" spans="1:74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</row>
    <row r="643" spans="1:74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</row>
    <row r="644" spans="1:74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</row>
    <row r="645" spans="1:74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</row>
    <row r="646" spans="1:74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</row>
    <row r="647" spans="1:74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</row>
    <row r="648" spans="1:74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</row>
    <row r="649" spans="1:74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</row>
    <row r="650" spans="1:74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</row>
    <row r="651" spans="1:74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</row>
    <row r="652" spans="1:74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</row>
    <row r="653" spans="1:74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</row>
    <row r="654" spans="1:74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</row>
    <row r="655" spans="1:74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</row>
    <row r="656" spans="1:74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</row>
    <row r="657" spans="1:74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</row>
    <row r="658" spans="1:74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</row>
    <row r="659" spans="1:74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</row>
    <row r="660" spans="1:74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</row>
    <row r="661" spans="1:74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</row>
    <row r="662" spans="1:74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</row>
    <row r="663" spans="1:74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</row>
    <row r="664" spans="1:74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</row>
    <row r="665" spans="1:74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</row>
    <row r="666" spans="1:74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</row>
    <row r="667" spans="1:74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</row>
    <row r="668" spans="1:74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</row>
    <row r="669" spans="1:74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</row>
    <row r="670" spans="1:74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</row>
    <row r="671" spans="1:74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</row>
    <row r="672" spans="1:74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</row>
    <row r="673" spans="1:74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</row>
    <row r="674" spans="1:74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</row>
    <row r="675" spans="1:74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</row>
    <row r="676" spans="1:74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</row>
    <row r="677" spans="1:74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</row>
    <row r="678" spans="1:74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</row>
    <row r="679" spans="1:74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</row>
    <row r="680" spans="1:74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</row>
    <row r="681" spans="1:74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</row>
    <row r="682" spans="1:74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</row>
    <row r="683" spans="1:74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</row>
    <row r="684" spans="1:74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</row>
    <row r="685" spans="1:74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</row>
    <row r="686" spans="1:74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</row>
    <row r="687" spans="1:74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</row>
    <row r="688" spans="1:74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</row>
    <row r="689" spans="1:74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</row>
    <row r="690" spans="1:74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</row>
    <row r="691" spans="1:74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</row>
    <row r="692" spans="1:74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</row>
    <row r="693" spans="1:74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</row>
    <row r="694" spans="1:74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</row>
    <row r="695" spans="1:74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</row>
    <row r="696" spans="1:74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</row>
    <row r="697" spans="1:74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</row>
    <row r="698" spans="1:74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</row>
    <row r="699" spans="1:74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</row>
    <row r="700" spans="1:74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</row>
    <row r="701" spans="1:74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</row>
    <row r="702" spans="1:74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</row>
    <row r="703" spans="1:74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</row>
    <row r="704" spans="1:74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</row>
    <row r="705" spans="1:74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</row>
    <row r="706" spans="1:74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</row>
    <row r="707" spans="1:74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</row>
    <row r="708" spans="1:74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</row>
    <row r="709" spans="1:74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</row>
    <row r="710" spans="1:74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</row>
    <row r="711" spans="1:74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</row>
    <row r="712" spans="1:74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</row>
    <row r="713" spans="1:74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</row>
    <row r="714" spans="1:74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</row>
    <row r="715" spans="1:74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</row>
    <row r="716" spans="1:74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</row>
    <row r="717" spans="1:74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</row>
    <row r="718" spans="1:74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</row>
    <row r="719" spans="1:74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</row>
    <row r="720" spans="1:74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</row>
    <row r="721" spans="1:74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</row>
    <row r="722" spans="1:74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</row>
    <row r="723" spans="1:74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</row>
    <row r="724" spans="1:74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</row>
    <row r="725" spans="1:74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</row>
    <row r="726" spans="1:74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</row>
    <row r="727" spans="1:74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</row>
    <row r="728" spans="1:74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</row>
    <row r="729" spans="1:74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</row>
    <row r="730" spans="1:74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</row>
    <row r="731" spans="1:74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</row>
    <row r="732" spans="1:74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</row>
    <row r="733" spans="1:74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</row>
    <row r="734" spans="1:74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</row>
    <row r="735" spans="1:74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</row>
    <row r="736" spans="1:74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</row>
    <row r="737" spans="1:74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</row>
    <row r="738" spans="1:74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</row>
    <row r="739" spans="1:74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</row>
    <row r="740" spans="1:74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</row>
    <row r="741" spans="1:74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</row>
    <row r="742" spans="1:74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</row>
    <row r="743" spans="1:74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</row>
    <row r="744" spans="1:74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</row>
    <row r="745" spans="1:74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</row>
    <row r="746" spans="1:74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</row>
    <row r="747" spans="1:74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</row>
    <row r="748" spans="1:74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</row>
    <row r="749" spans="1:74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</row>
    <row r="750" spans="1:74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</row>
    <row r="751" spans="1:74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</row>
    <row r="752" spans="1:74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</row>
    <row r="753" spans="1:74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</row>
    <row r="754" spans="1:74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</row>
    <row r="755" spans="1:74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</row>
    <row r="756" spans="1:74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</row>
    <row r="757" spans="1:74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</row>
    <row r="758" spans="1:74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</row>
    <row r="759" spans="1:74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</row>
    <row r="760" spans="1:74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</row>
    <row r="761" spans="1:74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</row>
    <row r="762" spans="1:74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</row>
    <row r="763" spans="1:74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</row>
    <row r="764" spans="1:74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</row>
    <row r="765" spans="1:74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</row>
    <row r="766" spans="1:74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</row>
    <row r="767" spans="1:74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</row>
    <row r="768" spans="1:74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</row>
    <row r="769" spans="1:74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</row>
    <row r="770" spans="1:74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</row>
    <row r="771" spans="1:74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</row>
    <row r="772" spans="1:74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</row>
    <row r="773" spans="1:74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</row>
    <row r="774" spans="1:74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</row>
    <row r="775" spans="1:74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</row>
    <row r="776" spans="1:74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</row>
    <row r="777" spans="1:74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</row>
    <row r="778" spans="1:74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</row>
    <row r="779" spans="1:74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</row>
    <row r="780" spans="1:74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</row>
    <row r="781" spans="1:74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</row>
    <row r="782" spans="1:74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</row>
    <row r="783" spans="1:74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</row>
    <row r="784" spans="1:74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</row>
    <row r="785" spans="1:74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</row>
    <row r="786" spans="1:74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</row>
    <row r="787" spans="1:74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</row>
    <row r="788" spans="1:74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</row>
    <row r="789" spans="1:74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</row>
    <row r="790" spans="1:74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</row>
    <row r="791" spans="1:74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</row>
    <row r="792" spans="1:74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</row>
    <row r="793" spans="1:74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</row>
    <row r="794" spans="1:74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</row>
    <row r="795" spans="1:74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</row>
    <row r="796" spans="1:74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</row>
    <row r="797" spans="1:74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</row>
    <row r="798" spans="1:74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</row>
    <row r="799" spans="1:74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</row>
    <row r="800" spans="1:74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</row>
    <row r="801" spans="1:74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</row>
    <row r="802" spans="1:74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</row>
    <row r="803" spans="1:74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</row>
    <row r="804" spans="1:74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</row>
    <row r="805" spans="1:74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</row>
    <row r="806" spans="1:74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</row>
    <row r="807" spans="1:74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</row>
    <row r="808" spans="1:74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</row>
    <row r="809" spans="1:74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</row>
    <row r="810" spans="1:74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</row>
    <row r="811" spans="1:74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</row>
    <row r="812" spans="1:74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</row>
    <row r="813" spans="1:74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</row>
    <row r="814" spans="1:74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</row>
    <row r="815" spans="1:74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</row>
    <row r="816" spans="1:74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</row>
    <row r="817" spans="1:74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</row>
    <row r="818" spans="1:74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</row>
    <row r="819" spans="1:74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</row>
    <row r="820" spans="1:74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</row>
    <row r="821" spans="1:74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</row>
    <row r="822" spans="1:74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</row>
    <row r="823" spans="1:74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</row>
    <row r="824" spans="1:74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</row>
    <row r="825" spans="1:74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</row>
    <row r="826" spans="1:74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</row>
    <row r="827" spans="1:74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</row>
    <row r="828" spans="1:74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</row>
    <row r="829" spans="1:74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</row>
    <row r="830" spans="1:74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</row>
    <row r="831" spans="1:74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</row>
    <row r="832" spans="1:74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</row>
    <row r="833" spans="1:74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</row>
    <row r="834" spans="1:74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</row>
    <row r="835" spans="1:74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</row>
    <row r="836" spans="1:74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</row>
    <row r="837" spans="1:74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</row>
    <row r="838" spans="1:74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</row>
    <row r="839" spans="1:74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</row>
    <row r="840" spans="1:74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</row>
    <row r="841" spans="1:74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</row>
    <row r="842" spans="1:74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</row>
    <row r="843" spans="1:74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</row>
    <row r="844" spans="1:74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</row>
    <row r="845" spans="1:74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</row>
    <row r="846" spans="1:74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</row>
    <row r="847" spans="1:74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</row>
    <row r="848" spans="1:74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</row>
    <row r="849" spans="1:74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</row>
    <row r="850" spans="1:74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</row>
    <row r="851" spans="1:74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</row>
    <row r="852" spans="1:74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</row>
    <row r="853" spans="1:74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</row>
    <row r="854" spans="1:74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</row>
    <row r="855" spans="1:74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</row>
    <row r="856" spans="1:74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</row>
    <row r="857" spans="1:74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</row>
    <row r="858" spans="1:74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</row>
    <row r="859" spans="1:74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</row>
    <row r="860" spans="1:74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</row>
    <row r="861" spans="1:74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</row>
    <row r="862" spans="1:74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</row>
    <row r="863" spans="1:74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</row>
    <row r="864" spans="1:74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</row>
    <row r="865" spans="1:74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</row>
    <row r="866" spans="1:74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</row>
    <row r="867" spans="1:74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</row>
    <row r="868" spans="1:74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</row>
    <row r="869" spans="1:74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</row>
    <row r="870" spans="1:74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</row>
    <row r="871" spans="1:74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</row>
    <row r="872" spans="1:74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</row>
    <row r="873" spans="1:74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</row>
    <row r="874" spans="1:74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</row>
    <row r="875" spans="1:74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</row>
    <row r="876" spans="1:74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</row>
    <row r="877" spans="1:74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</row>
    <row r="878" spans="1:74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</row>
    <row r="879" spans="1:74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</row>
    <row r="880" spans="1:74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</row>
    <row r="881" spans="1:74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</row>
    <row r="882" spans="1:74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</row>
    <row r="883" spans="1:74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</row>
    <row r="884" spans="1:74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</row>
    <row r="885" spans="1:74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</row>
    <row r="886" spans="1:74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</row>
    <row r="887" spans="1:74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</row>
    <row r="888" spans="1:74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</row>
    <row r="889" spans="1:74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</row>
    <row r="890" spans="1:74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</row>
    <row r="891" spans="1:74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</row>
    <row r="892" spans="1:74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</row>
    <row r="893" spans="1:74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</row>
    <row r="894" spans="1:74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</row>
    <row r="895" spans="1:74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</row>
    <row r="896" spans="1:74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</row>
    <row r="897" spans="1:74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</row>
    <row r="898" spans="1:74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</row>
    <row r="899" spans="1:74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</row>
    <row r="900" spans="1:74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</row>
    <row r="901" spans="1:74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</row>
    <row r="902" spans="1:74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</row>
    <row r="903" spans="1:74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</row>
    <row r="904" spans="1:74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</row>
    <row r="905" spans="1:74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</row>
    <row r="906" spans="1:74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</row>
    <row r="907" spans="1:74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</row>
    <row r="908" spans="1:74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</row>
    <row r="909" spans="1:74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</row>
    <row r="910" spans="1:74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</row>
    <row r="911" spans="1:74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</row>
    <row r="912" spans="1:74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</row>
    <row r="913" spans="1:74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</row>
    <row r="914" spans="1:74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</row>
    <row r="915" spans="1:74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</row>
    <row r="916" spans="1:74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</row>
    <row r="917" spans="1:74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</row>
    <row r="918" spans="1:74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</row>
    <row r="919" spans="1:74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</row>
    <row r="920" spans="1:74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</row>
    <row r="921" spans="1:74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</row>
    <row r="922" spans="1:74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</row>
    <row r="923" spans="1:74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</row>
    <row r="924" spans="1:74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</row>
    <row r="925" spans="1:74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</row>
    <row r="926" spans="1:74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</row>
    <row r="927" spans="1:74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</row>
    <row r="928" spans="1:74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</row>
    <row r="929" spans="1:74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</row>
    <row r="930" spans="1:74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</row>
    <row r="931" spans="1:74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</row>
    <row r="932" spans="1:74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</row>
    <row r="933" spans="1:74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</row>
    <row r="934" spans="1:74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</row>
    <row r="935" spans="1:74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</row>
    <row r="936" spans="1:74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</row>
    <row r="937" spans="1:74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</row>
    <row r="938" spans="1:74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</row>
    <row r="939" spans="1:74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</row>
    <row r="940" spans="1:74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</row>
    <row r="941" spans="1:74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</row>
    <row r="942" spans="1:74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</row>
    <row r="943" spans="1:74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</row>
    <row r="944" spans="1:74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</row>
    <row r="945" spans="1:74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</row>
    <row r="946" spans="1:74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</row>
    <row r="947" spans="1:74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</row>
    <row r="948" spans="1:74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</row>
    <row r="949" spans="1:74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</row>
    <row r="950" spans="1:74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</row>
    <row r="951" spans="1:74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</row>
    <row r="952" spans="1:74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</row>
    <row r="953" spans="1:74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</row>
    <row r="954" spans="1:74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</row>
    <row r="955" spans="1:74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</row>
    <row r="956" spans="1:74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</row>
    <row r="957" spans="1:74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</row>
    <row r="958" spans="1:74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</row>
    <row r="959" spans="1:74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</row>
    <row r="960" spans="1:74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</row>
    <row r="961" spans="1:74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</row>
    <row r="962" spans="1:74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</row>
    <row r="963" spans="1:74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</row>
    <row r="964" spans="1:74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</row>
    <row r="965" spans="1:74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</row>
    <row r="966" spans="1:74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</row>
    <row r="967" spans="1:74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</row>
    <row r="968" spans="1:74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</row>
    <row r="969" spans="1:74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</row>
    <row r="970" spans="1:74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</row>
    <row r="971" spans="1:74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</row>
    <row r="972" spans="1:74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</row>
    <row r="973" spans="1:74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</row>
    <row r="974" spans="1:74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</row>
    <row r="975" spans="1:74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</row>
    <row r="976" spans="1:74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</row>
    <row r="977" spans="1:74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</row>
    <row r="978" spans="1:74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</row>
    <row r="979" spans="1:74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</row>
    <row r="980" spans="1:74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</row>
    <row r="981" spans="1:74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</row>
    <row r="982" spans="1:74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</row>
    <row r="983" spans="1:74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</row>
    <row r="984" spans="1:74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</row>
    <row r="985" spans="1:74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</row>
    <row r="986" spans="1:74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</row>
    <row r="987" spans="1:74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</row>
    <row r="988" spans="1:74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</row>
    <row r="989" spans="1:74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</row>
    <row r="990" spans="1:74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</row>
    <row r="991" spans="1:74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</row>
    <row r="992" spans="1:74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</row>
    <row r="993" spans="1:74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</row>
    <row r="994" spans="1:74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</row>
    <row r="995" spans="1:74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</row>
    <row r="996" spans="1:74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</row>
    <row r="997" spans="1:74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</row>
    <row r="998" spans="1:74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</row>
    <row r="999" spans="1:74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</row>
    <row r="1000" spans="1:74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</row>
  </sheetData>
  <customSheetViews>
    <customSheetView guid="{FFE1C4C8-8138-4741-82C7-0B887F1C4DC4}" filter="1" showAutoFilter="1">
      <pageMargins left="0.7" right="0.7" top="0.75" bottom="0.75" header="0.3" footer="0.3"/>
      <autoFilter ref="P17" xr:uid="{00000000-0000-0000-0000-000000000000}"/>
    </customSheetView>
    <customSheetView guid="{06683C12-C547-4A9C-8108-2580CF9BAE9C}" filter="1" showAutoFilter="1">
      <pageMargins left="0.7" right="0.7" top="0.75" bottom="0.75" header="0.3" footer="0.3"/>
      <autoFilter ref="B2:M7" xr:uid="{00000000-0000-0000-0000-000000000000}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4"/>
  <sheetViews>
    <sheetView workbookViewId="0"/>
  </sheetViews>
  <sheetFormatPr defaultColWidth="14.42578125" defaultRowHeight="15.75" customHeight="1"/>
  <sheetData>
    <row r="1" spans="1:10" ht="15.75" customHeight="1">
      <c r="A1" s="18" t="s">
        <v>43</v>
      </c>
      <c r="B1" s="30" t="s">
        <v>44</v>
      </c>
      <c r="C1" s="30" t="s">
        <v>45</v>
      </c>
      <c r="D1" s="30" t="s">
        <v>46</v>
      </c>
      <c r="E1" s="30" t="s">
        <v>47</v>
      </c>
      <c r="F1" s="18" t="s">
        <v>48</v>
      </c>
      <c r="G1" s="30"/>
      <c r="H1" s="30"/>
      <c r="I1" s="30"/>
      <c r="J1" s="30"/>
    </row>
    <row r="2" spans="1:10" ht="15.75" customHeight="1">
      <c r="B2" s="18" t="s">
        <v>49</v>
      </c>
    </row>
    <row r="3" spans="1:10" ht="15.75" customHeight="1">
      <c r="A3" s="18" t="s">
        <v>43</v>
      </c>
      <c r="B3" s="30" t="s">
        <v>44</v>
      </c>
      <c r="C3" s="30" t="s">
        <v>46</v>
      </c>
      <c r="D3" s="30" t="s">
        <v>47</v>
      </c>
      <c r="E3" s="30" t="s">
        <v>48</v>
      </c>
      <c r="F3" s="18" t="s">
        <v>50</v>
      </c>
    </row>
    <row r="4" spans="1:10" ht="15.75" customHeight="1">
      <c r="B4" s="18" t="s">
        <v>49</v>
      </c>
    </row>
    <row r="5" spans="1:10" ht="15.75" customHeight="1">
      <c r="A5" s="18" t="s">
        <v>43</v>
      </c>
      <c r="B5" s="30" t="s">
        <v>44</v>
      </c>
      <c r="C5" s="30" t="s">
        <v>47</v>
      </c>
      <c r="D5" s="30" t="s">
        <v>48</v>
      </c>
      <c r="E5" s="30" t="s">
        <v>50</v>
      </c>
      <c r="F5" s="18" t="s">
        <v>51</v>
      </c>
    </row>
    <row r="6" spans="1:10" ht="15.75" customHeight="1">
      <c r="B6" s="18" t="s">
        <v>49</v>
      </c>
    </row>
    <row r="7" spans="1:10" ht="15.75" customHeight="1">
      <c r="A7" s="18" t="s">
        <v>43</v>
      </c>
      <c r="B7" s="30" t="s">
        <v>44</v>
      </c>
      <c r="C7" s="30" t="s">
        <v>48</v>
      </c>
      <c r="D7" s="30" t="s">
        <v>50</v>
      </c>
      <c r="E7" s="30" t="s">
        <v>51</v>
      </c>
      <c r="F7" s="18" t="s">
        <v>52</v>
      </c>
    </row>
    <row r="8" spans="1:10" ht="15.75" customHeight="1">
      <c r="B8" s="18" t="s">
        <v>49</v>
      </c>
    </row>
    <row r="9" spans="1:10" ht="15.75" customHeight="1">
      <c r="A9" s="18" t="s">
        <v>43</v>
      </c>
      <c r="B9" s="30" t="s">
        <v>44</v>
      </c>
      <c r="C9" s="30" t="s">
        <v>50</v>
      </c>
      <c r="D9" s="30" t="s">
        <v>51</v>
      </c>
      <c r="E9" s="30" t="s">
        <v>52</v>
      </c>
      <c r="F9" s="18" t="s">
        <v>53</v>
      </c>
    </row>
    <row r="10" spans="1:10" ht="15.75" customHeight="1">
      <c r="B10" s="18" t="s">
        <v>49</v>
      </c>
    </row>
    <row r="11" spans="1:10" ht="15.75" customHeight="1">
      <c r="A11" s="18" t="s">
        <v>43</v>
      </c>
      <c r="B11" s="30" t="s">
        <v>44</v>
      </c>
      <c r="C11" s="30" t="s">
        <v>51</v>
      </c>
      <c r="D11" s="30" t="s">
        <v>52</v>
      </c>
      <c r="E11" s="30" t="s">
        <v>53</v>
      </c>
      <c r="F11" s="18" t="s">
        <v>54</v>
      </c>
    </row>
    <row r="12" spans="1:10" ht="15.75" customHeight="1">
      <c r="B12" s="18" t="s">
        <v>49</v>
      </c>
    </row>
    <row r="13" spans="1:10" ht="15.75" customHeight="1">
      <c r="A13" s="18" t="s">
        <v>43</v>
      </c>
      <c r="B13" s="30" t="s">
        <v>44</v>
      </c>
      <c r="C13" s="30" t="s">
        <v>52</v>
      </c>
      <c r="D13" s="30" t="s">
        <v>53</v>
      </c>
      <c r="E13" s="30" t="s">
        <v>54</v>
      </c>
      <c r="F13" s="18" t="s">
        <v>55</v>
      </c>
    </row>
    <row r="14" spans="1:10" ht="15.75" customHeight="1">
      <c r="B14" s="18" t="s">
        <v>49</v>
      </c>
    </row>
  </sheetData>
  <autoFilter ref="A1:F2" xr:uid="{00000000-0009-0000-0000-000003000000}"/>
  <customSheetViews>
    <customSheetView guid="{FFE1C4C8-8138-4741-82C7-0B887F1C4DC4}" filter="1" showAutoFilter="1">
      <pageMargins left="0.7" right="0.7" top="0.75" bottom="0.75" header="0.3" footer="0.3"/>
      <autoFilter ref="A1:F2" xr:uid="{00000000-0000-0000-0000-000000000000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2016 Вагонная служба</vt:lpstr>
      <vt:lpstr>2017 Вагонная служба</vt:lpstr>
      <vt:lpstr>2018 Вагонная служба</vt:lpstr>
      <vt:lpstr>Отсортированные 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world intro</cp:lastModifiedBy>
  <dcterms:modified xsi:type="dcterms:W3CDTF">2019-06-07T18:24:44Z</dcterms:modified>
</cp:coreProperties>
</file>