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ита\Desktop\Коронавирус\Отчетность НКВИ\14 Февраль\11.02\"/>
    </mc:Choice>
  </mc:AlternateContent>
  <xr:revisionPtr revIDLastSave="0" documentId="13_ncr:1_{0DEA246E-3C66-4CAC-95C2-0E54F727F8F6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Лист1" sheetId="1" r:id="rId1"/>
    <sheet name="Лист2" sheetId="2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" i="2" l="1"/>
  <c r="E9" i="2"/>
  <c r="D9" i="2"/>
  <c r="C9" i="2"/>
  <c r="L30" i="1"/>
  <c r="O23" i="1"/>
  <c r="O27" i="1" s="1"/>
  <c r="N23" i="1"/>
  <c r="N27" i="1" s="1"/>
  <c r="M23" i="1"/>
  <c r="M27" i="1" s="1"/>
  <c r="L23" i="1"/>
  <c r="L27" i="1" s="1"/>
  <c r="D22" i="1"/>
  <c r="D21" i="1"/>
  <c r="E21" i="1" s="1"/>
  <c r="D20" i="1"/>
  <c r="E20" i="1" s="1"/>
  <c r="D19" i="1"/>
  <c r="E19" i="1" s="1"/>
  <c r="D18" i="1"/>
  <c r="D16" i="1"/>
  <c r="E16" i="1" s="1"/>
  <c r="D15" i="1"/>
  <c r="D14" i="1"/>
  <c r="E14" i="1" s="1"/>
  <c r="D13" i="1"/>
  <c r="D12" i="1"/>
  <c r="E12" i="1" s="1"/>
  <c r="D11" i="1"/>
  <c r="D10" i="1"/>
  <c r="D8" i="1"/>
  <c r="E8" i="1" s="1"/>
  <c r="D7" i="1"/>
  <c r="E7" i="1" s="1"/>
  <c r="D6" i="1"/>
  <c r="E6" i="1" s="1"/>
  <c r="D5" i="1"/>
  <c r="E5" i="1" s="1"/>
  <c r="D4" i="1"/>
  <c r="E4" i="1" s="1"/>
  <c r="D3" i="1"/>
  <c r="E11" i="1" l="1"/>
  <c r="E15" i="1"/>
  <c r="E13" i="1"/>
  <c r="C11" i="2"/>
  <c r="E11" i="2"/>
  <c r="D2" i="1"/>
  <c r="E2" i="1" s="1"/>
  <c r="E3" i="1"/>
  <c r="D9" i="1"/>
  <c r="E9" i="1" s="1"/>
  <c r="L29" i="1"/>
  <c r="L31" i="1" s="1"/>
  <c r="D17" i="1"/>
  <c r="E17" i="1" s="1"/>
  <c r="E10" i="1"/>
  <c r="E18" i="1"/>
  <c r="E22" i="1"/>
  <c r="D23" i="1" l="1"/>
  <c r="E23" i="1"/>
</calcChain>
</file>

<file path=xl/sharedStrings.xml><?xml version="1.0" encoding="utf-8"?>
<sst xmlns="http://schemas.openxmlformats.org/spreadsheetml/2006/main" count="64" uniqueCount="62">
  <si>
    <t>Контингенты, подлежащие иммунизации по эпидемическим показаниям</t>
  </si>
  <si>
    <t xml:space="preserve">Количество подлежащих вакцинации </t>
  </si>
  <si>
    <t>Проведено прививок</t>
  </si>
  <si>
    <t>№</t>
  </si>
  <si>
    <t>Название группы</t>
  </si>
  <si>
    <t>первичная</t>
  </si>
  <si>
    <t>повторная</t>
  </si>
  <si>
    <t>Приоритет 1-го уровня, всего (сумма)</t>
  </si>
  <si>
    <t>1 комп</t>
  </si>
  <si>
    <t>2 комп</t>
  </si>
  <si>
    <t>работники медицинских организаций</t>
  </si>
  <si>
    <t>Медицинские работники</t>
  </si>
  <si>
    <t>работники образовательных организаций:</t>
  </si>
  <si>
    <t>Работники образования</t>
  </si>
  <si>
    <t>работники учреждений социального обслуживания и МФЦ</t>
  </si>
  <si>
    <t>Работники социального обслуживания и МФЦ</t>
  </si>
  <si>
    <t>лица, проживающие в организациях социального обслуживания</t>
  </si>
  <si>
    <t>Лица, проживающие в организациях социального обслуживания</t>
  </si>
  <si>
    <t>лица с хроническими заболеваниями, в том числе с заболеваниями бронхолегочной системы, сердечно-сосудистыми заболеваниями, сахарным диабетом и ожирением</t>
  </si>
  <si>
    <t xml:space="preserve">
151997
</t>
  </si>
  <si>
    <t>Лица с хронической патологией</t>
  </si>
  <si>
    <t>неработающие пенсионеры</t>
  </si>
  <si>
    <t xml:space="preserve">668569
</t>
  </si>
  <si>
    <t>Работники транспорта</t>
  </si>
  <si>
    <t>Приоритет 2-го уровня, всего (сумма)</t>
  </si>
  <si>
    <t>Работники энергетики</t>
  </si>
  <si>
    <t>работники организаций транспорта и энергетики:</t>
  </si>
  <si>
    <t>Сотрудники правоохранительных органов</t>
  </si>
  <si>
    <t>сотрудники правоохранительных органов:</t>
  </si>
  <si>
    <t>Работники гос. органов в пунктах пропуска через гос. границу</t>
  </si>
  <si>
    <t>работники государственных контрольных органов в пунктах пропуска через государственную границу</t>
  </si>
  <si>
    <t xml:space="preserve">
1027
</t>
  </si>
  <si>
    <t>Лица, работающие вахтовым методом</t>
  </si>
  <si>
    <t>лица, работающие вахтовым методом</t>
  </si>
  <si>
    <t>Волонтеры</t>
  </si>
  <si>
    <t>волонтеры</t>
  </si>
  <si>
    <t>Военнослужащие</t>
  </si>
  <si>
    <t>военнослужащие</t>
  </si>
  <si>
    <t>Работники сферы предоставления услуг</t>
  </si>
  <si>
    <t>работники организаций сферы предоставления услуг</t>
  </si>
  <si>
    <t>Государственные и муниципальные служащие</t>
  </si>
  <si>
    <t>Приоритет 3-го уровня, всего (сумма)</t>
  </si>
  <si>
    <t>Учащиеся СУЗов, ВУЗов старше 18 лет</t>
  </si>
  <si>
    <t>государственные гражданские и муниципальные служащие</t>
  </si>
  <si>
    <t>Лица, подлежащие привызу на военную службу</t>
  </si>
  <si>
    <t>обучающиеся в профессиональных образовательных организациях и образовательных организациях высшего образования старше 18 лет.</t>
  </si>
  <si>
    <t xml:space="preserve">
72552
</t>
  </si>
  <si>
    <t>Неработающие пенсионеры</t>
  </si>
  <si>
    <t>лица, подлежащие призыву на военную службу</t>
  </si>
  <si>
    <t>Прочие</t>
  </si>
  <si>
    <t>Прочие (+работники промышленных предприятий)</t>
  </si>
  <si>
    <t>Учащиеся школ</t>
  </si>
  <si>
    <t>Учащиеся школ 12-17 лет
Учащиеся СУЗв, ВУЗов 12-17 лет</t>
  </si>
  <si>
    <t>Учащиеся СУЗов, ВУЗов до 18 лет</t>
  </si>
  <si>
    <t>Итого</t>
  </si>
  <si>
    <t xml:space="preserve">План 
</t>
  </si>
  <si>
    <t>Е предыдущего дня копируем в С и получаем результа за сегодня в Е</t>
  </si>
  <si>
    <t>Гам-КОВИД-Вак</t>
  </si>
  <si>
    <t>Гам-КОВИД-Вак-М</t>
  </si>
  <si>
    <t>ЭпиВакКорона</t>
  </si>
  <si>
    <t>КовиВак</t>
  </si>
  <si>
    <t>Спутник лайт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</si>
</sst>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2"/>
      <name val="Times New Roman"/>
      <family val="1"/>
      <charset val="204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i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CFCFC"/>
      </patternFill>
    </fill>
    <fill>
      <patternFill patternType="solid">
        <fgColor rgb="FFFCFCFC"/>
        <bgColor rgb="FFFFFFFF"/>
      </patternFill>
    </fill>
    <fill>
      <patternFill patternType="solid">
        <fgColor rgb="FFE3E3E3"/>
        <bgColor rgb="FFEDEEF0"/>
      </patternFill>
    </fill>
    <fill>
      <patternFill patternType="solid">
        <fgColor rgb="FFEDEEF0"/>
        <bgColor rgb="FFE3E3E3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E3E3E3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3" fontId="1" fillId="0" borderId="3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3" fontId="5" fillId="2" borderId="2" xfId="0" applyNumberFormat="1" applyFont="1" applyFill="1" applyBorder="1" applyAlignment="1">
      <alignment horizontal="center" vertical="top"/>
    </xf>
    <xf numFmtId="3" fontId="0" fillId="0" borderId="0" xfId="0" applyNumberFormat="1" applyAlignment="1">
      <alignment vertical="top"/>
    </xf>
    <xf numFmtId="0" fontId="6" fillId="0" borderId="2" xfId="0" applyFont="1" applyBorder="1" applyAlignment="1">
      <alignment horizontal="left" vertical="top" wrapText="1"/>
    </xf>
    <xf numFmtId="3" fontId="6" fillId="0" borderId="4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3" fontId="6" fillId="2" borderId="2" xfId="0" applyNumberFormat="1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3" fontId="7" fillId="0" borderId="0" xfId="0" applyNumberFormat="1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8" fillId="3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0" fillId="6" borderId="0" xfId="0" applyFill="1"/>
    <xf numFmtId="3" fontId="5" fillId="0" borderId="6" xfId="0" applyNumberFormat="1" applyFont="1" applyBorder="1" applyAlignment="1">
      <alignment horizontal="center" vertical="top" wrapText="1"/>
    </xf>
    <xf numFmtId="3" fontId="6" fillId="0" borderId="7" xfId="0" applyNumberFormat="1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" fontId="8" fillId="7" borderId="0" xfId="0" applyNumberFormat="1" applyFont="1" applyFill="1" applyAlignment="1">
      <alignment horizontal="left" vertical="center" wrapText="1"/>
    </xf>
    <xf numFmtId="0" fontId="8" fillId="7" borderId="0" xfId="0" applyFont="1" applyFill="1" applyAlignment="1">
      <alignment horizontal="left" vertical="center" wrapText="1"/>
    </xf>
    <xf numFmtId="16" fontId="8" fillId="8" borderId="0" xfId="0" applyNumberFormat="1" applyFont="1" applyFill="1" applyAlignment="1">
      <alignment horizontal="left" vertical="center" wrapText="1"/>
    </xf>
    <xf numFmtId="0" fontId="8" fillId="8" borderId="0" xfId="0" applyFont="1" applyFill="1" applyAlignment="1">
      <alignment horizontal="left" vertical="center" wrapText="1"/>
    </xf>
    <xf numFmtId="16" fontId="8" fillId="9" borderId="0" xfId="0" applyNumberFormat="1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CFC"/>
      <rgbColor rgb="FFEDEEF0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topLeftCell="A16" zoomScale="80" zoomScaleNormal="80" workbookViewId="0">
      <selection activeCell="L3" sqref="L3:O22"/>
    </sheetView>
  </sheetViews>
  <sheetFormatPr defaultColWidth="11.5703125" defaultRowHeight="12.75" x14ac:dyDescent="0.2"/>
  <cols>
    <col min="1" max="1" width="39" style="2" customWidth="1"/>
    <col min="2" max="2" width="23.42578125" style="3" customWidth="1"/>
    <col min="3" max="4" width="11.5703125" style="3"/>
    <col min="5" max="5" width="11.5703125" style="4"/>
    <col min="6" max="10" width="11.5703125" style="5"/>
    <col min="11" max="11" width="23" style="5" customWidth="1"/>
    <col min="12" max="1024" width="11.5703125" style="5"/>
  </cols>
  <sheetData>
    <row r="1" spans="1:15" ht="15" customHeight="1" thickBot="1" x14ac:dyDescent="0.25">
      <c r="A1" s="6" t="s">
        <v>0</v>
      </c>
      <c r="B1" s="7" t="s">
        <v>1</v>
      </c>
      <c r="C1" s="7" t="s">
        <v>2</v>
      </c>
      <c r="J1" s="37" t="s">
        <v>3</v>
      </c>
      <c r="K1" s="38" t="s">
        <v>4</v>
      </c>
      <c r="L1" s="38" t="s">
        <v>5</v>
      </c>
      <c r="M1" s="38"/>
      <c r="N1" s="38" t="s">
        <v>6</v>
      </c>
      <c r="O1" s="38"/>
    </row>
    <row r="2" spans="1:15" ht="32.25" thickBot="1" x14ac:dyDescent="0.25">
      <c r="A2" s="8" t="s">
        <v>7</v>
      </c>
      <c r="B2" s="9">
        <v>1042210</v>
      </c>
      <c r="C2" s="31">
        <v>1410335</v>
      </c>
      <c r="D2" s="10">
        <f>D3+D4+D5+D6+D7+D8</f>
        <v>491</v>
      </c>
      <c r="E2" s="11">
        <f t="shared" ref="E2:E22" si="0">C2+D2</f>
        <v>1410826</v>
      </c>
      <c r="G2" s="12"/>
      <c r="J2" s="37"/>
      <c r="K2" s="37"/>
      <c r="L2" s="1" t="s">
        <v>8</v>
      </c>
      <c r="M2" s="1" t="s">
        <v>9</v>
      </c>
      <c r="N2" s="1" t="s">
        <v>8</v>
      </c>
      <c r="O2" s="1" t="s">
        <v>9</v>
      </c>
    </row>
    <row r="3" spans="1:15" ht="25.5" customHeight="1" thickBot="1" x14ac:dyDescent="0.25">
      <c r="A3" s="13" t="s">
        <v>10</v>
      </c>
      <c r="B3" s="14">
        <v>74886</v>
      </c>
      <c r="C3" s="32">
        <v>146857</v>
      </c>
      <c r="D3" s="15">
        <f>L3+N3</f>
        <v>21</v>
      </c>
      <c r="E3" s="16">
        <f t="shared" si="0"/>
        <v>146878</v>
      </c>
      <c r="G3" s="12"/>
      <c r="J3" s="39">
        <v>44927</v>
      </c>
      <c r="K3" s="40" t="s">
        <v>11</v>
      </c>
      <c r="L3" s="40">
        <v>0</v>
      </c>
      <c r="M3" s="40">
        <v>0</v>
      </c>
      <c r="N3" s="40">
        <v>21</v>
      </c>
      <c r="O3" s="40">
        <v>61</v>
      </c>
    </row>
    <row r="4" spans="1:15" ht="30" customHeight="1" thickBot="1" x14ac:dyDescent="0.25">
      <c r="A4" s="13" t="s">
        <v>12</v>
      </c>
      <c r="B4" s="17">
        <v>122493</v>
      </c>
      <c r="C4" s="33">
        <v>222926</v>
      </c>
      <c r="D4" s="15">
        <f>L4+N4</f>
        <v>54</v>
      </c>
      <c r="E4" s="18">
        <f t="shared" si="0"/>
        <v>222980</v>
      </c>
      <c r="G4" s="12"/>
      <c r="J4" s="41">
        <v>44958</v>
      </c>
      <c r="K4" s="42" t="s">
        <v>13</v>
      </c>
      <c r="L4" s="42">
        <v>2</v>
      </c>
      <c r="M4" s="42">
        <v>2</v>
      </c>
      <c r="N4" s="42">
        <v>52</v>
      </c>
      <c r="O4" s="42">
        <v>91</v>
      </c>
    </row>
    <row r="5" spans="1:15" ht="43.5" thickBot="1" x14ac:dyDescent="0.25">
      <c r="A5" s="13" t="s">
        <v>14</v>
      </c>
      <c r="B5" s="19">
        <v>16977</v>
      </c>
      <c r="C5" s="34">
        <v>42308</v>
      </c>
      <c r="D5" s="15">
        <f>L5+N5</f>
        <v>50</v>
      </c>
      <c r="E5" s="18">
        <f t="shared" si="0"/>
        <v>42358</v>
      </c>
      <c r="G5" s="12"/>
      <c r="J5" s="39">
        <v>44986</v>
      </c>
      <c r="K5" s="40" t="s">
        <v>15</v>
      </c>
      <c r="L5" s="40">
        <v>2</v>
      </c>
      <c r="M5" s="40">
        <v>0</v>
      </c>
      <c r="N5" s="40">
        <v>48</v>
      </c>
      <c r="O5" s="40">
        <v>13</v>
      </c>
    </row>
    <row r="6" spans="1:15" ht="57.75" thickBot="1" x14ac:dyDescent="0.25">
      <c r="A6" s="13" t="s">
        <v>16</v>
      </c>
      <c r="B6" s="17">
        <v>7288</v>
      </c>
      <c r="C6" s="33">
        <v>19711</v>
      </c>
      <c r="D6" s="15">
        <f>L6+N6</f>
        <v>1</v>
      </c>
      <c r="E6" s="18">
        <f t="shared" si="0"/>
        <v>19712</v>
      </c>
      <c r="G6" s="12"/>
      <c r="J6" s="41">
        <v>45017</v>
      </c>
      <c r="K6" s="42" t="s">
        <v>17</v>
      </c>
      <c r="L6" s="42">
        <v>0</v>
      </c>
      <c r="M6" s="42">
        <v>0</v>
      </c>
      <c r="N6" s="42">
        <v>1</v>
      </c>
      <c r="O6" s="42">
        <v>1</v>
      </c>
    </row>
    <row r="7" spans="1:15" ht="79.5" thickBot="1" x14ac:dyDescent="0.25">
      <c r="A7" s="13" t="s">
        <v>18</v>
      </c>
      <c r="B7" s="17" t="s">
        <v>19</v>
      </c>
      <c r="C7" s="33">
        <v>314144</v>
      </c>
      <c r="D7" s="15">
        <f>L7+N7</f>
        <v>27</v>
      </c>
      <c r="E7" s="18">
        <f t="shared" si="0"/>
        <v>314171</v>
      </c>
      <c r="G7" s="12"/>
      <c r="J7" s="39">
        <v>45047</v>
      </c>
      <c r="K7" s="40" t="s">
        <v>20</v>
      </c>
      <c r="L7" s="40">
        <v>3</v>
      </c>
      <c r="M7" s="40">
        <v>0</v>
      </c>
      <c r="N7" s="40">
        <v>24</v>
      </c>
      <c r="O7" s="40">
        <v>21</v>
      </c>
    </row>
    <row r="8" spans="1:15" ht="32.25" thickBot="1" x14ac:dyDescent="0.25">
      <c r="A8" s="13" t="s">
        <v>21</v>
      </c>
      <c r="B8" s="17" t="s">
        <v>22</v>
      </c>
      <c r="C8" s="33">
        <v>664389</v>
      </c>
      <c r="D8" s="15">
        <f>L19+N19</f>
        <v>338</v>
      </c>
      <c r="E8" s="18">
        <f t="shared" si="0"/>
        <v>664727</v>
      </c>
      <c r="G8" s="12"/>
      <c r="J8" s="41">
        <v>44928</v>
      </c>
      <c r="K8" s="42" t="s">
        <v>23</v>
      </c>
      <c r="L8" s="42">
        <v>0</v>
      </c>
      <c r="M8" s="42">
        <v>0</v>
      </c>
      <c r="N8" s="42">
        <v>13</v>
      </c>
      <c r="O8" s="42">
        <v>12</v>
      </c>
    </row>
    <row r="9" spans="1:15" ht="32.25" thickBot="1" x14ac:dyDescent="0.25">
      <c r="A9" s="8" t="s">
        <v>24</v>
      </c>
      <c r="B9" s="20">
        <v>265939</v>
      </c>
      <c r="C9" s="35">
        <v>670551</v>
      </c>
      <c r="D9" s="10">
        <f>D10+D11+D12+D13+D14+D15+D16</f>
        <v>145</v>
      </c>
      <c r="E9" s="21">
        <f t="shared" si="0"/>
        <v>670696</v>
      </c>
      <c r="G9" s="12"/>
      <c r="J9" s="39">
        <v>44959</v>
      </c>
      <c r="K9" s="40" t="s">
        <v>25</v>
      </c>
      <c r="L9" s="40">
        <v>0</v>
      </c>
      <c r="M9" s="40">
        <v>0</v>
      </c>
      <c r="N9" s="40">
        <v>33</v>
      </c>
      <c r="O9" s="40">
        <v>25</v>
      </c>
    </row>
    <row r="10" spans="1:15" ht="43.5" thickBot="1" x14ac:dyDescent="0.25">
      <c r="A10" s="13" t="s">
        <v>26</v>
      </c>
      <c r="B10" s="17">
        <v>67721</v>
      </c>
      <c r="C10" s="33">
        <v>182638</v>
      </c>
      <c r="D10" s="15">
        <f>L8+N8+L9+N9</f>
        <v>46</v>
      </c>
      <c r="E10" s="18">
        <f t="shared" si="0"/>
        <v>182684</v>
      </c>
      <c r="G10" s="12"/>
      <c r="J10" s="41">
        <v>44987</v>
      </c>
      <c r="K10" s="42" t="s">
        <v>27</v>
      </c>
      <c r="L10" s="42">
        <v>0</v>
      </c>
      <c r="M10" s="42">
        <v>0</v>
      </c>
      <c r="N10" s="42">
        <v>39</v>
      </c>
      <c r="O10" s="42">
        <v>3</v>
      </c>
    </row>
    <row r="11" spans="1:15" ht="57.75" thickBot="1" x14ac:dyDescent="0.25">
      <c r="A11" s="13" t="s">
        <v>28</v>
      </c>
      <c r="B11" s="17">
        <v>13682</v>
      </c>
      <c r="C11" s="33">
        <v>42358</v>
      </c>
      <c r="D11" s="15">
        <f t="shared" ref="D11:D16" si="1">L10+N10</f>
        <v>39</v>
      </c>
      <c r="E11" s="18">
        <f t="shared" si="0"/>
        <v>42397</v>
      </c>
      <c r="G11" s="12"/>
      <c r="J11" s="39">
        <v>45018</v>
      </c>
      <c r="K11" s="40" t="s">
        <v>29</v>
      </c>
      <c r="L11" s="40">
        <v>0</v>
      </c>
      <c r="M11" s="40">
        <v>0</v>
      </c>
      <c r="N11" s="40">
        <v>0</v>
      </c>
      <c r="O11" s="40">
        <v>0</v>
      </c>
    </row>
    <row r="12" spans="1:15" ht="63.75" thickBot="1" x14ac:dyDescent="0.25">
      <c r="A12" s="13" t="s">
        <v>30</v>
      </c>
      <c r="B12" s="17" t="s">
        <v>31</v>
      </c>
      <c r="C12" s="33">
        <v>2551</v>
      </c>
      <c r="D12" s="15">
        <f t="shared" si="1"/>
        <v>0</v>
      </c>
      <c r="E12" s="18">
        <f t="shared" si="0"/>
        <v>2551</v>
      </c>
      <c r="G12" s="12"/>
      <c r="J12" s="41">
        <v>45048</v>
      </c>
      <c r="K12" s="42" t="s">
        <v>32</v>
      </c>
      <c r="L12" s="42">
        <v>0</v>
      </c>
      <c r="M12" s="42">
        <v>0</v>
      </c>
      <c r="N12" s="42">
        <v>4</v>
      </c>
      <c r="O12" s="42">
        <v>4</v>
      </c>
    </row>
    <row r="13" spans="1:15" ht="16.5" thickBot="1" x14ac:dyDescent="0.25">
      <c r="A13" s="13" t="s">
        <v>33</v>
      </c>
      <c r="B13" s="17">
        <v>5500</v>
      </c>
      <c r="C13" s="33">
        <v>19457</v>
      </c>
      <c r="D13" s="15">
        <f t="shared" si="1"/>
        <v>4</v>
      </c>
      <c r="E13" s="18">
        <f t="shared" si="0"/>
        <v>19461</v>
      </c>
      <c r="G13" s="12"/>
      <c r="J13" s="39">
        <v>45079</v>
      </c>
      <c r="K13" s="40" t="s">
        <v>34</v>
      </c>
      <c r="L13" s="40">
        <v>0</v>
      </c>
      <c r="M13" s="40">
        <v>0</v>
      </c>
      <c r="N13" s="40">
        <v>0</v>
      </c>
      <c r="O13" s="40">
        <v>0</v>
      </c>
    </row>
    <row r="14" spans="1:15" ht="16.5" thickBot="1" x14ac:dyDescent="0.25">
      <c r="A14" s="13" t="s">
        <v>35</v>
      </c>
      <c r="B14" s="17">
        <v>202</v>
      </c>
      <c r="C14" s="33">
        <v>2491</v>
      </c>
      <c r="D14" s="15">
        <f t="shared" si="1"/>
        <v>0</v>
      </c>
      <c r="E14" s="18">
        <f t="shared" si="0"/>
        <v>2491</v>
      </c>
      <c r="G14" s="12"/>
      <c r="J14" s="41">
        <v>45109</v>
      </c>
      <c r="K14" s="42" t="s">
        <v>36</v>
      </c>
      <c r="L14" s="42">
        <v>0</v>
      </c>
      <c r="M14" s="42">
        <v>0</v>
      </c>
      <c r="N14" s="42">
        <v>23</v>
      </c>
      <c r="O14" s="42">
        <v>0</v>
      </c>
    </row>
    <row r="15" spans="1:15" ht="29.25" customHeight="1" thickBot="1" x14ac:dyDescent="0.25">
      <c r="A15" s="13" t="s">
        <v>37</v>
      </c>
      <c r="B15" s="17">
        <v>5437</v>
      </c>
      <c r="C15" s="33">
        <v>12249</v>
      </c>
      <c r="D15" s="15">
        <f t="shared" si="1"/>
        <v>23</v>
      </c>
      <c r="E15" s="18">
        <f t="shared" si="0"/>
        <v>12272</v>
      </c>
      <c r="G15" s="12"/>
      <c r="J15" s="39">
        <v>45140</v>
      </c>
      <c r="K15" s="40" t="s">
        <v>38</v>
      </c>
      <c r="L15" s="40">
        <v>1</v>
      </c>
      <c r="M15" s="40">
        <v>0</v>
      </c>
      <c r="N15" s="40">
        <v>32</v>
      </c>
      <c r="O15" s="40">
        <v>30</v>
      </c>
    </row>
    <row r="16" spans="1:15" ht="43.5" thickBot="1" x14ac:dyDescent="0.25">
      <c r="A16" s="13" t="s">
        <v>39</v>
      </c>
      <c r="B16" s="17">
        <v>172370</v>
      </c>
      <c r="C16" s="33">
        <v>408807</v>
      </c>
      <c r="D16" s="15">
        <f t="shared" si="1"/>
        <v>33</v>
      </c>
      <c r="E16" s="18">
        <f t="shared" si="0"/>
        <v>408840</v>
      </c>
      <c r="G16" s="12"/>
      <c r="J16" s="41">
        <v>44929</v>
      </c>
      <c r="K16" s="42" t="s">
        <v>40</v>
      </c>
      <c r="L16" s="42">
        <v>0</v>
      </c>
      <c r="M16" s="42">
        <v>0</v>
      </c>
      <c r="N16" s="42">
        <v>14</v>
      </c>
      <c r="O16" s="42">
        <v>20</v>
      </c>
    </row>
    <row r="17" spans="1:15" ht="32.25" thickBot="1" x14ac:dyDescent="0.25">
      <c r="A17" s="8" t="s">
        <v>41</v>
      </c>
      <c r="B17" s="20">
        <v>112916</v>
      </c>
      <c r="C17" s="35">
        <v>156243</v>
      </c>
      <c r="D17" s="10">
        <f>D18+D19+D20</f>
        <v>30</v>
      </c>
      <c r="E17" s="21">
        <f t="shared" si="0"/>
        <v>156273</v>
      </c>
      <c r="F17" s="22"/>
      <c r="G17" s="23"/>
      <c r="J17" s="39">
        <v>44960</v>
      </c>
      <c r="K17" s="40" t="s">
        <v>42</v>
      </c>
      <c r="L17" s="40">
        <v>3</v>
      </c>
      <c r="M17" s="40">
        <v>1</v>
      </c>
      <c r="N17" s="40">
        <v>13</v>
      </c>
      <c r="O17" s="40">
        <v>15</v>
      </c>
    </row>
    <row r="18" spans="1:15" ht="43.5" thickBot="1" x14ac:dyDescent="0.25">
      <c r="A18" s="13" t="s">
        <v>43</v>
      </c>
      <c r="B18" s="17">
        <v>36073</v>
      </c>
      <c r="C18" s="33">
        <v>89659</v>
      </c>
      <c r="D18" s="15">
        <f>L16+N16</f>
        <v>14</v>
      </c>
      <c r="E18" s="18">
        <f t="shared" si="0"/>
        <v>89673</v>
      </c>
      <c r="G18" s="12"/>
      <c r="J18" s="41">
        <v>44988</v>
      </c>
      <c r="K18" s="42" t="s">
        <v>44</v>
      </c>
      <c r="L18" s="42">
        <v>0</v>
      </c>
      <c r="M18" s="42">
        <v>0</v>
      </c>
      <c r="N18" s="42">
        <v>0</v>
      </c>
      <c r="O18" s="42">
        <v>0</v>
      </c>
    </row>
    <row r="19" spans="1:15" ht="63.75" thickBot="1" x14ac:dyDescent="0.25">
      <c r="A19" s="13" t="s">
        <v>45</v>
      </c>
      <c r="B19" s="17" t="s">
        <v>46</v>
      </c>
      <c r="C19" s="33">
        <v>64880</v>
      </c>
      <c r="D19" s="15">
        <f>L17+N17</f>
        <v>16</v>
      </c>
      <c r="E19" s="18">
        <f t="shared" si="0"/>
        <v>64896</v>
      </c>
      <c r="G19" s="12"/>
      <c r="J19" s="39">
        <v>45019</v>
      </c>
      <c r="K19" s="40" t="s">
        <v>47</v>
      </c>
      <c r="L19" s="40">
        <v>11</v>
      </c>
      <c r="M19" s="40">
        <v>0</v>
      </c>
      <c r="N19" s="40">
        <v>327</v>
      </c>
      <c r="O19" s="40">
        <v>216</v>
      </c>
    </row>
    <row r="20" spans="1:15" ht="32.25" thickBot="1" x14ac:dyDescent="0.25">
      <c r="A20" s="13" t="s">
        <v>48</v>
      </c>
      <c r="B20" s="17">
        <v>4291</v>
      </c>
      <c r="C20" s="33">
        <v>1704</v>
      </c>
      <c r="D20" s="15">
        <f>L18+N18</f>
        <v>0</v>
      </c>
      <c r="E20" s="18">
        <f t="shared" si="0"/>
        <v>1704</v>
      </c>
      <c r="G20" s="12"/>
      <c r="J20" s="41">
        <v>45049</v>
      </c>
      <c r="K20" s="42" t="s">
        <v>49</v>
      </c>
      <c r="L20" s="42">
        <v>21</v>
      </c>
      <c r="M20" s="42">
        <v>17</v>
      </c>
      <c r="N20" s="42">
        <v>170</v>
      </c>
      <c r="O20" s="42">
        <v>173</v>
      </c>
    </row>
    <row r="21" spans="1:15" ht="32.25" thickBot="1" x14ac:dyDescent="0.25">
      <c r="A21" s="8" t="s">
        <v>50</v>
      </c>
      <c r="B21" s="20">
        <v>539631</v>
      </c>
      <c r="C21" s="36">
        <v>945263</v>
      </c>
      <c r="D21" s="24">
        <f>L20+N20</f>
        <v>191</v>
      </c>
      <c r="E21" s="25">
        <f t="shared" si="0"/>
        <v>945454</v>
      </c>
      <c r="F21" s="22"/>
      <c r="G21" s="23"/>
      <c r="J21" s="39">
        <v>45080</v>
      </c>
      <c r="K21" s="40" t="s">
        <v>51</v>
      </c>
      <c r="L21" s="40">
        <v>0</v>
      </c>
      <c r="M21" s="40">
        <v>0</v>
      </c>
      <c r="N21" s="40">
        <v>0</v>
      </c>
      <c r="O21" s="40">
        <v>0</v>
      </c>
    </row>
    <row r="22" spans="1:15" ht="32.25" thickBot="1" x14ac:dyDescent="0.25">
      <c r="A22" s="8" t="s">
        <v>52</v>
      </c>
      <c r="B22" s="17"/>
      <c r="C22" s="36">
        <v>9624</v>
      </c>
      <c r="D22" s="24">
        <f>L21+N21+L22+N22</f>
        <v>0</v>
      </c>
      <c r="E22" s="25">
        <f t="shared" si="0"/>
        <v>9624</v>
      </c>
      <c r="G22" s="12"/>
      <c r="J22" s="43">
        <v>45110</v>
      </c>
      <c r="K22" s="44" t="s">
        <v>53</v>
      </c>
      <c r="L22" s="44">
        <v>0</v>
      </c>
      <c r="M22" s="44">
        <v>0</v>
      </c>
      <c r="N22" s="44">
        <v>0</v>
      </c>
      <c r="O22" s="44">
        <v>0</v>
      </c>
    </row>
    <row r="23" spans="1:15" ht="29.25" customHeight="1" thickBot="1" x14ac:dyDescent="0.25">
      <c r="A23" s="8" t="s">
        <v>54</v>
      </c>
      <c r="B23" s="26" t="s">
        <v>55</v>
      </c>
      <c r="C23" s="36">
        <v>3192016</v>
      </c>
      <c r="D23" s="15">
        <f>D22+D21+D17+D9+D2</f>
        <v>857</v>
      </c>
      <c r="E23" s="25">
        <f>E22+E21+E17+E9+E2</f>
        <v>3192873</v>
      </c>
      <c r="G23" s="12"/>
      <c r="L23" s="5">
        <f>SUM(L3:L22)</f>
        <v>43</v>
      </c>
      <c r="M23" s="5">
        <f>SUM(M3:M22)</f>
        <v>20</v>
      </c>
      <c r="N23" s="5">
        <f>SUM(N3:N22)</f>
        <v>814</v>
      </c>
      <c r="O23" s="5">
        <f>SUM(O3:O22)</f>
        <v>685</v>
      </c>
    </row>
    <row r="24" spans="1:15" x14ac:dyDescent="0.2">
      <c r="G24" s="12"/>
      <c r="H24" s="12"/>
      <c r="I24" s="12"/>
    </row>
    <row r="25" spans="1:15" x14ac:dyDescent="0.2">
      <c r="L25" s="5">
        <v>288</v>
      </c>
      <c r="M25" s="5">
        <v>343</v>
      </c>
      <c r="N25" s="5">
        <v>1608</v>
      </c>
      <c r="O25" s="5">
        <v>1520</v>
      </c>
    </row>
    <row r="27" spans="1:15" ht="25.5" x14ac:dyDescent="0.2">
      <c r="A27" s="2" t="s">
        <v>56</v>
      </c>
      <c r="L27" s="5">
        <f>L25-L23</f>
        <v>245</v>
      </c>
      <c r="M27" s="5">
        <f>M25-M23</f>
        <v>323</v>
      </c>
      <c r="N27" s="5">
        <f>N25-N23</f>
        <v>794</v>
      </c>
      <c r="O27" s="5">
        <f>O25-O23</f>
        <v>835</v>
      </c>
    </row>
    <row r="29" spans="1:15" x14ac:dyDescent="0.2">
      <c r="L29" s="5">
        <f>L23+N23</f>
        <v>857</v>
      </c>
    </row>
    <row r="30" spans="1:15" x14ac:dyDescent="0.2">
      <c r="L30" s="5">
        <f>L25+N25</f>
        <v>1896</v>
      </c>
    </row>
    <row r="31" spans="1:15" x14ac:dyDescent="0.2">
      <c r="L31" s="5">
        <f>L30-L29</f>
        <v>1039</v>
      </c>
    </row>
  </sheetData>
  <mergeCells count="4">
    <mergeCell ref="J1:J2"/>
    <mergeCell ref="K1:K2"/>
    <mergeCell ref="L1:M1"/>
    <mergeCell ref="N1:O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1"/>
  <sheetViews>
    <sheetView workbookViewId="0">
      <selection activeCell="B3" sqref="B3"/>
    </sheetView>
  </sheetViews>
  <sheetFormatPr defaultColWidth="8.7109375" defaultRowHeight="12.75" x14ac:dyDescent="0.2"/>
  <cols>
    <col min="2" max="2" width="48.7109375" customWidth="1"/>
  </cols>
  <sheetData>
    <row r="3" spans="2:6" ht="14.25" x14ac:dyDescent="0.2">
      <c r="B3" s="27" t="s">
        <v>57</v>
      </c>
      <c r="C3" s="27">
        <v>337</v>
      </c>
      <c r="D3" s="27">
        <v>155</v>
      </c>
      <c r="E3" s="27">
        <v>268</v>
      </c>
      <c r="F3" s="27">
        <v>246</v>
      </c>
    </row>
    <row r="4" spans="2:6" ht="14.25" x14ac:dyDescent="0.2">
      <c r="B4" s="28" t="s">
        <v>58</v>
      </c>
      <c r="C4" s="28">
        <v>0</v>
      </c>
      <c r="D4" s="28">
        <v>0</v>
      </c>
      <c r="E4" s="28">
        <v>0</v>
      </c>
      <c r="F4" s="28">
        <v>0</v>
      </c>
    </row>
    <row r="5" spans="2:6" ht="14.25" x14ac:dyDescent="0.2">
      <c r="B5" s="27" t="s">
        <v>59</v>
      </c>
      <c r="C5" s="27">
        <v>1</v>
      </c>
      <c r="D5" s="27">
        <v>0</v>
      </c>
      <c r="E5" s="27">
        <v>20</v>
      </c>
      <c r="F5" s="27">
        <v>15</v>
      </c>
    </row>
    <row r="6" spans="2:6" ht="14.25" x14ac:dyDescent="0.2">
      <c r="B6" s="29" t="s">
        <v>60</v>
      </c>
      <c r="C6" s="29">
        <v>1</v>
      </c>
      <c r="D6" s="29">
        <v>0</v>
      </c>
      <c r="E6" s="29">
        <v>7</v>
      </c>
      <c r="F6" s="29">
        <v>3</v>
      </c>
    </row>
    <row r="7" spans="2:6" ht="14.25" x14ac:dyDescent="0.2">
      <c r="B7" s="27" t="s">
        <v>61</v>
      </c>
      <c r="C7" s="27">
        <v>0</v>
      </c>
      <c r="D7" s="27"/>
      <c r="E7" s="27">
        <v>31</v>
      </c>
      <c r="F7" s="30"/>
    </row>
    <row r="9" spans="2:6" x14ac:dyDescent="0.2">
      <c r="C9">
        <f>SUM(C3:C8)</f>
        <v>339</v>
      </c>
      <c r="D9">
        <f>SUM(D3:D8)</f>
        <v>155</v>
      </c>
      <c r="E9">
        <f>SUM(E3:E8)</f>
        <v>326</v>
      </c>
      <c r="F9">
        <f>SUM(F3:F8)</f>
        <v>264</v>
      </c>
    </row>
    <row r="11" spans="2:6" x14ac:dyDescent="0.2">
      <c r="C11">
        <f>C9+E9</f>
        <v>665</v>
      </c>
      <c r="E11">
        <f>D9+F9</f>
        <v>419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Севастьянов Н.А.</dc:creator>
  <dc:description/>
  <cp:lastModifiedBy>Никита</cp:lastModifiedBy>
  <cp:revision>21</cp:revision>
  <dcterms:created xsi:type="dcterms:W3CDTF">2022-05-11T22:37:22Z</dcterms:created>
  <dcterms:modified xsi:type="dcterms:W3CDTF">2023-02-11T09:49:15Z</dcterms:modified>
  <dc:language>ru-RU</dc:language>
</cp:coreProperties>
</file>