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<sst xmlns="http://schemas.openxmlformats.org/spreadsheetml/2006/main" count="237" uniqueCount="141">
  <si>
    <t xml:space="preserve">Таблица 3</t>
  </si>
  <si>
    <t xml:space="preserve">Заболеваемость ИСМП за  2022 год в МО  Артинский ГО                                                                                                                                                                                                                            в сравнении с предыдущим  периодом</t>
  </si>
  <si>
    <t xml:space="preserve">Наименование</t>
  </si>
  <si>
    <t xml:space="preserve"> 2022 год</t>
  </si>
  <si>
    <t xml:space="preserve">2021 год</t>
  </si>
  <si>
    <t xml:space="preserve">количество сл.</t>
  </si>
  <si>
    <t xml:space="preserve">показатель на 1000</t>
  </si>
  <si>
    <t xml:space="preserve">Число пролеченных (всего)</t>
  </si>
  <si>
    <t xml:space="preserve">Краткая инструкция</t>
  </si>
  <si>
    <t xml:space="preserve">Инфекций (всего)</t>
  </si>
  <si>
    <t xml:space="preserve">В эти ячейки Вы должны внести данные</t>
  </si>
  <si>
    <t xml:space="preserve">ВСЕГО родов</t>
  </si>
  <si>
    <t xml:space="preserve">В этих ячейках внесенные Вами данные автоматически просуммируются</t>
  </si>
  <si>
    <t xml:space="preserve">в том числе оперативных</t>
  </si>
  <si>
    <t xml:space="preserve">Ячейки выделения разделов инфекционных заболеваний, ничего вносить НЕ нужно</t>
  </si>
  <si>
    <t xml:space="preserve">в том числе физиологических</t>
  </si>
  <si>
    <t xml:space="preserve">Строки с 9 по 48 относятся к Родильным домам (инфекции новорожденных)</t>
  </si>
  <si>
    <t xml:space="preserve">ВСЕГО новорожденных</t>
  </si>
  <si>
    <t xml:space="preserve">Строки с 79 по 103 относятся к Родильным домам (инфекции родильниц после операционных родов)</t>
  </si>
  <si>
    <t xml:space="preserve">Инфекции новорожденных                              (группа)</t>
  </si>
  <si>
    <t xml:space="preserve">Строки с 106 по 130 относятся к Родильным домам (инфекции родильниц после физиологичных родов)</t>
  </si>
  <si>
    <t xml:space="preserve">Генерализованные инфекции новорожденных (сумма)</t>
  </si>
  <si>
    <t xml:space="preserve">Строки с 133 по 180 относятся к отделениям хирургического профиля</t>
  </si>
  <si>
    <t xml:space="preserve">Менингит </t>
  </si>
  <si>
    <t xml:space="preserve">Строки с 181 по 224 относятся к отделениям терапевтического профиля</t>
  </si>
  <si>
    <t xml:space="preserve">Сепсис </t>
  </si>
  <si>
    <t xml:space="preserve">Остеомиелит</t>
  </si>
  <si>
    <t xml:space="preserve">прочие</t>
  </si>
  <si>
    <t xml:space="preserve">Локализованные инфекции новорожденных  (сумма)</t>
  </si>
  <si>
    <t xml:space="preserve">Инфекции глаз</t>
  </si>
  <si>
    <t xml:space="preserve">Инфекции уха,рта,носа</t>
  </si>
  <si>
    <t xml:space="preserve">Инфекции дыхательных путей, не связанные с ИВЛ</t>
  </si>
  <si>
    <t xml:space="preserve">Инфекции дыхательных путей, связанные с ИВЛ</t>
  </si>
  <si>
    <t xml:space="preserve">Инфекции мочевыводящих путей </t>
  </si>
  <si>
    <t xml:space="preserve">Неонатальный мастит </t>
  </si>
  <si>
    <t xml:space="preserve">Омфалит </t>
  </si>
  <si>
    <t xml:space="preserve">Заболевания кожи и мягких тканей  (сумма)                  </t>
  </si>
  <si>
    <t xml:space="preserve">  в т.ч. инфекции кожи</t>
  </si>
  <si>
    <t xml:space="preserve">  в т.ч. инфекции подкожной клетчатки</t>
  </si>
  <si>
    <t xml:space="preserve">Инфекции сердечно-сосудистой системы  (сумма)</t>
  </si>
  <si>
    <t xml:space="preserve">  в т.ч. артерий и вен</t>
  </si>
  <si>
    <t xml:space="preserve">  в т.ч.инфекции сердца</t>
  </si>
  <si>
    <t xml:space="preserve">Прочие локализованные инфекции новорожденных</t>
  </si>
  <si>
    <t xml:space="preserve">ВУИ (сумма)</t>
  </si>
  <si>
    <t xml:space="preserve">Генерализованные ВУИ (сумма)</t>
  </si>
  <si>
    <t xml:space="preserve">  в т.ч. в/у менингит</t>
  </si>
  <si>
    <t xml:space="preserve">  в т.ч. в/у остеомиелит</t>
  </si>
  <si>
    <t xml:space="preserve">  в т.ч. в/у сепсис </t>
  </si>
  <si>
    <t xml:space="preserve">Локализованные ВУИ (сумма)</t>
  </si>
  <si>
    <t xml:space="preserve">  в т.ч. в/у пневмония</t>
  </si>
  <si>
    <t xml:space="preserve">  в т.ч.другие формы ВУИ</t>
  </si>
  <si>
    <t xml:space="preserve">Традиционные инфекции (сумма)</t>
  </si>
  <si>
    <t xml:space="preserve">Инфекции ЖКТ у новорожденных       (сумма)</t>
  </si>
  <si>
    <t xml:space="preserve"> в т.ч. энтероколит</t>
  </si>
  <si>
    <t xml:space="preserve"> в т.ч. прочие </t>
  </si>
  <si>
    <t xml:space="preserve">НКВИ (сумма)</t>
  </si>
  <si>
    <t xml:space="preserve">в т.ч. пневмония, вызванная SARS-CoV-2</t>
  </si>
  <si>
    <t xml:space="preserve">в т.ч. другие формы НКВИ</t>
  </si>
  <si>
    <t xml:space="preserve">Прочие</t>
  </si>
  <si>
    <t xml:space="preserve">Инфекции родильниц                              (группа)</t>
  </si>
  <si>
    <t xml:space="preserve">Генерализов. формы инфекций родильниц      (сумма)</t>
  </si>
  <si>
    <t xml:space="preserve">Перитонит </t>
  </si>
  <si>
    <t xml:space="preserve">Менингит</t>
  </si>
  <si>
    <t xml:space="preserve">Локализ. формы инфекций  у родильниц (сумма)</t>
  </si>
  <si>
    <t xml:space="preserve">Инфекции мол.железы и соска</t>
  </si>
  <si>
    <t xml:space="preserve">Эндометрит </t>
  </si>
  <si>
    <t xml:space="preserve">Септический эндометрит и метроэндометрит</t>
  </si>
  <si>
    <t xml:space="preserve">Инфекции хирургической  акушерской раны  (сумма)</t>
  </si>
  <si>
    <t xml:space="preserve">  в т.ч. инф. раны после операции кесарево сечение</t>
  </si>
  <si>
    <t xml:space="preserve">  в т.ч. инф. шва промежности после родов</t>
  </si>
  <si>
    <t xml:space="preserve">  в т.ч. другие</t>
  </si>
  <si>
    <t xml:space="preserve">Инфекции кожи и мягких тканей (сумма)</t>
  </si>
  <si>
    <t xml:space="preserve">  в т.ч. постинъекционные осложнения</t>
  </si>
  <si>
    <t xml:space="preserve">Инфекции сердечно-сосудистой системы (сумма)</t>
  </si>
  <si>
    <t xml:space="preserve">  в т.ч. инф. артерий и вен</t>
  </si>
  <si>
    <t xml:space="preserve">Инфекции дыхательных путей </t>
  </si>
  <si>
    <t xml:space="preserve">Инфекции ЖКТ </t>
  </si>
  <si>
    <t xml:space="preserve">в т. ч. другие формы </t>
  </si>
  <si>
    <t xml:space="preserve">Инфекции родильниц после опер. родов  (группа)</t>
  </si>
  <si>
    <t xml:space="preserve">Генерализ. инф. родильниц после опер. родов (сумма)</t>
  </si>
  <si>
    <t xml:space="preserve">Локализ. у родильниц после опер. родов   (сумма)</t>
  </si>
  <si>
    <t xml:space="preserve">Инфекции мол.железы и соска </t>
  </si>
  <si>
    <t xml:space="preserve">Инфекции кожи и мягких тканей  (сумма)</t>
  </si>
  <si>
    <t xml:space="preserve">  в т.ч.постинъекционные осложнения</t>
  </si>
  <si>
    <t xml:space="preserve">  в т.ч. инфекции артерий и вен</t>
  </si>
  <si>
    <t xml:space="preserve">  в т.ч. инфекции сердца</t>
  </si>
  <si>
    <t xml:space="preserve">Инф. родильниц после физиологич. родов  (группа)</t>
  </si>
  <si>
    <t xml:space="preserve">Генерализов.родильниц после физиол. родов (сумма)</t>
  </si>
  <si>
    <t xml:space="preserve">Локализов. у род. после физиол. родов (сумма)</t>
  </si>
  <si>
    <t xml:space="preserve">Эндометрит  </t>
  </si>
  <si>
    <t xml:space="preserve">Инфекции сердечно-сосудистой системы (сумма) </t>
  </si>
  <si>
    <t xml:space="preserve">Инфекции ЖКТ</t>
  </si>
  <si>
    <t xml:space="preserve">Всего поступивших на лечение (п/операц.+прочих)</t>
  </si>
  <si>
    <t xml:space="preserve">Всего инфекций у больных (п/операц.+прочих)</t>
  </si>
  <si>
    <t xml:space="preserve">Число лиц, поступивших на лечение (п/операционных)</t>
  </si>
  <si>
    <t xml:space="preserve">Инф. у послеоперационных больных(группа)</t>
  </si>
  <si>
    <t xml:space="preserve">Генерализов.п/операц.б-х (сумма)</t>
  </si>
  <si>
    <t xml:space="preserve">Инфекции кровотока (сумма)</t>
  </si>
  <si>
    <t xml:space="preserve">  в т.ч. сепсис первичный</t>
  </si>
  <si>
    <t xml:space="preserve">  в т.ч. сепсис клинический</t>
  </si>
  <si>
    <t xml:space="preserve">  в т.ч. сепсис вторичный</t>
  </si>
  <si>
    <t xml:space="preserve">  в т.ч. бактериемия</t>
  </si>
  <si>
    <t xml:space="preserve">Локализов. у послеоперационных больных      (сумма)</t>
  </si>
  <si>
    <t xml:space="preserve">ИОХВ (сумма)</t>
  </si>
  <si>
    <t xml:space="preserve">  в т.ч. повехностные</t>
  </si>
  <si>
    <t xml:space="preserve">  в т.ч. глубокие</t>
  </si>
  <si>
    <t xml:space="preserve">  в т.ч. органа (полости)</t>
  </si>
  <si>
    <t xml:space="preserve">  в т.ч. газовая гангрена</t>
  </si>
  <si>
    <t xml:space="preserve">  в т.ч. инфекции пролежней</t>
  </si>
  <si>
    <t xml:space="preserve">  в т.ч. ожоговые инфекции</t>
  </si>
  <si>
    <t xml:space="preserve">Инфекции ССС (сумма)</t>
  </si>
  <si>
    <t xml:space="preserve">Инфекции суставов и костей (сумма)</t>
  </si>
  <si>
    <t xml:space="preserve">  в т.ч. остеомиелит</t>
  </si>
  <si>
    <t xml:space="preserve">  в т.ч. инфекции суставов</t>
  </si>
  <si>
    <t xml:space="preserve">  в т.ч. инф. межпозвоночного дискового пространства</t>
  </si>
  <si>
    <t xml:space="preserve">Инфекции мочевывод. путей </t>
  </si>
  <si>
    <t xml:space="preserve">Инфекции репродуктив.органов </t>
  </si>
  <si>
    <t xml:space="preserve">Инфекции ЦНС (сумма)</t>
  </si>
  <si>
    <t xml:space="preserve">  в т.ч. внутричерепные инфекции</t>
  </si>
  <si>
    <t xml:space="preserve">  в т.ч. менингит или вентрикулит</t>
  </si>
  <si>
    <t xml:space="preserve">  в т.ч. спинальный абцесс</t>
  </si>
  <si>
    <t xml:space="preserve">Инфекции глаз, уха, рта, носа </t>
  </si>
  <si>
    <t xml:space="preserve">Поствентиляционные осл. у послеоперационных (сумма)</t>
  </si>
  <si>
    <t xml:space="preserve">  в т.ч. ВАП</t>
  </si>
  <si>
    <t xml:space="preserve">  в т.ч. трахеобронхит поствентиляционный</t>
  </si>
  <si>
    <t xml:space="preserve">ИДП не связанные с ИВЛ (сумма)</t>
  </si>
  <si>
    <t xml:space="preserve">  в т.ч. пневмонии госпитальные</t>
  </si>
  <si>
    <t xml:space="preserve">  в т.ч. трахеобронхиты госпитальные</t>
  </si>
  <si>
    <t xml:space="preserve">Традиц.инф. у п/операц.(сумма)</t>
  </si>
  <si>
    <t xml:space="preserve">ВГВ </t>
  </si>
  <si>
    <t xml:space="preserve">ВГС</t>
  </si>
  <si>
    <t xml:space="preserve">ОКИ </t>
  </si>
  <si>
    <t xml:space="preserve">ОРВИ</t>
  </si>
  <si>
    <t xml:space="preserve">Число лиц, поступивших на лечение            (прочих)</t>
  </si>
  <si>
    <t xml:space="preserve">Инфекции у прочих контингентов МО         (группа)</t>
  </si>
  <si>
    <t xml:space="preserve">Генерализ.инф. у пр.конт.                            (сумма)</t>
  </si>
  <si>
    <t xml:space="preserve">Локализов.инф. у прочих контингентов         (сумма)</t>
  </si>
  <si>
    <t xml:space="preserve">Поствентиляционные осложнения у прочих (сумма)</t>
  </si>
  <si>
    <t xml:space="preserve">Традиц.инф. у прочих контингентов МО        (сумма)</t>
  </si>
  <si>
    <t xml:space="preserve">ВГВ</t>
  </si>
  <si>
    <t xml:space="preserve">ВГС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</si>
</sst>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12">
    <font>
      <sz val="10"/>
      <name val="Arial Cyr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8"/>
      <name val="Times New Roman"/>
      <family val="1"/>
    </font>
    <font>
      <b val="true"/>
      <sz val="10"/>
      <name val="Arial Cyr"/>
      <family val="0"/>
    </font>
    <font>
      <sz val="11"/>
      <name val="Arial Cyr"/>
      <family val="2"/>
    </font>
    <font>
      <sz val="11"/>
      <name val="Times New Roman"/>
      <family val="1"/>
    </font>
    <font>
      <sz val="12"/>
      <name val="Arial Cyr"/>
      <family val="2"/>
    </font>
  </fonts>
  <fills count="9">
    <fill>
      <patternFill patternType="none"/>
    </fill>
    <fill>
      <patternFill patternType="gray125"/>
    </fill>
    <fill>
      <patternFill patternType="solid">
        <fgColor rgb="FFA0E0E0"/>
        <bgColor rgb="FFA6CAF0"/>
      </patternFill>
    </fill>
    <fill>
      <patternFill patternType="solid">
        <fgColor rgb="FFCC9CCC"/>
        <bgColor rgb="FFFF99CC"/>
      </patternFill>
    </fill>
    <fill>
      <patternFill patternType="solid">
        <fgColor rgb="FFFFFFFF"/>
        <bgColor rgb="FFFFFFCC"/>
      </patternFill>
    </fill>
    <fill>
      <patternFill patternType="solid">
        <fgColor rgb="FFA6CAF0"/>
        <bgColor rgb="FFA0E0E0"/>
      </patternFill>
    </fill>
    <fill>
      <patternFill patternType="solid">
        <fgColor rgb="FF999933"/>
        <bgColor rgb="FF969696"/>
      </patternFill>
    </fill>
    <fill>
      <patternFill patternType="solid">
        <fgColor rgb="FFFF8080"/>
        <bgColor rgb="FFFF99CC"/>
      </patternFill>
    </fill>
    <fill>
      <patternFill patternType="solid">
        <fgColor rgb="FFE3E3E3"/>
        <bgColor rgb="FFCC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2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2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6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7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8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9933"/>
      <rgbColor rgb="FF800080"/>
      <rgbColor rgb="FF008080"/>
      <rgbColor rgb="FFA0E0E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F0"/>
      <rgbColor rgb="FFFF99CC"/>
      <rgbColor rgb="FFCC9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70703125" defaultRowHeight="12.75" zeroHeight="false" outlineLevelRow="0" outlineLevelCol="0"/>
  <cols>
    <col collapsed="false" customWidth="true" hidden="false" outlineLevel="0" max="1" min="1" style="0" width="49.65"/>
    <col collapsed="false" customWidth="true" hidden="false" outlineLevel="0" max="2" min="2" style="0" width="12.12"/>
    <col collapsed="false" customWidth="true" hidden="false" outlineLevel="0" max="3" min="3" style="0" width="10.69"/>
    <col collapsed="false" customWidth="true" hidden="false" outlineLevel="0" max="4" min="4" style="0" width="12.27"/>
    <col collapsed="false" customWidth="true" hidden="false" outlineLevel="0" max="5" min="5" style="0" width="10.69"/>
    <col collapsed="false" customWidth="true" hidden="false" outlineLevel="0" max="16" min="16" style="0" width="11.4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</row>
    <row r="2" customFormat="false" ht="33" hidden="false" customHeight="true" outlineLevel="0" collapsed="false">
      <c r="A2" s="2" t="s">
        <v>1</v>
      </c>
      <c r="B2" s="2"/>
      <c r="C2" s="2"/>
      <c r="D2" s="2"/>
      <c r="E2" s="3"/>
    </row>
    <row r="3" customFormat="false" ht="12.75" hidden="false" customHeight="false" outlineLevel="0" collapsed="false">
      <c r="A3" s="4"/>
      <c r="B3" s="4"/>
      <c r="C3" s="4"/>
      <c r="D3" s="4"/>
      <c r="E3" s="4"/>
    </row>
    <row r="4" customFormat="false" ht="12.75" hidden="false" customHeight="false" outlineLevel="0" collapsed="false">
      <c r="A4" s="5" t="s">
        <v>2</v>
      </c>
      <c r="B4" s="6" t="s">
        <v>3</v>
      </c>
      <c r="C4" s="6"/>
      <c r="D4" s="7" t="s">
        <v>4</v>
      </c>
      <c r="E4" s="7"/>
    </row>
    <row r="5" customFormat="false" ht="29.25" hidden="false" customHeight="true" outlineLevel="0" collapsed="false">
      <c r="A5" s="8"/>
      <c r="B5" s="9" t="s">
        <v>5</v>
      </c>
      <c r="C5" s="10" t="s">
        <v>6</v>
      </c>
      <c r="D5" s="9" t="s">
        <v>5</v>
      </c>
      <c r="E5" s="10" t="s">
        <v>6</v>
      </c>
    </row>
    <row r="6" customFormat="false" ht="13.5" hidden="false" customHeight="true" outlineLevel="0" collapsed="false">
      <c r="A6" s="11" t="s">
        <v>7</v>
      </c>
      <c r="B6" s="12" t="n">
        <f aca="false">SUM(B8+B11+B133+B181)</f>
        <v>5530</v>
      </c>
      <c r="C6" s="12"/>
      <c r="D6" s="12" t="n">
        <f aca="false">SUM(D8+D11+D133+D181)</f>
        <v>5277</v>
      </c>
      <c r="E6" s="12"/>
      <c r="F6" s="13" t="s">
        <v>8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customFormat="false" ht="12.75" hidden="false" customHeight="false" outlineLevel="0" collapsed="false">
      <c r="A7" s="14" t="s">
        <v>9</v>
      </c>
      <c r="B7" s="15" t="n">
        <f aca="false">B12+B77+B104+B134+B182</f>
        <v>28</v>
      </c>
      <c r="C7" s="16" t="n">
        <f aca="false">IF(OR(B$6="",B7="",B$6=0,B7=0),"",B7/B$6*1000)</f>
        <v>5.06329113924051</v>
      </c>
      <c r="D7" s="15" t="n">
        <f aca="false">D12+D77+D104+D134+D182</f>
        <v>142</v>
      </c>
      <c r="E7" s="16" t="n">
        <f aca="false">IF(OR($D$6="",D7="",$D$6=0,D7=0),"",D7/$D$6*1000)</f>
        <v>26.9092287284442</v>
      </c>
      <c r="F7" s="17"/>
      <c r="G7" s="18" t="s">
        <v>10</v>
      </c>
      <c r="H7" s="18"/>
      <c r="I7" s="18"/>
      <c r="J7" s="18"/>
      <c r="K7" s="18"/>
      <c r="L7" s="18"/>
      <c r="M7" s="18"/>
      <c r="N7" s="18"/>
      <c r="O7" s="18"/>
      <c r="P7" s="18"/>
    </row>
    <row r="8" customFormat="false" ht="12.75" hidden="false" customHeight="false" outlineLevel="0" collapsed="false">
      <c r="A8" s="19" t="s">
        <v>11</v>
      </c>
      <c r="B8" s="20" t="n">
        <f aca="false">B9+B10</f>
        <v>126</v>
      </c>
      <c r="C8" s="21"/>
      <c r="D8" s="20" t="n">
        <f aca="false">D9+D10</f>
        <v>114</v>
      </c>
      <c r="E8" s="21"/>
      <c r="F8" s="22"/>
      <c r="G8" s="18" t="s">
        <v>12</v>
      </c>
      <c r="H8" s="18"/>
      <c r="I8" s="18"/>
      <c r="J8" s="18"/>
      <c r="K8" s="18"/>
      <c r="L8" s="18"/>
      <c r="M8" s="18"/>
      <c r="N8" s="18"/>
      <c r="O8" s="18"/>
      <c r="P8" s="18"/>
    </row>
    <row r="9" customFormat="false" ht="12.75" hidden="false" customHeight="false" outlineLevel="0" collapsed="false">
      <c r="A9" s="23" t="s">
        <v>13</v>
      </c>
      <c r="B9" s="24" t="n">
        <v>7</v>
      </c>
      <c r="C9" s="21"/>
      <c r="D9" s="24" t="n">
        <v>5</v>
      </c>
      <c r="E9" s="21"/>
      <c r="F9" s="25"/>
      <c r="G9" s="18" t="s">
        <v>14</v>
      </c>
      <c r="H9" s="18"/>
      <c r="I9" s="18"/>
      <c r="J9" s="18"/>
      <c r="K9" s="18"/>
      <c r="L9" s="18"/>
      <c r="M9" s="18"/>
      <c r="N9" s="18"/>
      <c r="O9" s="18"/>
      <c r="P9" s="18"/>
    </row>
    <row r="10" customFormat="false" ht="12.75" hidden="false" customHeight="false" outlineLevel="0" collapsed="false">
      <c r="A10" s="23" t="s">
        <v>15</v>
      </c>
      <c r="B10" s="24" t="n">
        <v>119</v>
      </c>
      <c r="C10" s="21"/>
      <c r="D10" s="24" t="n">
        <v>109</v>
      </c>
      <c r="E10" s="21"/>
      <c r="F10" s="26"/>
      <c r="G10" s="18" t="s">
        <v>16</v>
      </c>
      <c r="H10" s="18"/>
      <c r="I10" s="18"/>
      <c r="J10" s="18"/>
      <c r="K10" s="18"/>
      <c r="L10" s="18"/>
      <c r="M10" s="18"/>
      <c r="N10" s="18"/>
      <c r="O10" s="18"/>
      <c r="P10" s="18"/>
    </row>
    <row r="11" customFormat="false" ht="12.75" hidden="false" customHeight="false" outlineLevel="0" collapsed="false">
      <c r="A11" s="23" t="s">
        <v>17</v>
      </c>
      <c r="B11" s="24" t="n">
        <v>126</v>
      </c>
      <c r="C11" s="21"/>
      <c r="D11" s="24" t="n">
        <v>144</v>
      </c>
      <c r="E11" s="21"/>
      <c r="F11" s="26"/>
      <c r="G11" s="18" t="s">
        <v>18</v>
      </c>
      <c r="H11" s="18"/>
      <c r="I11" s="18"/>
      <c r="J11" s="18"/>
      <c r="K11" s="18"/>
      <c r="L11" s="18"/>
      <c r="M11" s="18"/>
      <c r="N11" s="18"/>
      <c r="O11" s="18"/>
      <c r="P11" s="18"/>
    </row>
    <row r="12" customFormat="false" ht="12.75" hidden="false" customHeight="false" outlineLevel="0" collapsed="false">
      <c r="A12" s="14" t="s">
        <v>19</v>
      </c>
      <c r="B12" s="15" t="n">
        <f aca="false">SUM(B13,B18,B33,B41)</f>
        <v>5</v>
      </c>
      <c r="C12" s="16" t="n">
        <f aca="false">IF(OR(B$8="",B12="",B$8=0,B12=0),"",B12/B$8*1000)</f>
        <v>39.6825396825397</v>
      </c>
      <c r="D12" s="15" t="n">
        <f aca="false">SUM(D13,D18,D33,D41)</f>
        <v>3</v>
      </c>
      <c r="E12" s="16" t="n">
        <f aca="false">IF(OR($D$8="",D12="",$D$8=0,D12=0),"",D12/$D$8*1000)</f>
        <v>26.3157894736842</v>
      </c>
      <c r="F12" s="26"/>
      <c r="G12" s="18" t="s">
        <v>20</v>
      </c>
      <c r="H12" s="18"/>
      <c r="I12" s="18"/>
      <c r="J12" s="18"/>
      <c r="K12" s="18"/>
      <c r="L12" s="18"/>
      <c r="M12" s="18"/>
      <c r="N12" s="18"/>
      <c r="O12" s="18"/>
      <c r="P12" s="18"/>
    </row>
    <row r="13" customFormat="false" ht="12" hidden="false" customHeight="true" outlineLevel="0" collapsed="false">
      <c r="A13" s="27" t="s">
        <v>21</v>
      </c>
      <c r="B13" s="20" t="n">
        <f aca="false">SUM(B14:B17)</f>
        <v>0</v>
      </c>
      <c r="C13" s="21" t="str">
        <f aca="false">IF(OR(B$8="",B13="",B$8=0,B13=0),"",B13/B$8*1000)</f>
        <v/>
      </c>
      <c r="D13" s="20" t="n">
        <f aca="false">SUM(D14:D17)</f>
        <v>0</v>
      </c>
      <c r="E13" s="21" t="str">
        <f aca="false">IF(OR($D$8="",D13="",$D$8=0,D13=0),"",D13/$D$8*1000)</f>
        <v/>
      </c>
      <c r="F13" s="26"/>
      <c r="G13" s="18" t="s">
        <v>22</v>
      </c>
      <c r="H13" s="18"/>
      <c r="I13" s="18"/>
      <c r="J13" s="18"/>
      <c r="K13" s="18"/>
      <c r="L13" s="18"/>
      <c r="M13" s="18"/>
      <c r="N13" s="18"/>
      <c r="O13" s="18"/>
      <c r="P13" s="18"/>
    </row>
    <row r="14" customFormat="false" ht="12.75" hidden="false" customHeight="false" outlineLevel="0" collapsed="false">
      <c r="A14" s="28" t="s">
        <v>23</v>
      </c>
      <c r="B14" s="29"/>
      <c r="C14" s="21" t="str">
        <f aca="false">IF(OR(B$8="",B14="",B$8=0,B14=0),"",B14/B$8*1000)</f>
        <v/>
      </c>
      <c r="D14" s="29"/>
      <c r="E14" s="21" t="str">
        <f aca="false">IF(OR($D$8="",D14="",$D$8=0,D14=0),"",D14/$D$8*1000)</f>
        <v/>
      </c>
      <c r="F14" s="30"/>
      <c r="G14" s="18" t="s">
        <v>24</v>
      </c>
      <c r="H14" s="18"/>
      <c r="I14" s="18"/>
      <c r="J14" s="18"/>
      <c r="K14" s="18"/>
      <c r="L14" s="18"/>
      <c r="M14" s="18"/>
      <c r="N14" s="18"/>
      <c r="O14" s="18"/>
      <c r="P14" s="18"/>
    </row>
    <row r="15" customFormat="false" ht="12.75" hidden="false" customHeight="false" outlineLevel="0" collapsed="false">
      <c r="A15" s="28" t="s">
        <v>25</v>
      </c>
      <c r="B15" s="29"/>
      <c r="C15" s="21" t="str">
        <f aca="false">IF(OR(B$8="",B15="",B$8=0,B15=0),"",B15/B$8*1000)</f>
        <v/>
      </c>
      <c r="D15" s="29"/>
      <c r="E15" s="21" t="str">
        <f aca="false">IF(OR($D$8="",D15="",$D$8=0,D15=0),"",D15/$D$8*1000)</f>
        <v/>
      </c>
    </row>
    <row r="16" customFormat="false" ht="12.75" hidden="false" customHeight="false" outlineLevel="0" collapsed="false">
      <c r="A16" s="28" t="s">
        <v>26</v>
      </c>
      <c r="B16" s="29"/>
      <c r="C16" s="21" t="str">
        <f aca="false">IF(OR(B$8="",B16="",B$8=0,B16=0),"",B16/B$8*1000)</f>
        <v/>
      </c>
      <c r="D16" s="29"/>
      <c r="E16" s="21" t="str">
        <f aca="false">IF(OR($D$8="",D16="",$D$8=0,D16=0),"",D16/$D$8*1000)</f>
        <v/>
      </c>
    </row>
    <row r="17" customFormat="false" ht="12.75" hidden="false" customHeight="false" outlineLevel="0" collapsed="false">
      <c r="A17" s="28" t="s">
        <v>27</v>
      </c>
      <c r="B17" s="29"/>
      <c r="C17" s="21"/>
      <c r="D17" s="29"/>
      <c r="E17" s="21"/>
    </row>
    <row r="18" customFormat="false" ht="12.75" hidden="false" customHeight="false" outlineLevel="0" collapsed="false">
      <c r="A18" s="27" t="s">
        <v>28</v>
      </c>
      <c r="B18" s="20" t="n">
        <f aca="false">SUM(B19:B26,B29,B32)</f>
        <v>2</v>
      </c>
      <c r="C18" s="21" t="n">
        <f aca="false">IF(OR(B$8="",B18="",B$8=0,B18=0),"",B18/B$8*1000)</f>
        <v>15.8730158730159</v>
      </c>
      <c r="D18" s="20" t="n">
        <f aca="false">SUM(D19:D26,D29,D32)</f>
        <v>0</v>
      </c>
      <c r="E18" s="21" t="str">
        <f aca="false">IF(OR($D$8="",D18="",$D$8=0,D18=0),"",D18/$D$8*1000)</f>
        <v/>
      </c>
    </row>
    <row r="19" customFormat="false" ht="12.75" hidden="false" customHeight="false" outlineLevel="0" collapsed="false">
      <c r="A19" s="28" t="s">
        <v>29</v>
      </c>
      <c r="B19" s="29" t="n">
        <v>2</v>
      </c>
      <c r="C19" s="21" t="n">
        <f aca="false">IF(OR(B$8="",B19="",B$8=0,B19=0),"",B19/B$8*1000)</f>
        <v>15.8730158730159</v>
      </c>
      <c r="D19" s="29"/>
      <c r="E19" s="21" t="str">
        <f aca="false">IF(OR($D$8="",D19="",$D$8=0,D19=0),"",D19/$D$8*1000)</f>
        <v/>
      </c>
    </row>
    <row r="20" customFormat="false" ht="12.75" hidden="false" customHeight="false" outlineLevel="0" collapsed="false">
      <c r="A20" s="28" t="s">
        <v>30</v>
      </c>
      <c r="B20" s="29"/>
      <c r="C20" s="21" t="str">
        <f aca="false">IF(OR(B$8="",B20="",B$8=0,B20=0),"",B20/B$8*1000)</f>
        <v/>
      </c>
      <c r="D20" s="29"/>
      <c r="E20" s="21" t="str">
        <f aca="false">IF(OR($D$8="",D20="",$D$8=0,D20=0),"",D20/$D$8*1000)</f>
        <v/>
      </c>
    </row>
    <row r="21" customFormat="false" ht="12.75" hidden="false" customHeight="false" outlineLevel="0" collapsed="false">
      <c r="A21" s="28" t="s">
        <v>31</v>
      </c>
      <c r="B21" s="29"/>
      <c r="C21" s="21" t="str">
        <f aca="false">IF(OR(B$8="",B21="",B$8=0,B21=0),"",B21/B$8*1000)</f>
        <v/>
      </c>
      <c r="D21" s="29"/>
      <c r="E21" s="21" t="str">
        <f aca="false">IF(OR($D$8="",D21="",$D$8=0,D21=0),"",D21/$D$8*1000)</f>
        <v/>
      </c>
    </row>
    <row r="22" customFormat="false" ht="12.75" hidden="false" customHeight="false" outlineLevel="0" collapsed="false">
      <c r="A22" s="28" t="s">
        <v>32</v>
      </c>
      <c r="B22" s="29"/>
      <c r="C22" s="21" t="str">
        <f aca="false">IF(OR(B$8="",B22="",B$8=0,B22=0),"",B22/B$8*1000)</f>
        <v/>
      </c>
      <c r="D22" s="29"/>
      <c r="E22" s="21" t="str">
        <f aca="false">IF(OR($D$8="",D22="",$D$8=0,D22=0),"",D22/$D$8*1000)</f>
        <v/>
      </c>
    </row>
    <row r="23" customFormat="false" ht="12.75" hidden="false" customHeight="false" outlineLevel="0" collapsed="false">
      <c r="A23" s="28" t="s">
        <v>33</v>
      </c>
      <c r="B23" s="29"/>
      <c r="C23" s="21" t="str">
        <f aca="false">IF(OR(B$8="",B23="",B$8=0,B23=0),"",B23/B$8*1000)</f>
        <v/>
      </c>
      <c r="D23" s="29"/>
      <c r="E23" s="21" t="str">
        <f aca="false">IF(OR($D$8="",D23="",$D$8=0,D23=0),"",D23/$D$8*1000)</f>
        <v/>
      </c>
    </row>
    <row r="24" customFormat="false" ht="12.75" hidden="false" customHeight="false" outlineLevel="0" collapsed="false">
      <c r="A24" s="28" t="s">
        <v>34</v>
      </c>
      <c r="B24" s="29"/>
      <c r="C24" s="21" t="str">
        <f aca="false">IF(OR(B$8="",B24="",B$8=0,B24=0),"",B24/B$8*1000)</f>
        <v/>
      </c>
      <c r="D24" s="29"/>
      <c r="E24" s="21" t="str">
        <f aca="false">IF(OR($D$8="",D24="",$D$8=0,D24=0),"",D24/$D$8*1000)</f>
        <v/>
      </c>
    </row>
    <row r="25" customFormat="false" ht="12.75" hidden="false" customHeight="false" outlineLevel="0" collapsed="false">
      <c r="A25" s="28" t="s">
        <v>35</v>
      </c>
      <c r="B25" s="29"/>
      <c r="C25" s="21" t="str">
        <f aca="false">IF(OR(B$8="",B25="",B$8=0,B25=0),"",B25/B$8*1000)</f>
        <v/>
      </c>
      <c r="D25" s="29"/>
      <c r="E25" s="21" t="str">
        <f aca="false">IF(OR($D$8="",D25="",$D$8=0,D25=0),"",D25/$D$8*1000)</f>
        <v/>
      </c>
    </row>
    <row r="26" customFormat="false" ht="12.75" hidden="false" customHeight="false" outlineLevel="0" collapsed="false">
      <c r="A26" s="31" t="s">
        <v>36</v>
      </c>
      <c r="B26" s="32" t="n">
        <f aca="false">SUM(B27:B28)</f>
        <v>0</v>
      </c>
      <c r="C26" s="21" t="str">
        <f aca="false">IF(OR(B$8="",B26="",B$8=0,B26=0),"",B26/B$8*1000)</f>
        <v/>
      </c>
      <c r="D26" s="32" t="n">
        <f aca="false">SUM(D27:D28)</f>
        <v>0</v>
      </c>
      <c r="E26" s="21" t="str">
        <f aca="false">IF(OR($D$8="",D26="",$D$8=0,D26=0),"",D26/$D$8*1000)</f>
        <v/>
      </c>
    </row>
    <row r="27" customFormat="false" ht="12.75" hidden="false" customHeight="false" outlineLevel="0" collapsed="false">
      <c r="A27" s="28" t="s">
        <v>37</v>
      </c>
      <c r="B27" s="29"/>
      <c r="C27" s="21" t="str">
        <f aca="false">IF(OR(B$8="",B27="",B$8=0,B27=0),"",B27/B$8*1000)</f>
        <v/>
      </c>
      <c r="D27" s="29"/>
      <c r="E27" s="21" t="str">
        <f aca="false">IF(OR($D$8="",D27="",$D$8=0,D27=0),"",D27/$D$8*1000)</f>
        <v/>
      </c>
    </row>
    <row r="28" customFormat="false" ht="12.75" hidden="false" customHeight="false" outlineLevel="0" collapsed="false">
      <c r="A28" s="28" t="s">
        <v>38</v>
      </c>
      <c r="B28" s="29"/>
      <c r="C28" s="21" t="str">
        <f aca="false">IF(OR(B$8="",B28="",B$8=0,B28=0),"",B28/B$8*1000)</f>
        <v/>
      </c>
      <c r="D28" s="29"/>
      <c r="E28" s="21" t="str">
        <f aca="false">IF(OR($D$8="",D28="",$D$8=0,D28=0),"",D28/$D$8*1000)</f>
        <v/>
      </c>
    </row>
    <row r="29" customFormat="false" ht="12.75" hidden="false" customHeight="false" outlineLevel="0" collapsed="false">
      <c r="A29" s="31" t="s">
        <v>39</v>
      </c>
      <c r="B29" s="32" t="n">
        <f aca="false">SUM(B30:B31)</f>
        <v>0</v>
      </c>
      <c r="C29" s="21" t="str">
        <f aca="false">IF(OR(B$8="",B29="",B$8=0,B29=0),"",B29/B$8*1000)</f>
        <v/>
      </c>
      <c r="D29" s="32" t="n">
        <f aca="false">SUM(D30:D31)</f>
        <v>0</v>
      </c>
      <c r="E29" s="21" t="str">
        <f aca="false">IF(OR($D$8="",D29="",$D$8=0,D29=0),"",D29/$D$8*1000)</f>
        <v/>
      </c>
    </row>
    <row r="30" customFormat="false" ht="12.75" hidden="false" customHeight="false" outlineLevel="0" collapsed="false">
      <c r="A30" s="28" t="s">
        <v>40</v>
      </c>
      <c r="B30" s="29"/>
      <c r="C30" s="21" t="str">
        <f aca="false">IF(OR(B$8="",B30="",B$8=0,B30=0),"",B30/B$8*1000)</f>
        <v/>
      </c>
      <c r="D30" s="29"/>
      <c r="E30" s="21" t="str">
        <f aca="false">IF(OR($D$8="",D30="",$D$8=0,D30=0),"",D30/$D$8*1000)</f>
        <v/>
      </c>
    </row>
    <row r="31" customFormat="false" ht="12.75" hidden="false" customHeight="false" outlineLevel="0" collapsed="false">
      <c r="A31" s="28" t="s">
        <v>41</v>
      </c>
      <c r="B31" s="29"/>
      <c r="C31" s="21" t="str">
        <f aca="false">IF(OR(B$8="",B31="",B$8=0,B31=0),"",B31/B$8*1000)</f>
        <v/>
      </c>
      <c r="D31" s="29"/>
      <c r="E31" s="21" t="str">
        <f aca="false">IF(OR($D$8="",D31="",$D$8=0,D31=0),"",D31/$D$8*1000)</f>
        <v/>
      </c>
    </row>
    <row r="32" customFormat="false" ht="12.75" hidden="false" customHeight="false" outlineLevel="0" collapsed="false">
      <c r="A32" s="33" t="s">
        <v>42</v>
      </c>
      <c r="B32" s="34"/>
      <c r="C32" s="21" t="str">
        <f aca="false">IF(OR(B$8="",B32="",B$8=0,B32=0),"",B32/B$8*1000)</f>
        <v/>
      </c>
      <c r="D32" s="34"/>
      <c r="E32" s="21" t="str">
        <f aca="false">IF(OR($D$8="",D32="",$D$8=0,D32=0),"",D32/$D$8*1000)</f>
        <v/>
      </c>
    </row>
    <row r="33" customFormat="false" ht="12.75" hidden="false" customHeight="false" outlineLevel="0" collapsed="false">
      <c r="A33" s="31" t="s">
        <v>43</v>
      </c>
      <c r="B33" s="32" t="n">
        <f aca="false">SUM(B34,B38,)</f>
        <v>3</v>
      </c>
      <c r="C33" s="21" t="n">
        <f aca="false">IF(OR(B$8="",B33="",B$8=0,B33=0),"",B33/B$8*1000)</f>
        <v>23.8095238095238</v>
      </c>
      <c r="D33" s="32" t="n">
        <f aca="false">SUM(D34,D38,)</f>
        <v>3</v>
      </c>
      <c r="E33" s="21" t="n">
        <f aca="false">IF(OR($D$8="",D33="",$D$8=0,D33=0),"",D33/$D$8*1000)</f>
        <v>26.3157894736842</v>
      </c>
    </row>
    <row r="34" customFormat="false" ht="12.75" hidden="false" customHeight="false" outlineLevel="0" collapsed="false">
      <c r="A34" s="31" t="s">
        <v>44</v>
      </c>
      <c r="B34" s="32" t="n">
        <f aca="false">SUM(B35:B37)</f>
        <v>0</v>
      </c>
      <c r="C34" s="21" t="str">
        <f aca="false">IF(OR(B$8="",B34="",B$8=0,B34=0),"",B34/B$8*1000)</f>
        <v/>
      </c>
      <c r="D34" s="32" t="n">
        <f aca="false">SUM(D35:D37)</f>
        <v>0</v>
      </c>
      <c r="E34" s="21" t="str">
        <f aca="false">IF(OR($D$8="",D34="",$D$8=0,D34=0),"",D34/$D$8*1000)</f>
        <v/>
      </c>
    </row>
    <row r="35" customFormat="false" ht="12.75" hidden="false" customHeight="false" outlineLevel="0" collapsed="false">
      <c r="A35" s="28" t="s">
        <v>45</v>
      </c>
      <c r="B35" s="29"/>
      <c r="C35" s="21" t="str">
        <f aca="false">IF(OR(B$8="",B35="",B$8=0,B35=0),"",B35/B$8*1000)</f>
        <v/>
      </c>
      <c r="D35" s="29"/>
      <c r="E35" s="21" t="str">
        <f aca="false">IF(OR($D$8="",D35="",$D$8=0,D35=0),"",D35/$D$8*1000)</f>
        <v/>
      </c>
    </row>
    <row r="36" customFormat="false" ht="12.75" hidden="false" customHeight="false" outlineLevel="0" collapsed="false">
      <c r="A36" s="28" t="s">
        <v>46</v>
      </c>
      <c r="B36" s="29"/>
      <c r="C36" s="21" t="str">
        <f aca="false">IF(OR(B$8="",B36="",B$8=0,B36=0),"",B36/B$8*1000)</f>
        <v/>
      </c>
      <c r="D36" s="29"/>
      <c r="E36" s="21" t="str">
        <f aca="false">IF(OR($D$8="",D36="",$D$8=0,D36=0),"",D36/$D$8*1000)</f>
        <v/>
      </c>
    </row>
    <row r="37" customFormat="false" ht="12.75" hidden="false" customHeight="false" outlineLevel="0" collapsed="false">
      <c r="A37" s="28" t="s">
        <v>47</v>
      </c>
      <c r="B37" s="29"/>
      <c r="C37" s="21" t="str">
        <f aca="false">IF(OR(B$8="",B37="",B$8=0,B37=0),"",B37/B$8*1000)</f>
        <v/>
      </c>
      <c r="D37" s="29"/>
      <c r="E37" s="21" t="str">
        <f aca="false">IF(OR($D$8="",D37="",$D$8=0,D37=0),"",D37/$D$8*1000)</f>
        <v/>
      </c>
    </row>
    <row r="38" customFormat="false" ht="12.75" hidden="false" customHeight="false" outlineLevel="0" collapsed="false">
      <c r="A38" s="31" t="s">
        <v>48</v>
      </c>
      <c r="B38" s="32" t="n">
        <f aca="false">SUM(B39:B40)</f>
        <v>3</v>
      </c>
      <c r="C38" s="21" t="n">
        <f aca="false">IF(OR(B$8="",B38="",B$8=0,B38=0),"",B38/B$8*1000)</f>
        <v>23.8095238095238</v>
      </c>
      <c r="D38" s="32" t="n">
        <f aca="false">SUM(D39:D40)</f>
        <v>3</v>
      </c>
      <c r="E38" s="21" t="n">
        <f aca="false">IF(OR($D$8="",D38="",$D$8=0,D38=0),"",D38/$D$8*1000)</f>
        <v>26.3157894736842</v>
      </c>
    </row>
    <row r="39" customFormat="false" ht="12.75" hidden="false" customHeight="false" outlineLevel="0" collapsed="false">
      <c r="A39" s="28" t="s">
        <v>49</v>
      </c>
      <c r="B39" s="29"/>
      <c r="C39" s="21" t="str">
        <f aca="false">IF(OR(B$8="",B39="",B$8=0,B39=0),"",B39/B$8*1000)</f>
        <v/>
      </c>
      <c r="D39" s="29"/>
      <c r="E39" s="21" t="str">
        <f aca="false">IF(OR($D$8="",D39="",$D$8=0,D39=0),"",D39/$D$8*1000)</f>
        <v/>
      </c>
    </row>
    <row r="40" customFormat="false" ht="12.75" hidden="false" customHeight="false" outlineLevel="0" collapsed="false">
      <c r="A40" s="28" t="s">
        <v>50</v>
      </c>
      <c r="B40" s="29" t="n">
        <v>3</v>
      </c>
      <c r="C40" s="21" t="n">
        <f aca="false">IF(OR(B$8="",B40="",B$8=0,B40=0),"",B40/B$8*1000)</f>
        <v>23.8095238095238</v>
      </c>
      <c r="D40" s="29" t="n">
        <v>3</v>
      </c>
      <c r="E40" s="21" t="n">
        <f aca="false">IF(OR($D$8="",D40="",$D$8=0,D40=0),"",D40/$D$8*1000)</f>
        <v>26.3157894736842</v>
      </c>
    </row>
    <row r="41" customFormat="false" ht="12.75" hidden="false" customHeight="false" outlineLevel="0" collapsed="false">
      <c r="A41" s="27" t="s">
        <v>51</v>
      </c>
      <c r="B41" s="20" t="n">
        <f aca="false">SUM(B42,B45,B48)</f>
        <v>0</v>
      </c>
      <c r="C41" s="21" t="str">
        <f aca="false">IF(OR(B$8="",B41="",B$8=0,B41=0),"",B41/B$8*1000)</f>
        <v/>
      </c>
      <c r="D41" s="20" t="n">
        <f aca="false">SUM(D42,D45,D48)</f>
        <v>0</v>
      </c>
      <c r="E41" s="21" t="str">
        <f aca="false">IF(OR($D$8="",D41="",$D$8=0,D41=0),"",D41/$D$8*1000)</f>
        <v/>
      </c>
    </row>
    <row r="42" customFormat="false" ht="12.75" hidden="false" customHeight="false" outlineLevel="0" collapsed="false">
      <c r="A42" s="31" t="s">
        <v>52</v>
      </c>
      <c r="B42" s="32" t="n">
        <f aca="false">SUM(B43:B44)</f>
        <v>0</v>
      </c>
      <c r="C42" s="21" t="str">
        <f aca="false">IF(OR(B$8="",B42="",B$8=0,B42=0),"",B42/B$8*1000)</f>
        <v/>
      </c>
      <c r="D42" s="32" t="n">
        <f aca="false">SUM(D43:D44)</f>
        <v>0</v>
      </c>
      <c r="E42" s="21" t="str">
        <f aca="false">IF(OR($D$8="",D42="",$D$8=0,D42=0),"",D42/$D$8*1000)</f>
        <v/>
      </c>
    </row>
    <row r="43" customFormat="false" ht="12.75" hidden="false" customHeight="false" outlineLevel="0" collapsed="false">
      <c r="A43" s="23" t="s">
        <v>53</v>
      </c>
      <c r="B43" s="24"/>
      <c r="C43" s="21" t="str">
        <f aca="false">IF(OR(B$8="",B43="",B$8=0,B43=0),"",B43/B$8*1000)</f>
        <v/>
      </c>
      <c r="D43" s="24"/>
      <c r="E43" s="21" t="str">
        <f aca="false">IF(OR($D$8="",D43="",$D$8=0,D43=0),"",D43/$D$8*1000)</f>
        <v/>
      </c>
    </row>
    <row r="44" customFormat="false" ht="12.75" hidden="false" customHeight="false" outlineLevel="0" collapsed="false">
      <c r="A44" s="33" t="s">
        <v>54</v>
      </c>
      <c r="B44" s="29"/>
      <c r="C44" s="21" t="str">
        <f aca="false">IF(OR(B$8="",B44="",B$8=0,B44=0),"",B44/B$8*1000)</f>
        <v/>
      </c>
      <c r="D44" s="29"/>
      <c r="E44" s="21" t="str">
        <f aca="false">IF(OR($D$8="",D44="",$D$8=0,D44=0),"",D44/$D$8*1000)</f>
        <v/>
      </c>
    </row>
    <row r="45" customFormat="false" ht="12.75" hidden="false" customHeight="false" outlineLevel="0" collapsed="false">
      <c r="A45" s="31" t="s">
        <v>55</v>
      </c>
      <c r="B45" s="32" t="n">
        <f aca="false">SUM(B46:B47)</f>
        <v>0</v>
      </c>
      <c r="C45" s="21" t="str">
        <f aca="false">IF(OR(B$8="",B45="",B$8=0,B45=0),"",B45/B$8*1000)</f>
        <v/>
      </c>
      <c r="D45" s="32" t="n">
        <f aca="false">SUM(D46:D47)</f>
        <v>0</v>
      </c>
      <c r="E45" s="21" t="str">
        <f aca="false">IF(OR($D$8="",D45="",$D$8=0,D45=0),"",D45/$D$8*1000)</f>
        <v/>
      </c>
    </row>
    <row r="46" customFormat="false" ht="12.75" hidden="false" customHeight="false" outlineLevel="0" collapsed="false">
      <c r="A46" s="33" t="s">
        <v>56</v>
      </c>
      <c r="B46" s="29"/>
      <c r="C46" s="21" t="str">
        <f aca="false">IF(OR(B$8="",B46="",B$8=0,B46=0),"",B46/B$8*1000)</f>
        <v/>
      </c>
      <c r="D46" s="29"/>
      <c r="E46" s="21" t="str">
        <f aca="false">IF(OR($D$8="",D46="",$D$8=0,D46=0),"",D46/$D$8*1000)</f>
        <v/>
      </c>
    </row>
    <row r="47" customFormat="false" ht="12.75" hidden="false" customHeight="false" outlineLevel="0" collapsed="false">
      <c r="A47" s="33" t="s">
        <v>57</v>
      </c>
      <c r="B47" s="29"/>
      <c r="C47" s="21" t="str">
        <f aca="false">IF(OR(B$8="",B47="",B$8=0,B47=0),"",B47/B$8*1000)</f>
        <v/>
      </c>
      <c r="D47" s="29"/>
      <c r="E47" s="21" t="str">
        <f aca="false">IF(OR($D$8="",D47="",$D$8=0,D47=0),"",D47/$D$8*1000)</f>
        <v/>
      </c>
    </row>
    <row r="48" customFormat="false" ht="12.75" hidden="false" customHeight="false" outlineLevel="0" collapsed="false">
      <c r="A48" s="27" t="s">
        <v>58</v>
      </c>
      <c r="B48" s="34"/>
      <c r="C48" s="21" t="str">
        <f aca="false">IF(OR(B$8="",B48="",B$8=0,B48=0),"",B48/B$8*1000)</f>
        <v/>
      </c>
      <c r="D48" s="34"/>
      <c r="E48" s="21" t="str">
        <f aca="false">IF(OR($D$8="",D48="",$D$8=0,D48=0),"",D48/$D$8*1000)</f>
        <v/>
      </c>
    </row>
    <row r="49" customFormat="false" ht="12.75" hidden="false" customHeight="false" outlineLevel="0" collapsed="false">
      <c r="A49" s="14" t="s">
        <v>59</v>
      </c>
      <c r="B49" s="15" t="n">
        <f aca="false">B77+B104</f>
        <v>1</v>
      </c>
      <c r="C49" s="16" t="n">
        <f aca="false">IF(OR(B$8="",B49="",B$8=0,B49=0),"",B49/B$8*1000)</f>
        <v>7.93650793650794</v>
      </c>
      <c r="D49" s="15" t="n">
        <f aca="false">D77+D104</f>
        <v>0</v>
      </c>
      <c r="E49" s="16" t="str">
        <f aca="false">IF(OR($D$8="",D49="",$D$8=0,D49=0),"",D49/$D$8*1000)</f>
        <v/>
      </c>
    </row>
    <row r="50" customFormat="false" ht="12.75" hidden="false" customHeight="false" outlineLevel="0" collapsed="false">
      <c r="A50" s="27" t="s">
        <v>60</v>
      </c>
      <c r="B50" s="20" t="n">
        <f aca="false">SUM(B51:B54)</f>
        <v>0</v>
      </c>
      <c r="C50" s="21" t="str">
        <f aca="false">IF(OR(B$8="",B50="",B$8=0,B50=0),"",B50/B$8*1000)</f>
        <v/>
      </c>
      <c r="D50" s="20" t="n">
        <f aca="false">SUM(D51:D54)</f>
        <v>0</v>
      </c>
      <c r="E50" s="21" t="str">
        <f aca="false">IF(OR($D$8="",D50="",$D$8=0,D50=0),"",D50/$D$8*1000)</f>
        <v/>
      </c>
    </row>
    <row r="51" customFormat="false" ht="12.75" hidden="false" customHeight="false" outlineLevel="0" collapsed="false">
      <c r="A51" s="28" t="s">
        <v>25</v>
      </c>
      <c r="B51" s="20" t="str">
        <f aca="false">IF(SUM(B79,B106)&gt;0,SUM(B79,B106),"")</f>
        <v/>
      </c>
      <c r="C51" s="21" t="str">
        <f aca="false">IF(OR(B$8="",B51="",B$8=0,B51=0),"",B51/B$8*1000)</f>
        <v/>
      </c>
      <c r="D51" s="20" t="str">
        <f aca="false">IF(SUM(D79,D106)&gt;0,SUM(D79,D106),"")</f>
        <v/>
      </c>
      <c r="E51" s="21" t="str">
        <f aca="false">IF(OR($D$8="",D51="",$D$8=0,D51=0),"",D51/$D$8*1000)</f>
        <v/>
      </c>
    </row>
    <row r="52" customFormat="false" ht="12.75" hidden="false" customHeight="false" outlineLevel="0" collapsed="false">
      <c r="A52" s="28" t="s">
        <v>61</v>
      </c>
      <c r="B52" s="20" t="str">
        <f aca="false">IF(SUM(B80,B107)&gt;0,SUM(B80,B107),"")</f>
        <v/>
      </c>
      <c r="C52" s="21" t="str">
        <f aca="false">IF(OR(B$8="",B52="",B$8=0,B52=0),"",B52/B$8*1000)</f>
        <v/>
      </c>
      <c r="D52" s="20" t="str">
        <f aca="false">IF(SUM(D80,D107)&gt;0,SUM(D80,D107),"")</f>
        <v/>
      </c>
      <c r="E52" s="21" t="str">
        <f aca="false">IF(OR($D$8="",D52="",$D$8=0,D52=0),"",D52/$D$8*1000)</f>
        <v/>
      </c>
    </row>
    <row r="53" customFormat="false" ht="12.75" hidden="false" customHeight="false" outlineLevel="0" collapsed="false">
      <c r="A53" s="28" t="s">
        <v>62</v>
      </c>
      <c r="B53" s="20" t="str">
        <f aca="false">IF(SUM(B81,B108)&gt;0,SUM(B81,B108),"")</f>
        <v/>
      </c>
      <c r="C53" s="21" t="str">
        <f aca="false">IF(OR(B$8="",B53="",B$8=0,B53=0),"",B53/B$8*1000)</f>
        <v/>
      </c>
      <c r="D53" s="20" t="str">
        <f aca="false">IF(SUM(D81,D108)&gt;0,SUM(D81,D108),"")</f>
        <v/>
      </c>
      <c r="E53" s="21" t="str">
        <f aca="false">IF(OR($D$8="",D53="",$D$8=0,D53=0),"",D53/$D$8*1000)</f>
        <v/>
      </c>
    </row>
    <row r="54" customFormat="false" ht="12.75" hidden="false" customHeight="false" outlineLevel="0" collapsed="false">
      <c r="A54" s="33" t="s">
        <v>58</v>
      </c>
      <c r="B54" s="20" t="str">
        <f aca="false">IF(SUM(B82,B109)&gt;0,SUM(B82,B109),"")</f>
        <v/>
      </c>
      <c r="C54" s="21" t="str">
        <f aca="false">IF(OR(B$8="",B54="",B$8=0,B54=0),"",B54/B$8*1000)</f>
        <v/>
      </c>
      <c r="D54" s="20" t="str">
        <f aca="false">IF(SUM(D82,D109)&gt;0,SUM(D82,D109),"")</f>
        <v/>
      </c>
      <c r="E54" s="21" t="str">
        <f aca="false">IF(OR($D$8="",D54="",$D$8=0,D54=0),"",D54/$D$8*1000)</f>
        <v/>
      </c>
    </row>
    <row r="55" customFormat="false" ht="12.75" hidden="false" customHeight="false" outlineLevel="0" collapsed="false">
      <c r="A55" s="27" t="s">
        <v>63</v>
      </c>
      <c r="B55" s="20" t="n">
        <f aca="false">SUM(B83,B110)</f>
        <v>1</v>
      </c>
      <c r="C55" s="21" t="n">
        <f aca="false">IF(OR(B$8="",B55="",B$8=0,B55=0),"",B55/B$8*1000)</f>
        <v>7.93650793650794</v>
      </c>
      <c r="D55" s="20" t="n">
        <f aca="false">SUM(D83,D110)</f>
        <v>0</v>
      </c>
      <c r="E55" s="21" t="str">
        <f aca="false">IF(OR($D$8="",D55="",$D$8=0,D55=0),"",D55/$D$8*1000)</f>
        <v/>
      </c>
    </row>
    <row r="56" customFormat="false" ht="12.75" hidden="false" customHeight="false" outlineLevel="0" collapsed="false">
      <c r="A56" s="28" t="s">
        <v>64</v>
      </c>
      <c r="B56" s="20" t="str">
        <f aca="false">IF(SUM(B84,B111)&gt;0,SUM(B84,B111),"")</f>
        <v/>
      </c>
      <c r="C56" s="21" t="str">
        <f aca="false">IF(OR(B$8="",B56="",B$8=0,B56=0),"",B56/B$8*1000)</f>
        <v/>
      </c>
      <c r="D56" s="20" t="str">
        <f aca="false">IF(SUM(D84,D111)&gt;0,SUM(D84,D111),"")</f>
        <v/>
      </c>
      <c r="E56" s="21" t="str">
        <f aca="false">IF(OR($D$8="",D56="",$D$8=0,D56=0),"",D56/$D$8*1000)</f>
        <v/>
      </c>
    </row>
    <row r="57" customFormat="false" ht="12.75" hidden="false" customHeight="false" outlineLevel="0" collapsed="false">
      <c r="A57" s="28" t="s">
        <v>65</v>
      </c>
      <c r="B57" s="20" t="str">
        <f aca="false">IF(SUM(B85,B112)&gt;0,SUM(B85,B112),"")</f>
        <v/>
      </c>
      <c r="C57" s="21" t="str">
        <f aca="false">IF(OR(B$8="",B57="",B$8=0,B57=0),"",B57/B$8*1000)</f>
        <v/>
      </c>
      <c r="D57" s="20" t="str">
        <f aca="false">IF(SUM(D85,D112)&gt;0,SUM(D85,D112),"")</f>
        <v/>
      </c>
      <c r="E57" s="21" t="str">
        <f aca="false">IF(OR($D$8="",D57="",$D$8=0,D57=0),"",D57/$D$8*1000)</f>
        <v/>
      </c>
    </row>
    <row r="58" customFormat="false" ht="12.75" hidden="false" customHeight="false" outlineLevel="0" collapsed="false">
      <c r="A58" s="28" t="s">
        <v>66</v>
      </c>
      <c r="B58" s="20" t="str">
        <f aca="false">IF(SUM(B86,B113)&gt;0,SUM(B86,B113),"")</f>
        <v/>
      </c>
      <c r="C58" s="21" t="str">
        <f aca="false">IF(OR(B$8="",B58="",B$8=0,B58=0),"",B58/B$8*1000)</f>
        <v/>
      </c>
      <c r="D58" s="20" t="str">
        <f aca="false">IF(SUM(D86,D113)&gt;0,SUM(D86,D113),"")</f>
        <v/>
      </c>
      <c r="E58" s="21" t="str">
        <f aca="false">IF(OR($D$8="",D58="",$D$8=0,D58=0),"",D58/$D$8*1000)</f>
        <v/>
      </c>
    </row>
    <row r="59" customFormat="false" ht="12.75" hidden="false" customHeight="false" outlineLevel="0" collapsed="false">
      <c r="A59" s="27" t="s">
        <v>67</v>
      </c>
      <c r="B59" s="20" t="n">
        <f aca="false">IF(SUM(B87,B114)&gt;0,SUM(B87,B114),"")</f>
        <v>1</v>
      </c>
      <c r="C59" s="21" t="n">
        <f aca="false">IF(OR(B$8="",B59="",B$8=0,B59=0),"",B59/B$8*1000)</f>
        <v>7.93650793650794</v>
      </c>
      <c r="D59" s="20" t="str">
        <f aca="false">IF(SUM(D87,D114)&gt;0,SUM(D87,D114),"")</f>
        <v/>
      </c>
      <c r="E59" s="21" t="str">
        <f aca="false">IF(OR($D$8="",D59="",$D$8=0,D59=0),"",D59/$D$8*1000)</f>
        <v/>
      </c>
    </row>
    <row r="60" customFormat="false" ht="12.75" hidden="false" customHeight="false" outlineLevel="0" collapsed="false">
      <c r="A60" s="28" t="s">
        <v>68</v>
      </c>
      <c r="B60" s="20" t="str">
        <f aca="false">IF(SUM(B88)&gt;0,SUM(B88),"")</f>
        <v/>
      </c>
      <c r="C60" s="21" t="str">
        <f aca="false">IF(OR(B$8="",B60="",B$8=0,B60=0),"",B60/B$8*1000)</f>
        <v/>
      </c>
      <c r="D60" s="20" t="str">
        <f aca="false">IF(SUM(D88)&gt;0,SUM(D88),"")</f>
        <v/>
      </c>
      <c r="E60" s="21" t="str">
        <f aca="false">IF(OR($D$8="",D60="",$D$8=0,D60=0),"",D60/$D$8*1000)</f>
        <v/>
      </c>
    </row>
    <row r="61" customFormat="false" ht="12.75" hidden="false" customHeight="false" outlineLevel="0" collapsed="false">
      <c r="A61" s="28" t="s">
        <v>69</v>
      </c>
      <c r="B61" s="20" t="n">
        <f aca="false">IF(SUM(B115)&gt;0,SUM(B115),"")</f>
        <v>1</v>
      </c>
      <c r="C61" s="21" t="n">
        <f aca="false">IF(OR(B$8="",B61="",B$8=0,B61=0),"",B61/B$8*1000)</f>
        <v>7.93650793650794</v>
      </c>
      <c r="D61" s="20" t="str">
        <f aca="false">IF(SUM(D115)&gt;0,SUM(D115),"")</f>
        <v/>
      </c>
      <c r="E61" s="21" t="str">
        <f aca="false">IF(OR($D$8="",D61="",$D$8=0,D61=0),"",D61/$D$8*1000)</f>
        <v/>
      </c>
    </row>
    <row r="62" customFormat="false" ht="12.75" hidden="false" customHeight="false" outlineLevel="0" collapsed="false">
      <c r="A62" s="28" t="s">
        <v>70</v>
      </c>
      <c r="B62" s="20" t="str">
        <f aca="false">IF(SUM(B89,B116)&gt;0,SUM(B89,B116),"")</f>
        <v/>
      </c>
      <c r="C62" s="21" t="str">
        <f aca="false">IF(OR(B$8="",B62="",B$8=0,B62=0),"",B62/B$8*1000)</f>
        <v/>
      </c>
      <c r="D62" s="20" t="str">
        <f aca="false">IF(SUM(D89,D116)&gt;0,SUM(D89,D116),"")</f>
        <v/>
      </c>
      <c r="E62" s="21" t="str">
        <f aca="false">IF(OR($D$8="",D62="",$D$8=0,D62=0),"",D62/$D$8*1000)</f>
        <v/>
      </c>
    </row>
    <row r="63" customFormat="false" ht="12.75" hidden="false" customHeight="false" outlineLevel="0" collapsed="false">
      <c r="A63" s="27" t="s">
        <v>71</v>
      </c>
      <c r="B63" s="20" t="str">
        <f aca="false">IF(SUM(B90,B117)&gt;0,SUM(B90,B117),"")</f>
        <v/>
      </c>
      <c r="C63" s="21" t="str">
        <f aca="false">IF(OR(B$8="",B63="",B$8=0,B63=0),"",B63/B$8*1000)</f>
        <v/>
      </c>
      <c r="D63" s="20" t="str">
        <f aca="false">IF(SUM(D90,D117)&gt;0,SUM(D90,D117),"")</f>
        <v/>
      </c>
      <c r="E63" s="21" t="str">
        <f aca="false">IF(OR($D$8="",D63="",$D$8=0,D63=0),"",D63/$D$8*1000)</f>
        <v/>
      </c>
    </row>
    <row r="64" customFormat="false" ht="12.75" hidden="false" customHeight="false" outlineLevel="0" collapsed="false">
      <c r="A64" s="28" t="s">
        <v>72</v>
      </c>
      <c r="B64" s="20" t="str">
        <f aca="false">IF(SUM(B91,B118)&gt;0,SUM(B91,B118),"")</f>
        <v/>
      </c>
      <c r="C64" s="21" t="str">
        <f aca="false">IF(OR(B$8="",B64="",B$8=0,B64=0),"",B64/B$8*1000)</f>
        <v/>
      </c>
      <c r="D64" s="20" t="str">
        <f aca="false">IF(SUM(D91,D118)&gt;0,SUM(D91,D118),"")</f>
        <v/>
      </c>
      <c r="E64" s="21" t="str">
        <f aca="false">IF(OR($D$8="",D64="",$D$8=0,D64=0),"",D64/$D$8*1000)</f>
        <v/>
      </c>
    </row>
    <row r="65" customFormat="false" ht="12.75" hidden="false" customHeight="false" outlineLevel="0" collapsed="false">
      <c r="A65" s="28" t="s">
        <v>70</v>
      </c>
      <c r="B65" s="20" t="str">
        <f aca="false">IF(SUM(B92,B119)&gt;0,SUM(B92,B119),"")</f>
        <v/>
      </c>
      <c r="C65" s="21" t="str">
        <f aca="false">IF(OR(B$8="",B65="",B$8=0,B65=0),"",B65/B$8*1000)</f>
        <v/>
      </c>
      <c r="D65" s="20" t="str">
        <f aca="false">IF(SUM(D92,D119)&gt;0,SUM(D92,D119),"")</f>
        <v/>
      </c>
      <c r="E65" s="21" t="str">
        <f aca="false">IF(OR($D$8="",D65="",$D$8=0,D65=0),"",D65/$D$8*1000)</f>
        <v/>
      </c>
    </row>
    <row r="66" customFormat="false" ht="12.75" hidden="false" customHeight="false" outlineLevel="0" collapsed="false">
      <c r="A66" s="27" t="s">
        <v>73</v>
      </c>
      <c r="B66" s="20" t="str">
        <f aca="false">IF(SUM(B93,B120)&gt;0,SUM(B93,B120),"")</f>
        <v/>
      </c>
      <c r="C66" s="21" t="str">
        <f aca="false">IF(OR(B$8="",B66="",B$8=0,B66=0),"",B66/B$8*1000)</f>
        <v/>
      </c>
      <c r="D66" s="20" t="str">
        <f aca="false">IF(SUM(D93,D120)&gt;0,SUM(D93,D120),"")</f>
        <v/>
      </c>
      <c r="E66" s="21" t="str">
        <f aca="false">IF(OR($D$8="",D66="",$D$8=0,D66=0),"",D66/$D$8*1000)</f>
        <v/>
      </c>
    </row>
    <row r="67" customFormat="false" ht="12.75" hidden="false" customHeight="false" outlineLevel="0" collapsed="false">
      <c r="A67" s="28" t="s">
        <v>74</v>
      </c>
      <c r="B67" s="20" t="str">
        <f aca="false">IF(SUM(B94,B121)&gt;0,SUM(B94,B121),"")</f>
        <v/>
      </c>
      <c r="C67" s="21" t="str">
        <f aca="false">IF(OR(B$8="",B67="",B$8=0,B67=0),"",B67/B$8*1000)</f>
        <v/>
      </c>
      <c r="D67" s="20" t="str">
        <f aca="false">IF(SUM(D94,D121)&gt;0,SUM(D94,D121),"")</f>
        <v/>
      </c>
      <c r="E67" s="21" t="str">
        <f aca="false">IF(OR($D$8="",D67="",$D$8=0,D67=0),"",D67/$D$8*1000)</f>
        <v/>
      </c>
    </row>
    <row r="68" customFormat="false" ht="12.75" hidden="false" customHeight="false" outlineLevel="0" collapsed="false">
      <c r="A68" s="28" t="s">
        <v>41</v>
      </c>
      <c r="B68" s="20" t="str">
        <f aca="false">IF(SUM(B95,B122)&gt;0,SUM(B95,B122),"")</f>
        <v/>
      </c>
      <c r="C68" s="21" t="str">
        <f aca="false">IF(OR(B$8="",B68="",B$8=0,B68=0),"",B68/B$8*1000)</f>
        <v/>
      </c>
      <c r="D68" s="20" t="str">
        <f aca="false">IF(SUM(D95,D122)&gt;0,SUM(D95,D122),"")</f>
        <v/>
      </c>
      <c r="E68" s="21" t="str">
        <f aca="false">IF(OR($D$8="",D68="",$D$8=0,D68=0),"",D68/$D$8*1000)</f>
        <v/>
      </c>
    </row>
    <row r="69" customFormat="false" ht="12.75" hidden="false" customHeight="false" outlineLevel="0" collapsed="false">
      <c r="A69" s="28" t="s">
        <v>75</v>
      </c>
      <c r="B69" s="20" t="str">
        <f aca="false">IF(SUM(B96,B123)&gt;0,SUM(B96,B123),"")</f>
        <v/>
      </c>
      <c r="C69" s="21" t="str">
        <f aca="false">IF(OR(B$8="",B69="",B$8=0,B69=0),"",B69/B$8*1000)</f>
        <v/>
      </c>
      <c r="D69" s="20" t="str">
        <f aca="false">IF(SUM(D96,D123)&gt;0,SUM(D96,D123),"")</f>
        <v/>
      </c>
      <c r="E69" s="21" t="str">
        <f aca="false">IF(OR($D$8="",D69="",$D$8=0,D69=0),"",D69/$D$8*1000)</f>
        <v/>
      </c>
    </row>
    <row r="70" customFormat="false" ht="12.75" hidden="false" customHeight="false" outlineLevel="0" collapsed="false">
      <c r="A70" s="28" t="s">
        <v>33</v>
      </c>
      <c r="B70" s="20" t="str">
        <f aca="false">IF(SUM(B97,B124)&gt;0,SUM(B97,B124),"")</f>
        <v/>
      </c>
      <c r="C70" s="21" t="str">
        <f aca="false">IF(OR(B$8="",B70="",B$8=0,B70=0),"",B70/B$8*1000)</f>
        <v/>
      </c>
      <c r="D70" s="20" t="str">
        <f aca="false">IF(SUM(D97,D124)&gt;0,SUM(D97,D124),"")</f>
        <v/>
      </c>
      <c r="E70" s="21" t="str">
        <f aca="false">IF(OR($D$8="",D70="",$D$8=0,D70=0),"",D70/$D$8*1000)</f>
        <v/>
      </c>
    </row>
    <row r="71" customFormat="false" ht="12.75" hidden="false" customHeight="false" outlineLevel="0" collapsed="false">
      <c r="A71" s="27" t="s">
        <v>51</v>
      </c>
      <c r="B71" s="20" t="n">
        <f aca="false">SUM(B72:B73,B76)</f>
        <v>0</v>
      </c>
      <c r="C71" s="21" t="str">
        <f aca="false">IF(OR(B$8="",B71="",B$8=0,B71=0),"",B71/B$8*1000)</f>
        <v/>
      </c>
      <c r="D71" s="20" t="n">
        <f aca="false">SUM(D72:D73,D76)</f>
        <v>0</v>
      </c>
      <c r="E71" s="21" t="str">
        <f aca="false">IF(OR($D$8="",D71="",$D$8=0,D71=0),"",D71/$D$8*1000)</f>
        <v/>
      </c>
    </row>
    <row r="72" customFormat="false" ht="12.75" hidden="false" customHeight="false" outlineLevel="0" collapsed="false">
      <c r="A72" s="28" t="s">
        <v>76</v>
      </c>
      <c r="B72" s="20" t="str">
        <f aca="false">IF(SUM(B99,B126)&gt;0,SUM(B99,B126),"")</f>
        <v/>
      </c>
      <c r="C72" s="21" t="str">
        <f aca="false">IF(OR(B$8="",B72="",B$8=0,B72=0),"",B72/B$8*1000)</f>
        <v/>
      </c>
      <c r="D72" s="20" t="str">
        <f aca="false">IF(SUM(D99,D126)&gt;0,SUM(D99,D126),"")</f>
        <v/>
      </c>
      <c r="E72" s="21" t="str">
        <f aca="false">IF(OR($D$8="",D72="",$D$8=0,D72=0),"",D72/$D$8*1000)</f>
        <v/>
      </c>
    </row>
    <row r="73" customFormat="false" ht="12.75" hidden="false" customHeight="false" outlineLevel="0" collapsed="false">
      <c r="A73" s="31" t="s">
        <v>55</v>
      </c>
      <c r="B73" s="20" t="str">
        <f aca="false">IF(SUM(B100,B127)&gt;0,SUM(B100,B127),"")</f>
        <v/>
      </c>
      <c r="C73" s="21" t="str">
        <f aca="false">IF(OR(B$8="",B73="",B$8=0,B73=0),"",B73/B$8*1000)</f>
        <v/>
      </c>
      <c r="D73" s="20" t="str">
        <f aca="false">IF(SUM(D100,D127)&gt;0,SUM(D100,D127),"")</f>
        <v/>
      </c>
      <c r="E73" s="21" t="str">
        <f aca="false">IF(OR($D$8="",D73="",$D$8=0,D73=0),"",D73/$D$8*1000)</f>
        <v/>
      </c>
    </row>
    <row r="74" customFormat="false" ht="12.75" hidden="false" customHeight="false" outlineLevel="0" collapsed="false">
      <c r="A74" s="28" t="s">
        <v>56</v>
      </c>
      <c r="B74" s="20" t="str">
        <f aca="false">IF(SUM(B101,B128)&gt;0,SUM(B101,B128),"")</f>
        <v/>
      </c>
      <c r="C74" s="21" t="str">
        <f aca="false">IF(OR(B$8="",B74="",B$8=0,B74=0),"",B74/B$8*1000)</f>
        <v/>
      </c>
      <c r="D74" s="20" t="str">
        <f aca="false">IF(SUM(D101,D128)&gt;0,SUM(D101,D128),"")</f>
        <v/>
      </c>
      <c r="E74" s="21" t="str">
        <f aca="false">IF(OR($D$8="",D74="",$D$8=0,D74=0),"",D74/$D$8*1000)</f>
        <v/>
      </c>
    </row>
    <row r="75" customFormat="false" ht="12.75" hidden="false" customHeight="false" outlineLevel="0" collapsed="false">
      <c r="A75" s="33" t="s">
        <v>77</v>
      </c>
      <c r="B75" s="20" t="str">
        <f aca="false">IF(SUM(B102,B129)&gt;0,SUM(B102,B129),"")</f>
        <v/>
      </c>
      <c r="C75" s="21" t="str">
        <f aca="false">IF(OR(B$8="",B75="",B$8=0,B75=0),"",B75/B$8*1000)</f>
        <v/>
      </c>
      <c r="D75" s="20" t="str">
        <f aca="false">IF(SUM(D102,D129)&gt;0,SUM(D102,D129),"")</f>
        <v/>
      </c>
      <c r="E75" s="21" t="str">
        <f aca="false">IF(OR($D$8="",D75="",$D$8=0,D75=0),"",D75/$D$8*1000)</f>
        <v/>
      </c>
    </row>
    <row r="76" customFormat="false" ht="12.75" hidden="false" customHeight="false" outlineLevel="0" collapsed="false">
      <c r="A76" s="31" t="s">
        <v>58</v>
      </c>
      <c r="B76" s="20" t="str">
        <f aca="false">IF(SUM(B103,B130)&gt;0,SUM(B103,B130),"")</f>
        <v/>
      </c>
      <c r="C76" s="21" t="str">
        <f aca="false">IF(OR(B$8="",B76="",B$8=0,B76=0),"",B76/B$8*1000)</f>
        <v/>
      </c>
      <c r="D76" s="20" t="str">
        <f aca="false">IF(SUM(D103,D130)&gt;0,SUM(D103,D130),"")</f>
        <v/>
      </c>
      <c r="E76" s="21" t="str">
        <f aca="false">IF(OR($D$8="",D76="",$D$8=0,D76=0),"",D76/$D$8*1000)</f>
        <v/>
      </c>
    </row>
    <row r="77" customFormat="false" ht="12.75" hidden="false" customHeight="false" outlineLevel="0" collapsed="false">
      <c r="A77" s="14" t="s">
        <v>78</v>
      </c>
      <c r="B77" s="15" t="n">
        <f aca="false">SUM(B78,B83,B100,B103)</f>
        <v>0</v>
      </c>
      <c r="C77" s="16" t="str">
        <f aca="false">IF(OR(B$9="",B77="",B$9=0,B77=0),"",B77/B$9*1000)</f>
        <v/>
      </c>
      <c r="D77" s="15" t="n">
        <f aca="false">SUM(D78,D83,D100,D103)</f>
        <v>0</v>
      </c>
      <c r="E77" s="16" t="str">
        <f aca="false">IF(OR($D$9="",D77="",$D$9=0,D77=0),"",D77/$D$9*1000)</f>
        <v/>
      </c>
    </row>
    <row r="78" s="35" customFormat="true" ht="12.75" hidden="false" customHeight="false" outlineLevel="0" collapsed="false">
      <c r="A78" s="27" t="s">
        <v>79</v>
      </c>
      <c r="B78" s="20" t="n">
        <f aca="false">SUM(B79:B82)</f>
        <v>0</v>
      </c>
      <c r="C78" s="21" t="str">
        <f aca="false">IF(OR(B$9="",B78="",B$9=0,B78=0),"",B78/B$9*1000)</f>
        <v/>
      </c>
      <c r="D78" s="20" t="n">
        <f aca="false">SUM(D79:D82)</f>
        <v>0</v>
      </c>
      <c r="E78" s="21" t="str">
        <f aca="false">IF(OR($D$9="",D78="",$D$9=0,D78=0),"",D78/$D$9*1000)</f>
        <v/>
      </c>
    </row>
    <row r="79" customFormat="false" ht="12.75" hidden="false" customHeight="false" outlineLevel="0" collapsed="false">
      <c r="A79" s="28" t="s">
        <v>25</v>
      </c>
      <c r="B79" s="29"/>
      <c r="C79" s="21" t="str">
        <f aca="false">IF(OR(B$9="",B79="",B$9=0,B79=0),"",B79/B$9*1000)</f>
        <v/>
      </c>
      <c r="D79" s="29"/>
      <c r="E79" s="21" t="str">
        <f aca="false">IF(OR($D$9="",D79="",$D$9=0,D79=0),"",D79/$D$9*1000)</f>
        <v/>
      </c>
    </row>
    <row r="80" customFormat="false" ht="12.75" hidden="false" customHeight="false" outlineLevel="0" collapsed="false">
      <c r="A80" s="28" t="s">
        <v>61</v>
      </c>
      <c r="B80" s="29"/>
      <c r="C80" s="21" t="str">
        <f aca="false">IF(OR(B$9="",B80="",B$9=0,B80=0),"",B80/B$9*1000)</f>
        <v/>
      </c>
      <c r="D80" s="29"/>
      <c r="E80" s="21" t="str">
        <f aca="false">IF(OR($D$9="",D80="",$D$9=0,D80=0),"",D80/$D$9*1000)</f>
        <v/>
      </c>
    </row>
    <row r="81" customFormat="false" ht="12.75" hidden="false" customHeight="false" outlineLevel="0" collapsed="false">
      <c r="A81" s="28" t="s">
        <v>23</v>
      </c>
      <c r="B81" s="29"/>
      <c r="C81" s="21" t="str">
        <f aca="false">IF(OR(B$9="",B81="",B$9=0,B81=0),"",B81/B$9*1000)</f>
        <v/>
      </c>
      <c r="D81" s="29"/>
      <c r="E81" s="21" t="str">
        <f aca="false">IF(OR($D$9="",D81="",$D$9=0,D81=0),"",D81/$D$9*1000)</f>
        <v/>
      </c>
    </row>
    <row r="82" customFormat="false" ht="12.75" hidden="false" customHeight="false" outlineLevel="0" collapsed="false">
      <c r="A82" s="33" t="s">
        <v>58</v>
      </c>
      <c r="B82" s="29"/>
      <c r="C82" s="21" t="str">
        <f aca="false">IF(OR(B$9="",B82="",B$9=0,B82=0),"",B82/B$9*1000)</f>
        <v/>
      </c>
      <c r="D82" s="29"/>
      <c r="E82" s="21" t="str">
        <f aca="false">IF(OR($D$9="",D82="",$D$9=0,D82=0),"",D82/$D$9*1000)</f>
        <v/>
      </c>
    </row>
    <row r="83" customFormat="false" ht="12.75" hidden="false" customHeight="false" outlineLevel="0" collapsed="false">
      <c r="A83" s="27" t="s">
        <v>80</v>
      </c>
      <c r="B83" s="20" t="n">
        <f aca="false">SUM(B84:B86,B87,B90,B93,B96:B99)</f>
        <v>0</v>
      </c>
      <c r="C83" s="21" t="str">
        <f aca="false">IF(OR(B$9="",B83="",B$9=0,B83=0),"",B83/B$9*1000)</f>
        <v/>
      </c>
      <c r="D83" s="20" t="n">
        <f aca="false">SUM(D84:D86,D87,D90,D93,D96:D97)</f>
        <v>0</v>
      </c>
      <c r="E83" s="21" t="str">
        <f aca="false">IF(OR($D$9="",D83="",$D$9=0,D83=0),"",D83/$D$9*1000)</f>
        <v/>
      </c>
    </row>
    <row r="84" customFormat="false" ht="12.75" hidden="false" customHeight="false" outlineLevel="0" collapsed="false">
      <c r="A84" s="28" t="s">
        <v>81</v>
      </c>
      <c r="B84" s="29"/>
      <c r="C84" s="21" t="str">
        <f aca="false">IF(OR(B$9="",B84="",B$9=0,B84=0),"",B84/B$9*1000)</f>
        <v/>
      </c>
      <c r="D84" s="29"/>
      <c r="E84" s="21" t="str">
        <f aca="false">IF(OR($D$9="",D84="",$D$9=0,D84=0),"",D84/$D$9*1000)</f>
        <v/>
      </c>
    </row>
    <row r="85" customFormat="false" ht="12.75" hidden="false" customHeight="false" outlineLevel="0" collapsed="false">
      <c r="A85" s="28" t="s">
        <v>65</v>
      </c>
      <c r="B85" s="29"/>
      <c r="C85" s="21" t="str">
        <f aca="false">IF(OR(B$9="",B85="",B$9=0,B85=0),"",B85/B$9*1000)</f>
        <v/>
      </c>
      <c r="D85" s="29"/>
      <c r="E85" s="21" t="str">
        <f aca="false">IF(OR($D$9="",D85="",$D$9=0,D85=0),"",D85/$D$9*1000)</f>
        <v/>
      </c>
    </row>
    <row r="86" customFormat="false" ht="12.75" hidden="false" customHeight="false" outlineLevel="0" collapsed="false">
      <c r="A86" s="28" t="s">
        <v>66</v>
      </c>
      <c r="B86" s="29"/>
      <c r="C86" s="21" t="str">
        <f aca="false">IF(OR(B$9="",B86="",B$9=0,B86=0),"",B86/B$9*1000)</f>
        <v/>
      </c>
      <c r="D86" s="29"/>
      <c r="E86" s="21" t="str">
        <f aca="false">IF(OR($D$9="",D86="",$D$9=0,D86=0),"",D86/$D$9*1000)</f>
        <v/>
      </c>
    </row>
    <row r="87" customFormat="false" ht="12.75" hidden="false" customHeight="false" outlineLevel="0" collapsed="false">
      <c r="A87" s="27" t="s">
        <v>67</v>
      </c>
      <c r="B87" s="20" t="n">
        <f aca="false">SUM(B88:B89)</f>
        <v>0</v>
      </c>
      <c r="C87" s="21" t="str">
        <f aca="false">IF(OR(B$9="",B87="",B$9=0,B87=0),"",B87/B$9*1000)</f>
        <v/>
      </c>
      <c r="D87" s="20" t="n">
        <f aca="false">SUM(D88:D89)</f>
        <v>0</v>
      </c>
      <c r="E87" s="21" t="str">
        <f aca="false">IF(OR($D$9="",D87="",$D$9=0,D87=0),"",D87/$D$9*1000)</f>
        <v/>
      </c>
    </row>
    <row r="88" customFormat="false" ht="12.75" hidden="false" customHeight="false" outlineLevel="0" collapsed="false">
      <c r="A88" s="28" t="s">
        <v>68</v>
      </c>
      <c r="B88" s="29"/>
      <c r="C88" s="21" t="str">
        <f aca="false">IF(OR(B$9="",B88="",B$9=0,B88=0),"",B88/B$9*1000)</f>
        <v/>
      </c>
      <c r="D88" s="29"/>
      <c r="E88" s="21" t="str">
        <f aca="false">IF(OR($D$9="",D88="",$D$9=0,D88=0),"",D88/$D$9*1000)</f>
        <v/>
      </c>
    </row>
    <row r="89" customFormat="false" ht="12.75" hidden="false" customHeight="false" outlineLevel="0" collapsed="false">
      <c r="A89" s="28" t="s">
        <v>70</v>
      </c>
      <c r="B89" s="29"/>
      <c r="C89" s="21" t="str">
        <f aca="false">IF(OR(B$9="",B89="",B$9=0,B89=0),"",B89/B$9*1000)</f>
        <v/>
      </c>
      <c r="D89" s="29"/>
      <c r="E89" s="21" t="str">
        <f aca="false">IF(OR($D$9="",D89="",$D$9=0,D89=0),"",D89/$D$9*1000)</f>
        <v/>
      </c>
    </row>
    <row r="90" customFormat="false" ht="12.75" hidden="false" customHeight="false" outlineLevel="0" collapsed="false">
      <c r="A90" s="27" t="s">
        <v>82</v>
      </c>
      <c r="B90" s="20" t="n">
        <f aca="false">SUM(B91:B92)</f>
        <v>0</v>
      </c>
      <c r="C90" s="21" t="str">
        <f aca="false">IF(OR(B$9="",B90="",B$9=0,B90=0),"",B90/B$9*1000)</f>
        <v/>
      </c>
      <c r="D90" s="20" t="n">
        <f aca="false">SUM(D91:D92)</f>
        <v>0</v>
      </c>
      <c r="E90" s="21" t="str">
        <f aca="false">IF(OR($D$9="",D90="",$D$9=0,D90=0),"",D90/$D$9*1000)</f>
        <v/>
      </c>
    </row>
    <row r="91" customFormat="false" ht="12.75" hidden="false" customHeight="false" outlineLevel="0" collapsed="false">
      <c r="A91" s="28" t="s">
        <v>83</v>
      </c>
      <c r="B91" s="29"/>
      <c r="C91" s="21" t="str">
        <f aca="false">IF(OR(B$9="",B91="",B$9=0,B91=0),"",B91/B$9*1000)</f>
        <v/>
      </c>
      <c r="D91" s="29"/>
      <c r="E91" s="21" t="str">
        <f aca="false">IF(OR($D$9="",D91="",$D$9=0,D91=0),"",D91/$D$9*1000)</f>
        <v/>
      </c>
    </row>
    <row r="92" customFormat="false" ht="12.75" hidden="false" customHeight="false" outlineLevel="0" collapsed="false">
      <c r="A92" s="28" t="s">
        <v>70</v>
      </c>
      <c r="B92" s="29"/>
      <c r="C92" s="21" t="str">
        <f aca="false">IF(OR(B$9="",B92="",B$9=0,B92=0),"",B92/B$9*1000)</f>
        <v/>
      </c>
      <c r="D92" s="29"/>
      <c r="E92" s="21" t="str">
        <f aca="false">IF(OR($D$9="",D92="",$D$9=0,D92=0),"",D92/$D$9*1000)</f>
        <v/>
      </c>
    </row>
    <row r="93" customFormat="false" ht="12.75" hidden="false" customHeight="false" outlineLevel="0" collapsed="false">
      <c r="A93" s="27" t="s">
        <v>39</v>
      </c>
      <c r="B93" s="20" t="n">
        <f aca="false">SUM(B94:B95)</f>
        <v>0</v>
      </c>
      <c r="C93" s="21" t="str">
        <f aca="false">IF(OR(B$9="",B93="",B$9=0,B93=0),"",B93/B$9*1000)</f>
        <v/>
      </c>
      <c r="D93" s="20" t="n">
        <f aca="false">SUM(D94:D95)</f>
        <v>0</v>
      </c>
      <c r="E93" s="21" t="str">
        <f aca="false">IF(OR($D$9="",D93="",$D$9=0,D93=0),"",D93/$D$9*1000)</f>
        <v/>
      </c>
    </row>
    <row r="94" customFormat="false" ht="12.75" hidden="false" customHeight="false" outlineLevel="0" collapsed="false">
      <c r="A94" s="28" t="s">
        <v>84</v>
      </c>
      <c r="B94" s="29"/>
      <c r="C94" s="21" t="str">
        <f aca="false">IF(OR(B$9="",B94="",B$9=0,B94=0),"",B94/B$9*1000)</f>
        <v/>
      </c>
      <c r="D94" s="29"/>
      <c r="E94" s="21" t="str">
        <f aca="false">IF(OR($D$9="",D94="",$D$9=0,D94=0),"",D94/$D$9*1000)</f>
        <v/>
      </c>
    </row>
    <row r="95" customFormat="false" ht="12.75" hidden="false" customHeight="false" outlineLevel="0" collapsed="false">
      <c r="A95" s="28" t="s">
        <v>85</v>
      </c>
      <c r="B95" s="29"/>
      <c r="C95" s="21" t="str">
        <f aca="false">IF(OR(B$9="",B95="",B$9=0,B95=0),"",B95/B$9*1000)</f>
        <v/>
      </c>
      <c r="D95" s="29"/>
      <c r="E95" s="21" t="str">
        <f aca="false">IF(OR($D$9="",D95="",$D$9=0,D95=0),"",D95/$D$9*1000)</f>
        <v/>
      </c>
    </row>
    <row r="96" customFormat="false" ht="12.75" hidden="false" customHeight="false" outlineLevel="0" collapsed="false">
      <c r="A96" s="28" t="s">
        <v>75</v>
      </c>
      <c r="B96" s="29"/>
      <c r="C96" s="21" t="str">
        <f aca="false">IF(OR(B$9="",B96="",B$9=0,B96=0),"",B96/B$9*1000)</f>
        <v/>
      </c>
      <c r="D96" s="29"/>
      <c r="E96" s="21" t="str">
        <f aca="false">IF(OR($D$9="",D96="",$D$9=0,D96=0),"",D96/$D$9*1000)</f>
        <v/>
      </c>
    </row>
    <row r="97" customFormat="false" ht="12.75" hidden="false" customHeight="false" outlineLevel="0" collapsed="false">
      <c r="A97" s="28" t="s">
        <v>33</v>
      </c>
      <c r="B97" s="29"/>
      <c r="C97" s="21" t="str">
        <f aca="false">IF(OR(B$9="",B97="",B$9=0,B97=0),"",B97/B$9*1000)</f>
        <v/>
      </c>
      <c r="D97" s="29"/>
      <c r="E97" s="21" t="str">
        <f aca="false">IF(OR($D$9="",D97="",$D$9=0,D97=0),"",D97/$D$9*1000)</f>
        <v/>
      </c>
    </row>
    <row r="98" customFormat="false" ht="12.75" hidden="false" customHeight="false" outlineLevel="0" collapsed="false">
      <c r="A98" s="27" t="s">
        <v>51</v>
      </c>
      <c r="B98" s="20" t="n">
        <f aca="false">SUM(B99:B100,B103)</f>
        <v>0</v>
      </c>
      <c r="C98" s="21"/>
      <c r="D98" s="20" t="n">
        <f aca="false">SUM(D99:D100,D103)</f>
        <v>0</v>
      </c>
      <c r="E98" s="21"/>
    </row>
    <row r="99" customFormat="false" ht="12.75" hidden="false" customHeight="false" outlineLevel="0" collapsed="false">
      <c r="A99" s="28" t="s">
        <v>76</v>
      </c>
      <c r="B99" s="29"/>
      <c r="C99" s="21" t="str">
        <f aca="false">IF(OR(B$9="",B99="",B$9=0,B99=0),"",B99/B$9*1000)</f>
        <v/>
      </c>
      <c r="D99" s="29"/>
      <c r="E99" s="21" t="str">
        <f aca="false">IF(OR($D$9="",D99="",$D$9=0,D99=0),"",D99/$D$9*1000)</f>
        <v/>
      </c>
    </row>
    <row r="100" customFormat="false" ht="12.75" hidden="false" customHeight="false" outlineLevel="0" collapsed="false">
      <c r="A100" s="31" t="s">
        <v>55</v>
      </c>
      <c r="B100" s="32" t="n">
        <f aca="false">SUM(B101:B102)</f>
        <v>0</v>
      </c>
      <c r="C100" s="21" t="str">
        <f aca="false">IF(OR(B$9="",B100="",B$9=0,B100=0),"",B100/B$9*1000)</f>
        <v/>
      </c>
      <c r="D100" s="32" t="n">
        <f aca="false">SUM(D101:D102)</f>
        <v>0</v>
      </c>
      <c r="E100" s="21" t="str">
        <f aca="false">IF(OR($D$9="",D100="",$D$9=0,D100=0),"",D100/$D$9*1000)</f>
        <v/>
      </c>
    </row>
    <row r="101" customFormat="false" ht="12.75" hidden="false" customHeight="false" outlineLevel="0" collapsed="false">
      <c r="A101" s="28" t="s">
        <v>56</v>
      </c>
      <c r="B101" s="29"/>
      <c r="C101" s="21" t="str">
        <f aca="false">IF(OR(B$9="",B101="",B$9=0,B101=0),"",B101/B$9*1000)</f>
        <v/>
      </c>
      <c r="D101" s="29"/>
      <c r="E101" s="21" t="str">
        <f aca="false">IF(OR($D$9="",D101="",$D$9=0,D101=0),"",D101/$D$9*1000)</f>
        <v/>
      </c>
    </row>
    <row r="102" customFormat="false" ht="12.75" hidden="false" customHeight="false" outlineLevel="0" collapsed="false">
      <c r="A102" s="33" t="s">
        <v>57</v>
      </c>
      <c r="B102" s="29"/>
      <c r="C102" s="21" t="str">
        <f aca="false">IF(OR(B$9="",B102="",B$9=0,B102=0),"",B102/B$9*1000)</f>
        <v/>
      </c>
      <c r="D102" s="29"/>
      <c r="E102" s="21" t="str">
        <f aca="false">IF(OR($D$9="",D102="",$D$9=0,D102=0),"",D102/$D$9*1000)</f>
        <v/>
      </c>
    </row>
    <row r="103" customFormat="false" ht="12.75" hidden="false" customHeight="false" outlineLevel="0" collapsed="false">
      <c r="A103" s="31" t="s">
        <v>58</v>
      </c>
      <c r="B103" s="34"/>
      <c r="C103" s="21" t="str">
        <f aca="false">IF(OR(B$9="",B103="",B$9=0,B103=0),"",B103/B$9*1000)</f>
        <v/>
      </c>
      <c r="D103" s="34"/>
      <c r="E103" s="21" t="str">
        <f aca="false">IF(OR($D$9="",D103="",$D$9=0,D103=0),"",D103/$D$9*1000)</f>
        <v/>
      </c>
    </row>
    <row r="104" customFormat="false" ht="12.75" hidden="false" customHeight="false" outlineLevel="0" collapsed="false">
      <c r="A104" s="14" t="s">
        <v>86</v>
      </c>
      <c r="B104" s="15" t="n">
        <f aca="false">SUM(B110,B105,B125)</f>
        <v>1</v>
      </c>
      <c r="C104" s="16" t="n">
        <f aca="false">IF(OR(B104="",B104=0,$B$8-$B$9=0),"",B104/($B$8-$B$9)*1000)</f>
        <v>8.40336134453782</v>
      </c>
      <c r="D104" s="15" t="n">
        <f aca="false">SUM(D110,D105,D125)</f>
        <v>0</v>
      </c>
      <c r="E104" s="16" t="str">
        <f aca="false">IF(OR(D104="",D104=0,$D$8-$D$9=0),"",D104/($D$8-$D$9)*1000)</f>
        <v/>
      </c>
    </row>
    <row r="105" customFormat="false" ht="12.75" hidden="false" customHeight="false" outlineLevel="0" collapsed="false">
      <c r="A105" s="27" t="s">
        <v>87</v>
      </c>
      <c r="B105" s="20" t="n">
        <f aca="false">SUM(B106:B109)</f>
        <v>0</v>
      </c>
      <c r="C105" s="21" t="str">
        <f aca="false">IF(OR(B105="",B105=0,$B$8-$B$9=0),"",B105/($B$8-$B$9)*1000)</f>
        <v/>
      </c>
      <c r="D105" s="20" t="n">
        <f aca="false">SUM(D106:D109)</f>
        <v>0</v>
      </c>
      <c r="E105" s="21" t="str">
        <f aca="false">IF(OR(D105="",D105=0,$D$8-$D$9=0),"",D105/($D$8-$D$9)*1000)</f>
        <v/>
      </c>
    </row>
    <row r="106" customFormat="false" ht="12.75" hidden="false" customHeight="false" outlineLevel="0" collapsed="false">
      <c r="A106" s="28" t="s">
        <v>25</v>
      </c>
      <c r="B106" s="29"/>
      <c r="C106" s="21" t="str">
        <f aca="false">IF(OR(B106="",B106=0,$B$8-$B$9=0),"",B106/($B$8-$B$9)*1000)</f>
        <v/>
      </c>
      <c r="D106" s="29"/>
      <c r="E106" s="21" t="str">
        <f aca="false">IF(OR(D106="",D106=0,$D$8-$D$9=0),"",D106/($D$8-$D$9)*1000)</f>
        <v/>
      </c>
    </row>
    <row r="107" customFormat="false" ht="12.75" hidden="false" customHeight="false" outlineLevel="0" collapsed="false">
      <c r="A107" s="28" t="s">
        <v>61</v>
      </c>
      <c r="B107" s="29"/>
      <c r="C107" s="21" t="str">
        <f aca="false">IF(OR(B107="",B107=0,$B$8-$B$9=0),"",B107/($B$8-$B$9)*1000)</f>
        <v/>
      </c>
      <c r="D107" s="29"/>
      <c r="E107" s="21" t="str">
        <f aca="false">IF(OR(D107="",D107=0,$D$8-$D$9=0),"",D107/($D$8-$D$9)*1000)</f>
        <v/>
      </c>
    </row>
    <row r="108" customFormat="false" ht="12.75" hidden="false" customHeight="false" outlineLevel="0" collapsed="false">
      <c r="A108" s="28" t="s">
        <v>23</v>
      </c>
      <c r="B108" s="29"/>
      <c r="C108" s="21" t="str">
        <f aca="false">IF(OR(B108="",B108=0,$B$8-$B$9=0),"",B108/($B$8-$B$9)*1000)</f>
        <v/>
      </c>
      <c r="D108" s="29"/>
      <c r="E108" s="21" t="str">
        <f aca="false">IF(OR(D108="",D108=0,$D$8-$D$9=0),"",D108/($D$8-$D$9)*1000)</f>
        <v/>
      </c>
    </row>
    <row r="109" customFormat="false" ht="12.75" hidden="false" customHeight="false" outlineLevel="0" collapsed="false">
      <c r="A109" s="33" t="s">
        <v>58</v>
      </c>
      <c r="B109" s="29"/>
      <c r="C109" s="21" t="str">
        <f aca="false">IF(OR(B109="",B109=0,$B$8-$B$9=0),"",B109/($B$8-$B$9)*1000)</f>
        <v/>
      </c>
      <c r="D109" s="29"/>
      <c r="E109" s="21" t="str">
        <f aca="false">IF(OR(D109="",D109=0,$D$8-$D$9=0),"",D109/($D$8-$D$9)*1000)</f>
        <v/>
      </c>
    </row>
    <row r="110" customFormat="false" ht="12.75" hidden="false" customHeight="false" outlineLevel="0" collapsed="false">
      <c r="A110" s="27" t="s">
        <v>88</v>
      </c>
      <c r="B110" s="20" t="n">
        <f aca="false">SUM(B111:B113,B114,B117,B120,B123:B124)</f>
        <v>1</v>
      </c>
      <c r="C110" s="21" t="n">
        <f aca="false">IF(OR(B110="",B110=0,$B$8-$B$9=0),"",B110/($B$8-$B$9)*1000)</f>
        <v>8.40336134453782</v>
      </c>
      <c r="D110" s="20" t="n">
        <f aca="false">SUM(D111:D113,D114,D117,D120,D123:D124)</f>
        <v>0</v>
      </c>
      <c r="E110" s="21" t="str">
        <f aca="false">IF(OR(D110="",D110=0,$D$8-$D$9=0),"",D110/($D$8-$D$9)*1000)</f>
        <v/>
      </c>
    </row>
    <row r="111" customFormat="false" ht="12.75" hidden="false" customHeight="false" outlineLevel="0" collapsed="false">
      <c r="A111" s="28" t="s">
        <v>81</v>
      </c>
      <c r="B111" s="29"/>
      <c r="C111" s="21" t="str">
        <f aca="false">IF(OR(B111="",B111=0,$B$8-$B$9=0),"",B111/($B$8-$B$9)*1000)</f>
        <v/>
      </c>
      <c r="D111" s="29"/>
      <c r="E111" s="21" t="str">
        <f aca="false">IF(OR(D111="",D111=0,$D$8-$D$9=0),"",D111/($D$8-$D$9)*1000)</f>
        <v/>
      </c>
    </row>
    <row r="112" customFormat="false" ht="12.75" hidden="false" customHeight="false" outlineLevel="0" collapsed="false">
      <c r="A112" s="28" t="s">
        <v>89</v>
      </c>
      <c r="B112" s="29"/>
      <c r="C112" s="21" t="str">
        <f aca="false">IF(OR(B112="",B112=0,$B$8-$B$9=0),"",B112/($B$8-$B$9)*1000)</f>
        <v/>
      </c>
      <c r="D112" s="29"/>
      <c r="E112" s="21" t="str">
        <f aca="false">IF(OR(D112="",D112=0,$D$8-$D$9=0),"",D112/($D$8-$D$9)*1000)</f>
        <v/>
      </c>
    </row>
    <row r="113" customFormat="false" ht="12.75" hidden="false" customHeight="false" outlineLevel="0" collapsed="false">
      <c r="A113" s="28" t="s">
        <v>66</v>
      </c>
      <c r="B113" s="29"/>
      <c r="C113" s="21" t="str">
        <f aca="false">IF(OR(B113="",B113=0,$B$8-$B$9=0),"",B113/($B$8-$B$9)*1000)</f>
        <v/>
      </c>
      <c r="D113" s="29"/>
      <c r="E113" s="21" t="str">
        <f aca="false">IF(OR(D113="",D113=0,$D$8-$D$9=0),"",D113/($D$8-$D$9)*1000)</f>
        <v/>
      </c>
    </row>
    <row r="114" customFormat="false" ht="12.75" hidden="false" customHeight="false" outlineLevel="0" collapsed="false">
      <c r="A114" s="27" t="s">
        <v>67</v>
      </c>
      <c r="B114" s="20" t="n">
        <f aca="false">SUM(B115:B116)</f>
        <v>1</v>
      </c>
      <c r="C114" s="21" t="n">
        <f aca="false">IF(OR(B114="",B114=0,$B$8-$B$9=0),"",B114/($B$8-$B$9)*1000)</f>
        <v>8.40336134453782</v>
      </c>
      <c r="D114" s="20" t="n">
        <f aca="false">SUM(D115:D116)</f>
        <v>0</v>
      </c>
      <c r="E114" s="21" t="str">
        <f aca="false">IF(OR(D114="",D114=0,$D$8-$D$9=0),"",D114/($D$8-$D$9)*1000)</f>
        <v/>
      </c>
    </row>
    <row r="115" customFormat="false" ht="12.75" hidden="false" customHeight="false" outlineLevel="0" collapsed="false">
      <c r="A115" s="28" t="s">
        <v>69</v>
      </c>
      <c r="B115" s="29" t="n">
        <v>1</v>
      </c>
      <c r="C115" s="21" t="n">
        <f aca="false">IF(OR(B115="",B115=0,$B$8-$B$9=0),"",B115/($B$8-$B$9)*1000)</f>
        <v>8.40336134453782</v>
      </c>
      <c r="D115" s="29"/>
      <c r="E115" s="21" t="str">
        <f aca="false">IF(OR(D115="",D115=0,$D$8-$D$9=0),"",D115/($D$8-$D$9)*1000)</f>
        <v/>
      </c>
    </row>
    <row r="116" customFormat="false" ht="12.75" hidden="false" customHeight="false" outlineLevel="0" collapsed="false">
      <c r="A116" s="28" t="s">
        <v>70</v>
      </c>
      <c r="B116" s="29"/>
      <c r="C116" s="21" t="str">
        <f aca="false">IF(OR(B116="",B116=0,$B$8-$B$9=0),"",B116/($B$8-$B$9)*1000)</f>
        <v/>
      </c>
      <c r="D116" s="29"/>
      <c r="E116" s="21" t="str">
        <f aca="false">IF(OR(D116="",D116=0,$D$8-$D$9=0),"",D116/($D$8-$D$9)*1000)</f>
        <v/>
      </c>
    </row>
    <row r="117" customFormat="false" ht="12.75" hidden="false" customHeight="false" outlineLevel="0" collapsed="false">
      <c r="A117" s="27" t="s">
        <v>71</v>
      </c>
      <c r="B117" s="20" t="n">
        <f aca="false">SUM(B118:B119)</f>
        <v>0</v>
      </c>
      <c r="C117" s="21" t="str">
        <f aca="false">IF(OR(B117="",B117=0,$B$8-$B$9=0),"",B117/($B$8-$B$9)*1000)</f>
        <v/>
      </c>
      <c r="D117" s="20" t="n">
        <f aca="false">SUM(D118:D119)</f>
        <v>0</v>
      </c>
      <c r="E117" s="21" t="str">
        <f aca="false">IF(OR(D117="",D117=0,$D$8-$D$9=0),"",D117/($D$8-$D$9)*1000)</f>
        <v/>
      </c>
    </row>
    <row r="118" customFormat="false" ht="12.75" hidden="false" customHeight="false" outlineLevel="0" collapsed="false">
      <c r="A118" s="28" t="s">
        <v>72</v>
      </c>
      <c r="B118" s="29"/>
      <c r="C118" s="21" t="str">
        <f aca="false">IF(OR(B118="",B118=0,$B$8-$B$9=0),"",B118/($B$8-$B$9)*1000)</f>
        <v/>
      </c>
      <c r="D118" s="29"/>
      <c r="E118" s="21" t="str">
        <f aca="false">IF(OR(D118="",D118=0,$D$8-$D$9=0),"",D118/($D$8-$D$9)*1000)</f>
        <v/>
      </c>
    </row>
    <row r="119" customFormat="false" ht="12.75" hidden="false" customHeight="false" outlineLevel="0" collapsed="false">
      <c r="A119" s="28" t="s">
        <v>70</v>
      </c>
      <c r="B119" s="29"/>
      <c r="C119" s="21" t="str">
        <f aca="false">IF(OR(B119="",B119=0,$B$8-$B$9=0),"",B119/($B$8-$B$9)*1000)</f>
        <v/>
      </c>
      <c r="D119" s="29"/>
      <c r="E119" s="21" t="str">
        <f aca="false">IF(OR(D119="",D119=0,$D$8-$D$9=0),"",D119/($D$8-$D$9)*1000)</f>
        <v/>
      </c>
    </row>
    <row r="120" customFormat="false" ht="12.75" hidden="false" customHeight="false" outlineLevel="0" collapsed="false">
      <c r="A120" s="27" t="s">
        <v>90</v>
      </c>
      <c r="B120" s="20" t="n">
        <f aca="false">SUM(B121:B122)</f>
        <v>0</v>
      </c>
      <c r="C120" s="21" t="str">
        <f aca="false">IF(OR(B120="",B120=0,$B$8-$B$9=0),"",B120/($B$8-$B$9)*1000)</f>
        <v/>
      </c>
      <c r="D120" s="20" t="n">
        <f aca="false">SUM(D121:D122)</f>
        <v>0</v>
      </c>
      <c r="E120" s="21" t="str">
        <f aca="false">IF(OR(D120="",D120=0,$D$8-$D$9=0),"",D120/($D$8-$D$9)*1000)</f>
        <v/>
      </c>
    </row>
    <row r="121" customFormat="false" ht="12.75" hidden="false" customHeight="false" outlineLevel="0" collapsed="false">
      <c r="A121" s="28" t="s">
        <v>74</v>
      </c>
      <c r="B121" s="29"/>
      <c r="C121" s="21" t="str">
        <f aca="false">IF(OR(B121="",B121=0,$B$8-$B$9=0),"",B121/($B$8-$B$9)*1000)</f>
        <v/>
      </c>
      <c r="D121" s="29"/>
      <c r="E121" s="21" t="str">
        <f aca="false">IF(OR(D121="",D121=0,$D$8-$D$9=0),"",D121/($D$8-$D$9)*1000)</f>
        <v/>
      </c>
    </row>
    <row r="122" customFormat="false" ht="12.75" hidden="false" customHeight="false" outlineLevel="0" collapsed="false">
      <c r="A122" s="28" t="s">
        <v>85</v>
      </c>
      <c r="B122" s="29"/>
      <c r="C122" s="21" t="str">
        <f aca="false">IF(OR(B122="",B122=0,$B$8-$B$9=0),"",B122/($B$8-$B$9)*1000)</f>
        <v/>
      </c>
      <c r="D122" s="29"/>
      <c r="E122" s="21" t="str">
        <f aca="false">IF(OR(D122="",D122=0,$D$8-$D$9=0),"",D122/($D$8-$D$9)*1000)</f>
        <v/>
      </c>
    </row>
    <row r="123" customFormat="false" ht="12.75" hidden="false" customHeight="false" outlineLevel="0" collapsed="false">
      <c r="A123" s="28" t="s">
        <v>75</v>
      </c>
      <c r="B123" s="29"/>
      <c r="C123" s="21" t="str">
        <f aca="false">IF(OR(B123="",B123=0,$B$8-$B$9=0),"",B123/($B$8-$B$9)*1000)</f>
        <v/>
      </c>
      <c r="D123" s="29"/>
      <c r="E123" s="21" t="str">
        <f aca="false">IF(OR(D123="",D123=0,$D$8-$D$9=0),"",D123/($D$8-$D$9)*1000)</f>
        <v/>
      </c>
    </row>
    <row r="124" customFormat="false" ht="12.75" hidden="false" customHeight="false" outlineLevel="0" collapsed="false">
      <c r="A124" s="28" t="s">
        <v>33</v>
      </c>
      <c r="B124" s="34"/>
      <c r="C124" s="21" t="str">
        <f aca="false">IF(OR(B124="",B124=0,$B$8-$B$9=0),"",B124/($B$8-$B$9)*1000)</f>
        <v/>
      </c>
      <c r="D124" s="34"/>
      <c r="E124" s="21" t="str">
        <f aca="false">IF(OR(D124="",D124=0,$D$8-$D$9=0),"",D124/($D$8-$D$9)*1000)</f>
        <v/>
      </c>
    </row>
    <row r="125" customFormat="false" ht="12.75" hidden="false" customHeight="false" outlineLevel="0" collapsed="false">
      <c r="A125" s="27" t="s">
        <v>51</v>
      </c>
      <c r="B125" s="20" t="n">
        <f aca="false">SUM(B126:B127,B130)</f>
        <v>0</v>
      </c>
      <c r="C125" s="21"/>
      <c r="D125" s="20" t="n">
        <f aca="false">SUM(D126:D127,D130)</f>
        <v>0</v>
      </c>
      <c r="E125" s="21"/>
    </row>
    <row r="126" customFormat="false" ht="12.75" hidden="false" customHeight="false" outlineLevel="0" collapsed="false">
      <c r="A126" s="28" t="s">
        <v>91</v>
      </c>
      <c r="B126" s="29"/>
      <c r="C126" s="21" t="str">
        <f aca="false">IF(OR(B126="",B126=0,$B$8-$B$9=0),"",B126/($B$8-$B$9)*1000)</f>
        <v/>
      </c>
      <c r="D126" s="29"/>
      <c r="E126" s="21" t="str">
        <f aca="false">IF(OR(D126="",D126=0,$D$8-$D$9=0),"",D126/($D$8-$D$9)*1000)</f>
        <v/>
      </c>
    </row>
    <row r="127" customFormat="false" ht="12.75" hidden="false" customHeight="false" outlineLevel="0" collapsed="false">
      <c r="A127" s="31" t="s">
        <v>55</v>
      </c>
      <c r="B127" s="32" t="n">
        <f aca="false">SUM(B128:B129)</f>
        <v>0</v>
      </c>
      <c r="C127" s="21" t="str">
        <f aca="false">IF(OR(B127="",B127=0,$B$8-$B$9=0),"",B127/($B$8-$B$9)*1000)</f>
        <v/>
      </c>
      <c r="D127" s="32" t="n">
        <f aca="false">SUM(D128:D129)</f>
        <v>0</v>
      </c>
      <c r="E127" s="21" t="str">
        <f aca="false">IF(OR(D127="",D127=0,$D$8-$D$9=0),"",D127/($D$8-$D$9)*1000)</f>
        <v/>
      </c>
    </row>
    <row r="128" customFormat="false" ht="12.75" hidden="false" customHeight="false" outlineLevel="0" collapsed="false">
      <c r="A128" s="28" t="s">
        <v>56</v>
      </c>
      <c r="B128" s="29"/>
      <c r="C128" s="21" t="str">
        <f aca="false">IF(OR(B128="",B128=0,$B$8-$B$9=0),"",B128/($B$8-$B$9)*1000)</f>
        <v/>
      </c>
      <c r="D128" s="29"/>
      <c r="E128" s="21" t="str">
        <f aca="false">IF(OR(D128="",D128=0,$D$8-$D$9=0),"",D128/($D$8-$D$9)*1000)</f>
        <v/>
      </c>
    </row>
    <row r="129" customFormat="false" ht="12.75" hidden="false" customHeight="false" outlineLevel="0" collapsed="false">
      <c r="A129" s="28" t="s">
        <v>57</v>
      </c>
      <c r="B129" s="29"/>
      <c r="C129" s="21" t="str">
        <f aca="false">IF(OR(B129="",B129=0,$B$8-$B$9=0),"",B129/($B$8-$B$9)*1000)</f>
        <v/>
      </c>
      <c r="D129" s="29"/>
      <c r="E129" s="21" t="str">
        <f aca="false">IF(OR(D129="",D129=0,$D$8-$D$9=0),"",D129/($D$8-$D$9)*1000)</f>
        <v/>
      </c>
    </row>
    <row r="130" customFormat="false" ht="12.75" hidden="false" customHeight="false" outlineLevel="0" collapsed="false">
      <c r="A130" s="36" t="s">
        <v>58</v>
      </c>
      <c r="B130" s="37"/>
      <c r="C130" s="38" t="str">
        <f aca="false">IF(OR(B130="",B130=0,$B$8-$B$9=0),"",B130/($B$8-$B$9)*1000)</f>
        <v/>
      </c>
      <c r="D130" s="39"/>
      <c r="E130" s="40" t="str">
        <f aca="false">IF(OR(D130="",D130=0,$D$8-$D$9=0),"",D130/($D$8-$D$9)*1000)</f>
        <v/>
      </c>
    </row>
    <row r="131" customFormat="false" ht="12.75" hidden="false" customHeight="false" outlineLevel="0" collapsed="false">
      <c r="A131" s="41" t="s">
        <v>92</v>
      </c>
      <c r="B131" s="42" t="n">
        <f aca="false">SUM(B133,B181)</f>
        <v>5278</v>
      </c>
      <c r="C131" s="43"/>
      <c r="D131" s="42" t="n">
        <f aca="false">SUM(D133,D181)</f>
        <v>5019</v>
      </c>
      <c r="E131" s="43"/>
    </row>
    <row r="132" customFormat="false" ht="12.75" hidden="false" customHeight="false" outlineLevel="0" collapsed="false">
      <c r="A132" s="44" t="s">
        <v>93</v>
      </c>
      <c r="B132" s="45" t="n">
        <f aca="false">SUM(B182,B134)</f>
        <v>22</v>
      </c>
      <c r="C132" s="46" t="n">
        <f aca="false">IF(OR(B132="",B132=0,$B$131=0),"",B132/($B$131)*1000)</f>
        <v>4.16824554755589</v>
      </c>
      <c r="D132" s="45" t="n">
        <f aca="false">SUM(D182,D134)</f>
        <v>139</v>
      </c>
      <c r="E132" s="46" t="n">
        <f aca="false">IF(OR(D132="",D132=0,$D$131=0),"",D132/($D$131)*1000)</f>
        <v>27.6947599123331</v>
      </c>
    </row>
    <row r="133" customFormat="false" ht="12.75" hidden="false" customHeight="false" outlineLevel="0" collapsed="false">
      <c r="A133" s="47" t="s">
        <v>94</v>
      </c>
      <c r="B133" s="48" t="n">
        <v>319</v>
      </c>
      <c r="C133" s="48"/>
      <c r="D133" s="48" t="n">
        <v>233</v>
      </c>
      <c r="E133" s="48"/>
    </row>
    <row r="134" customFormat="false" ht="12.75" hidden="false" customHeight="false" outlineLevel="0" collapsed="false">
      <c r="A134" s="14" t="s">
        <v>95</v>
      </c>
      <c r="B134" s="15" t="n">
        <f aca="false">SUM(B135,B141,B172)</f>
        <v>0</v>
      </c>
      <c r="C134" s="16" t="str">
        <f aca="false">IF(OR(B$133="",B134="",B$133=0,B134=0),"",B134/B$133*1000)</f>
        <v/>
      </c>
      <c r="D134" s="15" t="n">
        <f aca="false">SUM(D135,D141,D172)</f>
        <v>0</v>
      </c>
      <c r="E134" s="16" t="str">
        <f aca="false">IF(OR($D$133="",D134="",$D$133=0,D134=0),"",D134/$D$133*1000)</f>
        <v/>
      </c>
    </row>
    <row r="135" customFormat="false" ht="12.75" hidden="false" customHeight="false" outlineLevel="0" collapsed="false">
      <c r="A135" s="27" t="s">
        <v>96</v>
      </c>
      <c r="B135" s="20" t="n">
        <f aca="false">SUM(B136:B136)</f>
        <v>0</v>
      </c>
      <c r="C135" s="21" t="str">
        <f aca="false">IF(OR(B$133="",B135="",B$133=0,B135=0),"",B135/B$133*1000)</f>
        <v/>
      </c>
      <c r="D135" s="20" t="n">
        <f aca="false">SUM(D136:D136)</f>
        <v>0</v>
      </c>
      <c r="E135" s="21" t="str">
        <f aca="false">IF(OR($D$133="",D135="",$D$133=0,D135=0),"",D135/$D$133*1000)</f>
        <v/>
      </c>
    </row>
    <row r="136" customFormat="false" ht="12.75" hidden="false" customHeight="false" outlineLevel="0" collapsed="false">
      <c r="A136" s="27" t="s">
        <v>97</v>
      </c>
      <c r="B136" s="49" t="n">
        <f aca="false">SUM(B137:B140)</f>
        <v>0</v>
      </c>
      <c r="C136" s="21" t="str">
        <f aca="false">IF(OR(B$133="",B136="",B$133=0,B136=0),"",B136/B$133*1000)</f>
        <v/>
      </c>
      <c r="D136" s="20" t="n">
        <f aca="false">SUM(D137:D140)</f>
        <v>0</v>
      </c>
      <c r="E136" s="21" t="str">
        <f aca="false">IF(OR($D$133="",D136="",$D$133=0,D136=0),"",D136/$D$133*1000)</f>
        <v/>
      </c>
    </row>
    <row r="137" customFormat="false" ht="12.75" hidden="false" customHeight="false" outlineLevel="0" collapsed="false">
      <c r="A137" s="28" t="s">
        <v>98</v>
      </c>
      <c r="B137" s="29"/>
      <c r="C137" s="21" t="str">
        <f aca="false">IF(OR(B$133="",B137="",B$133=0,B137=0),"",B137/B$133*1000)</f>
        <v/>
      </c>
      <c r="D137" s="29"/>
      <c r="E137" s="21" t="str">
        <f aca="false">IF(OR($D$133="",D137="",$D$133=0,D137=0),"",D137/$D$133*1000)</f>
        <v/>
      </c>
    </row>
    <row r="138" customFormat="false" ht="12.75" hidden="false" customHeight="false" outlineLevel="0" collapsed="false">
      <c r="A138" s="28" t="s">
        <v>99</v>
      </c>
      <c r="B138" s="34"/>
      <c r="C138" s="21" t="str">
        <f aca="false">IF(OR(B$133="",B138="",B$133=0,B138=0),"",B138/B$133*1000)</f>
        <v/>
      </c>
      <c r="D138" s="34"/>
      <c r="E138" s="21" t="str">
        <f aca="false">IF(OR($D$133="",D138="",$D$133=0,D138=0),"",D138/$D$133*1000)</f>
        <v/>
      </c>
    </row>
    <row r="139" customFormat="false" ht="12.75" hidden="false" customHeight="false" outlineLevel="0" collapsed="false">
      <c r="A139" s="28" t="s">
        <v>100</v>
      </c>
      <c r="B139" s="34"/>
      <c r="C139" s="21" t="str">
        <f aca="false">IF(OR(B$133="",B139="",B$133=0,B139=0),"",B139/B$133*1000)</f>
        <v/>
      </c>
      <c r="D139" s="34"/>
      <c r="E139" s="21" t="str">
        <f aca="false">IF(OR($D$133="",D139="",$D$133=0,D139=0),"",D139/$D$133*1000)</f>
        <v/>
      </c>
    </row>
    <row r="140" customFormat="false" ht="12.75" hidden="false" customHeight="false" outlineLevel="0" collapsed="false">
      <c r="A140" s="33" t="s">
        <v>101</v>
      </c>
      <c r="B140" s="29"/>
      <c r="C140" s="21" t="str">
        <f aca="false">IF(OR(B$133="",B140="",B$133=0,B140=0),"",B140/B$133*1000)</f>
        <v/>
      </c>
      <c r="D140" s="29"/>
      <c r="E140" s="21" t="str">
        <f aca="false">IF(OR($D$133="",D140="",$D$133=0,D140=0),"",D140/$D$133*1000)</f>
        <v/>
      </c>
    </row>
    <row r="141" customFormat="false" ht="12.75" hidden="false" customHeight="false" outlineLevel="0" collapsed="false">
      <c r="A141" s="27" t="s">
        <v>102</v>
      </c>
      <c r="B141" s="20" t="n">
        <f aca="false">SUM(B142,B146,B152,B155,B159:B161,B165:B166,B169)</f>
        <v>0</v>
      </c>
      <c r="C141" s="21" t="str">
        <f aca="false">IF(OR(B$133="",B141="",B$133=0,B141=0),"",B141/B$133*1000)</f>
        <v/>
      </c>
      <c r="D141" s="20" t="n">
        <f aca="false">SUM(D142,D146,D152,D155,D159:D161,D165:D166,D169)</f>
        <v>0</v>
      </c>
      <c r="E141" s="21" t="str">
        <f aca="false">IF(OR($D$133="",D141="",$D$133=0,D141=0),"",D141/$D$133*1000)</f>
        <v/>
      </c>
    </row>
    <row r="142" customFormat="false" ht="12.75" hidden="false" customHeight="false" outlineLevel="0" collapsed="false">
      <c r="A142" s="50" t="s">
        <v>103</v>
      </c>
      <c r="B142" s="51" t="n">
        <f aca="false">SUM(B143:B145)</f>
        <v>0</v>
      </c>
      <c r="C142" s="21" t="str">
        <f aca="false">IF(OR(B$133="",B142="",B$133=0,B142=0),"",B142/B$133*1000)</f>
        <v/>
      </c>
      <c r="D142" s="52" t="n">
        <f aca="false">SUM(D143:D145)</f>
        <v>0</v>
      </c>
      <c r="E142" s="21" t="str">
        <f aca="false">IF(OR($D$133="",D142="",$D$133=0,D142=0),"",D142/$D$133*1000)</f>
        <v/>
      </c>
    </row>
    <row r="143" customFormat="false" ht="12.75" hidden="false" customHeight="false" outlineLevel="0" collapsed="false">
      <c r="A143" s="28" t="s">
        <v>104</v>
      </c>
      <c r="B143" s="29"/>
      <c r="C143" s="21" t="str">
        <f aca="false">IF(OR(B$133="",B143="",B$133=0,B143=0),"",B143/B$133*1000)</f>
        <v/>
      </c>
      <c r="D143" s="29"/>
      <c r="E143" s="21" t="str">
        <f aca="false">IF(OR($D$133="",D143="",$D$133=0,D143=0),"",D143/$D$133*1000)</f>
        <v/>
      </c>
    </row>
    <row r="144" customFormat="false" ht="12.75" hidden="false" customHeight="false" outlineLevel="0" collapsed="false">
      <c r="A144" s="28" t="s">
        <v>105</v>
      </c>
      <c r="B144" s="29"/>
      <c r="C144" s="21" t="str">
        <f aca="false">IF(OR(B$133="",B144="",B$133=0,B144=0),"",B144/B$133*1000)</f>
        <v/>
      </c>
      <c r="D144" s="29"/>
      <c r="E144" s="21" t="str">
        <f aca="false">IF(OR($D$133="",D144="",$D$133=0,D144=0),"",D144/$D$133*1000)</f>
        <v/>
      </c>
    </row>
    <row r="145" customFormat="false" ht="12.75" hidden="false" customHeight="false" outlineLevel="0" collapsed="false">
      <c r="A145" s="28" t="s">
        <v>106</v>
      </c>
      <c r="B145" s="29"/>
      <c r="C145" s="21" t="str">
        <f aca="false">IF(OR(B$133="",B145="",B$133=0,B145=0),"",B145/B$133*1000)</f>
        <v/>
      </c>
      <c r="D145" s="29"/>
      <c r="E145" s="21" t="str">
        <f aca="false">IF(OR($D$133="",D145="",$D$133=0,D145=0),"",D145/$D$133*1000)</f>
        <v/>
      </c>
    </row>
    <row r="146" customFormat="false" ht="12.75" hidden="false" customHeight="false" outlineLevel="0" collapsed="false">
      <c r="A146" s="27" t="s">
        <v>71</v>
      </c>
      <c r="B146" s="49" t="n">
        <f aca="false">SUM(B147:B151)</f>
        <v>0</v>
      </c>
      <c r="C146" s="21" t="str">
        <f aca="false">IF(OR(B$133="",B146="",B$133=0,B146=0),"",B146/B$133*1000)</f>
        <v/>
      </c>
      <c r="D146" s="20" t="n">
        <f aca="false">SUM(D147:D151)</f>
        <v>0</v>
      </c>
      <c r="E146" s="21" t="str">
        <f aca="false">IF(OR($D$133="",D146="",$D$133=0,D146=0),"",D146/$D$133*1000)</f>
        <v/>
      </c>
    </row>
    <row r="147" customFormat="false" ht="12.75" hidden="false" customHeight="false" outlineLevel="0" collapsed="false">
      <c r="A147" s="28" t="s">
        <v>107</v>
      </c>
      <c r="B147" s="29"/>
      <c r="C147" s="21" t="str">
        <f aca="false">IF(OR(B$133="",B147="",B$133=0,B147=0),"",B147/B$133*1000)</f>
        <v/>
      </c>
      <c r="D147" s="29"/>
      <c r="E147" s="21" t="str">
        <f aca="false">IF(OR($D$133="",D147="",$D$133=0,D147=0),"",D147/$D$133*1000)</f>
        <v/>
      </c>
    </row>
    <row r="148" customFormat="false" ht="12.75" hidden="false" customHeight="false" outlineLevel="0" collapsed="false">
      <c r="A148" s="28" t="s">
        <v>72</v>
      </c>
      <c r="B148" s="29"/>
      <c r="C148" s="21" t="str">
        <f aca="false">IF(OR(B$133="",B148="",B$133=0,B148=0),"",B148/B$133*1000)</f>
        <v/>
      </c>
      <c r="D148" s="29"/>
      <c r="E148" s="21" t="str">
        <f aca="false">IF(OR($D$133="",D148="",$D$133=0,D148=0),"",D148/$D$133*1000)</f>
        <v/>
      </c>
    </row>
    <row r="149" customFormat="false" ht="12.75" hidden="false" customHeight="false" outlineLevel="0" collapsed="false">
      <c r="A149" s="28" t="s">
        <v>108</v>
      </c>
      <c r="B149" s="29"/>
      <c r="C149" s="21" t="str">
        <f aca="false">IF(OR(B$133="",B149="",B$133=0,B149=0),"",B149/B$133*1000)</f>
        <v/>
      </c>
      <c r="D149" s="29"/>
      <c r="E149" s="21" t="str">
        <f aca="false">IF(OR($D$133="",D149="",$D$133=0,D149=0),"",D149/$D$133*1000)</f>
        <v/>
      </c>
    </row>
    <row r="150" customFormat="false" ht="12.75" hidden="false" customHeight="false" outlineLevel="0" collapsed="false">
      <c r="A150" s="28" t="s">
        <v>109</v>
      </c>
      <c r="B150" s="29"/>
      <c r="C150" s="21" t="str">
        <f aca="false">IF(OR(B$133="",B150="",B$133=0,B150=0),"",B150/B$133*1000)</f>
        <v/>
      </c>
      <c r="D150" s="29"/>
      <c r="E150" s="21" t="str">
        <f aca="false">IF(OR($D$133="",D150="",$D$133=0,D150=0),"",D150/$D$133*1000)</f>
        <v/>
      </c>
    </row>
    <row r="151" customFormat="false" ht="12.75" hidden="false" customHeight="false" outlineLevel="0" collapsed="false">
      <c r="A151" s="53" t="s">
        <v>70</v>
      </c>
      <c r="B151" s="29"/>
      <c r="C151" s="21" t="str">
        <f aca="false">IF(OR(B$133="",B151="",B$133=0,B151=0),"",B151/B$133*1000)</f>
        <v/>
      </c>
      <c r="D151" s="29"/>
      <c r="E151" s="21" t="str">
        <f aca="false">IF(OR($D$133="",D151="",$D$133=0,D151=0),"",D151/$D$133*1000)</f>
        <v/>
      </c>
    </row>
    <row r="152" customFormat="false" ht="12.75" hidden="false" customHeight="false" outlineLevel="0" collapsed="false">
      <c r="A152" s="27" t="s">
        <v>110</v>
      </c>
      <c r="B152" s="49" t="n">
        <f aca="false">SUM(B153:B154)</f>
        <v>0</v>
      </c>
      <c r="C152" s="21" t="str">
        <f aca="false">IF(OR(B$133="",B152="",B$133=0,B152=0),"",B152/B$133*1000)</f>
        <v/>
      </c>
      <c r="D152" s="20" t="n">
        <f aca="false">SUM(D153:D154)</f>
        <v>0</v>
      </c>
      <c r="E152" s="21" t="str">
        <f aca="false">IF(OR($D$133="",D152="",$D$133=0,D152=0),"",D152/$D$133*1000)</f>
        <v/>
      </c>
    </row>
    <row r="153" customFormat="false" ht="12.75" hidden="false" customHeight="false" outlineLevel="0" collapsed="false">
      <c r="A153" s="28" t="s">
        <v>84</v>
      </c>
      <c r="B153" s="29"/>
      <c r="C153" s="21" t="str">
        <f aca="false">IF(OR(B$133="",B153="",B$133=0,B153=0),"",B153/B$133*1000)</f>
        <v/>
      </c>
      <c r="D153" s="29"/>
      <c r="E153" s="21" t="str">
        <f aca="false">IF(OR($D$133="",D153="",$D$133=0,D153=0),"",D153/$D$133*1000)</f>
        <v/>
      </c>
    </row>
    <row r="154" customFormat="false" ht="12.75" hidden="false" customHeight="false" outlineLevel="0" collapsed="false">
      <c r="A154" s="28" t="s">
        <v>85</v>
      </c>
      <c r="B154" s="29"/>
      <c r="C154" s="21" t="str">
        <f aca="false">IF(OR(B$133="",B154="",B$133=0,B154=0),"",B154/B$133*1000)</f>
        <v/>
      </c>
      <c r="D154" s="29"/>
      <c r="E154" s="21" t="str">
        <f aca="false">IF(OR($D$133="",D154="",$D$133=0,D154=0),"",D154/$D$133*1000)</f>
        <v/>
      </c>
    </row>
    <row r="155" customFormat="false" ht="12.75" hidden="false" customHeight="false" outlineLevel="0" collapsed="false">
      <c r="A155" s="27" t="s">
        <v>111</v>
      </c>
      <c r="B155" s="49" t="n">
        <f aca="false">SUM(B156:B158)</f>
        <v>0</v>
      </c>
      <c r="C155" s="21" t="str">
        <f aca="false">IF(OR(B$133="",B155="",B$133=0,B155=0),"",B155/B$133*1000)</f>
        <v/>
      </c>
      <c r="D155" s="20" t="n">
        <f aca="false">SUM(D156:D158)</f>
        <v>0</v>
      </c>
      <c r="E155" s="21" t="str">
        <f aca="false">IF(OR($D$133="",D155="",$D$133=0,D155=0),"",D155/$D$133*1000)</f>
        <v/>
      </c>
    </row>
    <row r="156" customFormat="false" ht="12.75" hidden="false" customHeight="false" outlineLevel="0" collapsed="false">
      <c r="A156" s="28" t="s">
        <v>112</v>
      </c>
      <c r="B156" s="29"/>
      <c r="C156" s="21" t="str">
        <f aca="false">IF(OR(B$133="",B156="",B$133=0,B156=0),"",B156/B$133*1000)</f>
        <v/>
      </c>
      <c r="D156" s="29"/>
      <c r="E156" s="21" t="str">
        <f aca="false">IF(OR($D$133="",D156="",$D$133=0,D156=0),"",D156/$D$133*1000)</f>
        <v/>
      </c>
    </row>
    <row r="157" customFormat="false" ht="12.75" hidden="false" customHeight="false" outlineLevel="0" collapsed="false">
      <c r="A157" s="28" t="s">
        <v>113</v>
      </c>
      <c r="B157" s="29"/>
      <c r="C157" s="21" t="str">
        <f aca="false">IF(OR(B$133="",B157="",B$133=0,B157=0),"",B157/B$133*1000)</f>
        <v/>
      </c>
      <c r="D157" s="29"/>
      <c r="E157" s="21" t="str">
        <f aca="false">IF(OR($D$133="",D157="",$D$133=0,D157=0),"",D157/$D$133*1000)</f>
        <v/>
      </c>
    </row>
    <row r="158" customFormat="false" ht="12.75" hidden="false" customHeight="false" outlineLevel="0" collapsed="false">
      <c r="A158" s="53" t="s">
        <v>114</v>
      </c>
      <c r="B158" s="29"/>
      <c r="C158" s="21" t="str">
        <f aca="false">IF(OR(B$133="",B158="",B$133=0,B158=0),"",B158/B$133*1000)</f>
        <v/>
      </c>
      <c r="D158" s="29"/>
      <c r="E158" s="21" t="str">
        <f aca="false">IF(OR($D$133="",D158="",$D$133=0,D158=0),"",D158/$D$133*1000)</f>
        <v/>
      </c>
    </row>
    <row r="159" customFormat="false" ht="12.75" hidden="false" customHeight="false" outlineLevel="0" collapsed="false">
      <c r="A159" s="33" t="s">
        <v>115</v>
      </c>
      <c r="B159" s="34"/>
      <c r="C159" s="21" t="str">
        <f aca="false">IF(OR(B$133="",B159="",B$133=0,B159=0),"",B159/B$133*1000)</f>
        <v/>
      </c>
      <c r="D159" s="34"/>
      <c r="E159" s="21" t="str">
        <f aca="false">IF(OR($D$133="",D159="",$D$133=0,D159=0),"",D159/$D$133*1000)</f>
        <v/>
      </c>
    </row>
    <row r="160" customFormat="false" ht="12.75" hidden="false" customHeight="false" outlineLevel="0" collapsed="false">
      <c r="A160" s="33" t="s">
        <v>116</v>
      </c>
      <c r="B160" s="34"/>
      <c r="C160" s="21" t="str">
        <f aca="false">IF(OR(B$133="",B160="",B$133=0,B160=0),"",B160/B$133*1000)</f>
        <v/>
      </c>
      <c r="D160" s="34"/>
      <c r="E160" s="21" t="str">
        <f aca="false">IF(OR($D$133="",D160="",$D$133=0,D160=0),"",D160/$D$133*1000)</f>
        <v/>
      </c>
    </row>
    <row r="161" customFormat="false" ht="12.75" hidden="false" customHeight="false" outlineLevel="0" collapsed="false">
      <c r="A161" s="27" t="s">
        <v>117</v>
      </c>
      <c r="B161" s="49" t="n">
        <f aca="false">SUM(B162:B164)</f>
        <v>0</v>
      </c>
      <c r="C161" s="21" t="str">
        <f aca="false">IF(OR(B$133="",B161="",B$133=0,B161=0),"",B161/B$133*1000)</f>
        <v/>
      </c>
      <c r="D161" s="20" t="n">
        <f aca="false">SUM(D162:D164)</f>
        <v>0</v>
      </c>
      <c r="E161" s="21" t="str">
        <f aca="false">IF(OR($D$133="",D161="",$D$133=0,D161=0),"",D161/$D$133*1000)</f>
        <v/>
      </c>
    </row>
    <row r="162" customFormat="false" ht="12.75" hidden="false" customHeight="false" outlineLevel="0" collapsed="false">
      <c r="A162" s="28" t="s">
        <v>118</v>
      </c>
      <c r="B162" s="54"/>
      <c r="C162" s="21" t="str">
        <f aca="false">IF(OR(B$133="",B162="",B$133=0,B162=0),"",B162/B$133*1000)</f>
        <v/>
      </c>
      <c r="D162" s="54"/>
      <c r="E162" s="21" t="str">
        <f aca="false">IF(OR($D$133="",D162="",$D$133=0,D162=0),"",D162/$D$133*1000)</f>
        <v/>
      </c>
    </row>
    <row r="163" customFormat="false" ht="12.75" hidden="false" customHeight="false" outlineLevel="0" collapsed="false">
      <c r="A163" s="28" t="s">
        <v>119</v>
      </c>
      <c r="B163" s="54"/>
      <c r="C163" s="21" t="str">
        <f aca="false">IF(OR(B$133="",B163="",B$133=0,B163=0),"",B163/B$133*1000)</f>
        <v/>
      </c>
      <c r="D163" s="54"/>
      <c r="E163" s="21" t="str">
        <f aca="false">IF(OR($D$133="",D163="",$D$133=0,D163=0),"",D163/$D$133*1000)</f>
        <v/>
      </c>
    </row>
    <row r="164" customFormat="false" ht="12.75" hidden="false" customHeight="false" outlineLevel="0" collapsed="false">
      <c r="A164" s="28" t="s">
        <v>120</v>
      </c>
      <c r="B164" s="54"/>
      <c r="C164" s="21" t="str">
        <f aca="false">IF(OR(B$133="",B164="",B$133=0,B164=0),"",B164/B$133*1000)</f>
        <v/>
      </c>
      <c r="D164" s="54"/>
      <c r="E164" s="21" t="str">
        <f aca="false">IF(OR($D$133="",D164="",$D$133=0,D164=0),"",D164/$D$133*1000)</f>
        <v/>
      </c>
    </row>
    <row r="165" customFormat="false" ht="12.75" hidden="false" customHeight="false" outlineLevel="0" collapsed="false">
      <c r="A165" s="27" t="s">
        <v>121</v>
      </c>
      <c r="B165" s="20"/>
      <c r="C165" s="21" t="str">
        <f aca="false">IF(OR(B$133="",B165="",B$133=0,B165=0),"",B165/B$133*1000)</f>
        <v/>
      </c>
      <c r="D165" s="20"/>
      <c r="E165" s="21" t="str">
        <f aca="false">IF(OR($D$133="",D165="",$D$133=0,D165=0),"",D165/$D$133*1000)</f>
        <v/>
      </c>
    </row>
    <row r="166" customFormat="false" ht="12.75" hidden="false" customHeight="false" outlineLevel="0" collapsed="false">
      <c r="A166" s="27" t="s">
        <v>122</v>
      </c>
      <c r="B166" s="20" t="n">
        <f aca="false">SUM(B167:B168)</f>
        <v>0</v>
      </c>
      <c r="C166" s="21" t="str">
        <f aca="false">IF(OR(B$133="",B166="",B$133=0,B166=0),"",B166/B$133*1000)</f>
        <v/>
      </c>
      <c r="D166" s="20" t="n">
        <f aca="false">SUM(D167:D168)</f>
        <v>0</v>
      </c>
      <c r="E166" s="21" t="str">
        <f aca="false">IF(OR($D$133="",D166="",$D$133=0,D166=0),"",D166/$D$133*1000)</f>
        <v/>
      </c>
    </row>
    <row r="167" customFormat="false" ht="12.75" hidden="false" customHeight="false" outlineLevel="0" collapsed="false">
      <c r="A167" s="28" t="s">
        <v>123</v>
      </c>
      <c r="B167" s="29"/>
      <c r="C167" s="21" t="str">
        <f aca="false">IF(OR(B$133="",B167="",B$133=0,B167=0),"",B167/B$133*1000)</f>
        <v/>
      </c>
      <c r="D167" s="55"/>
      <c r="E167" s="21" t="str">
        <f aca="false">IF(OR($D$133="",D167="",$D$133=0,D167=0),"",D167/$D$133*1000)</f>
        <v/>
      </c>
    </row>
    <row r="168" customFormat="false" ht="12.75" hidden="false" customHeight="false" outlineLevel="0" collapsed="false">
      <c r="A168" s="28" t="s">
        <v>124</v>
      </c>
      <c r="B168" s="54"/>
      <c r="C168" s="21" t="str">
        <f aca="false">IF(OR(B$133="",B168="",B$133=0,B168=0),"",B168/B$133*1000)</f>
        <v/>
      </c>
      <c r="D168" s="56"/>
      <c r="E168" s="21" t="str">
        <f aca="false">IF(OR($D$133="",D168="",$D$133=0,D168=0),"",D168/$D$133*1000)</f>
        <v/>
      </c>
    </row>
    <row r="169" customFormat="false" ht="12.75" hidden="false" customHeight="false" outlineLevel="0" collapsed="false">
      <c r="A169" s="27" t="s">
        <v>125</v>
      </c>
      <c r="B169" s="49" t="n">
        <f aca="false">SUM(B170:B171)</f>
        <v>0</v>
      </c>
      <c r="C169" s="21" t="str">
        <f aca="false">IF(OR(B$133="",B169="",B$133=0,B169=0),"",B169/B$133*1000)</f>
        <v/>
      </c>
      <c r="D169" s="20" t="n">
        <f aca="false">SUM(D170:D171)</f>
        <v>0</v>
      </c>
      <c r="E169" s="21" t="str">
        <f aca="false">IF(OR($D$133="",D169="",$D$133=0,D169=0),"",D169/$D$133*1000)</f>
        <v/>
      </c>
    </row>
    <row r="170" customFormat="false" ht="12.75" hidden="false" customHeight="false" outlineLevel="0" collapsed="false">
      <c r="A170" s="28" t="s">
        <v>126</v>
      </c>
      <c r="B170" s="54"/>
      <c r="C170" s="21" t="str">
        <f aca="false">IF(OR(B$133="",B170="",B$133=0,B170=0),"",B170/B$133*1000)</f>
        <v/>
      </c>
      <c r="D170" s="54"/>
      <c r="E170" s="21" t="str">
        <f aca="false">IF(OR($D$133="",D170="",$D$133=0,D170=0),"",D170/$D$133*1000)</f>
        <v/>
      </c>
    </row>
    <row r="171" customFormat="false" ht="12.75" hidden="false" customHeight="false" outlineLevel="0" collapsed="false">
      <c r="A171" s="28" t="s">
        <v>127</v>
      </c>
      <c r="B171" s="54"/>
      <c r="C171" s="21" t="str">
        <f aca="false">IF(OR(B$133="",B171="",B$133=0,B171=0),"",B171/B$133*1000)</f>
        <v/>
      </c>
      <c r="D171" s="54"/>
      <c r="E171" s="21" t="str">
        <f aca="false">IF(OR($D$133="",D171="",$D$133=0,D171=0),"",D171/$D$133*1000)</f>
        <v/>
      </c>
    </row>
    <row r="172" customFormat="false" ht="12.75" hidden="false" customHeight="false" outlineLevel="0" collapsed="false">
      <c r="A172" s="27" t="s">
        <v>128</v>
      </c>
      <c r="B172" s="20" t="n">
        <f aca="false">SUM(B173:B177,B180)</f>
        <v>0</v>
      </c>
      <c r="C172" s="21" t="str">
        <f aca="false">IF(OR(B$133="",B172="",B$133=0,B172=0),"",B172/B$133*1000)</f>
        <v/>
      </c>
      <c r="D172" s="20" t="n">
        <f aca="false">SUM(D173:D177,D180)</f>
        <v>0</v>
      </c>
      <c r="E172" s="21" t="str">
        <f aca="false">IF(OR($D$133="",D172="",$D$133=0,D172=0),"",D172/$D$133*1000)</f>
        <v/>
      </c>
    </row>
    <row r="173" customFormat="false" ht="12.75" hidden="false" customHeight="false" outlineLevel="0" collapsed="false">
      <c r="A173" s="28" t="s">
        <v>129</v>
      </c>
      <c r="B173" s="29"/>
      <c r="C173" s="21" t="str">
        <f aca="false">IF(OR(B$133="",B173="",B$133=0,B173=0),"",B173/B$133*1000)</f>
        <v/>
      </c>
      <c r="D173" s="29"/>
      <c r="E173" s="21" t="str">
        <f aca="false">IF(OR($D$133="",D173="",$D$133=0,D173=0),"",D173/$D$133*1000)</f>
        <v/>
      </c>
    </row>
    <row r="174" customFormat="false" ht="12.75" hidden="false" customHeight="false" outlineLevel="0" collapsed="false">
      <c r="A174" s="28" t="s">
        <v>130</v>
      </c>
      <c r="B174" s="34"/>
      <c r="C174" s="21" t="str">
        <f aca="false">IF(OR(B$133="",B174="",B$133=0,B174=0),"",B174/B$133*1000)</f>
        <v/>
      </c>
      <c r="D174" s="34"/>
      <c r="E174" s="21" t="str">
        <f aca="false">IF(OR($D$133="",D174="",$D$133=0,D174=0),"",D174/$D$133*1000)</f>
        <v/>
      </c>
    </row>
    <row r="175" customFormat="false" ht="12.75" hidden="false" customHeight="false" outlineLevel="0" collapsed="false">
      <c r="A175" s="28" t="s">
        <v>131</v>
      </c>
      <c r="B175" s="34"/>
      <c r="C175" s="21" t="str">
        <f aca="false">IF(OR(B$133="",B175="",B$133=0,B175=0),"",B175/B$133*1000)</f>
        <v/>
      </c>
      <c r="D175" s="34"/>
      <c r="E175" s="21" t="str">
        <f aca="false">IF(OR($D$133="",D175="",$D$133=0,D175=0),"",D175/$D$133*1000)</f>
        <v/>
      </c>
    </row>
    <row r="176" customFormat="false" ht="12.75" hidden="false" customHeight="false" outlineLevel="0" collapsed="false">
      <c r="A176" s="28" t="s">
        <v>132</v>
      </c>
      <c r="B176" s="34"/>
      <c r="C176" s="21" t="str">
        <f aca="false">IF(OR(B$133="",B176="",B$133=0,B176=0),"",B176/B$133*1000)</f>
        <v/>
      </c>
      <c r="D176" s="34"/>
      <c r="E176" s="21" t="str">
        <f aca="false">IF(OR($D$133="",D176="",$D$133=0,D176=0),"",D176/$D$133*1000)</f>
        <v/>
      </c>
    </row>
    <row r="177" customFormat="false" ht="12.75" hidden="false" customHeight="false" outlineLevel="0" collapsed="false">
      <c r="A177" s="27" t="s">
        <v>55</v>
      </c>
      <c r="B177" s="20" t="n">
        <f aca="false">SUM(B178:B179)</f>
        <v>0</v>
      </c>
      <c r="C177" s="21" t="str">
        <f aca="false">IF(OR(B$133="",B177="",B$133=0,B177=0),"",B177/B$133*1000)</f>
        <v/>
      </c>
      <c r="D177" s="20" t="n">
        <f aca="false">SUM(D178:D179)</f>
        <v>0</v>
      </c>
      <c r="E177" s="21" t="str">
        <f aca="false">IF(OR($D$133="",D177="",$D$133=0,D177=0),"",D177/$D$133*1000)</f>
        <v/>
      </c>
    </row>
    <row r="178" customFormat="false" ht="12.75" hidden="false" customHeight="false" outlineLevel="0" collapsed="false">
      <c r="A178" s="28" t="s">
        <v>56</v>
      </c>
      <c r="B178" s="34"/>
      <c r="C178" s="21" t="str">
        <f aca="false">IF(OR(B$133="",B178="",B$133=0,B178=0),"",B178/B$133*1000)</f>
        <v/>
      </c>
      <c r="D178" s="34"/>
      <c r="E178" s="21" t="str">
        <f aca="false">IF(OR($D$133="",D178="",$D$133=0,D178=0),"",D178/$D$133*1000)</f>
        <v/>
      </c>
    </row>
    <row r="179" customFormat="false" ht="12.75" hidden="false" customHeight="false" outlineLevel="0" collapsed="false">
      <c r="A179" s="33" t="s">
        <v>57</v>
      </c>
      <c r="B179" s="29"/>
      <c r="C179" s="21" t="str">
        <f aca="false">IF(OR(B$133="",B179="",B$133=0,B179=0),"",B179/B$133*1000)</f>
        <v/>
      </c>
      <c r="D179" s="29"/>
      <c r="E179" s="21" t="str">
        <f aca="false">IF(OR($D$133="",D179="",$D$133=0,D179=0),"",D179/$D$133*1000)</f>
        <v/>
      </c>
    </row>
    <row r="180" s="60" customFormat="true" ht="12.75" hidden="false" customHeight="false" outlineLevel="0" collapsed="false">
      <c r="A180" s="57" t="s">
        <v>58</v>
      </c>
      <c r="B180" s="58"/>
      <c r="C180" s="40" t="str">
        <f aca="false">IF(OR(B$133="",B180="",B$133=0,B180=0),"",B180/B$133*1000)</f>
        <v/>
      </c>
      <c r="D180" s="59"/>
      <c r="E180" s="40" t="str">
        <f aca="false">IF(OR($D$133="",D180="",$D$133=0,D180=0),"",D180/$D$133*1000)</f>
        <v/>
      </c>
    </row>
    <row r="181" customFormat="false" ht="12.75" hidden="false" customHeight="false" outlineLevel="0" collapsed="false">
      <c r="A181" s="41" t="s">
        <v>133</v>
      </c>
      <c r="B181" s="48" t="n">
        <v>4959</v>
      </c>
      <c r="C181" s="48"/>
      <c r="D181" s="48" t="n">
        <v>4786</v>
      </c>
      <c r="E181" s="48"/>
    </row>
    <row r="182" customFormat="false" ht="12.75" hidden="false" customHeight="false" outlineLevel="0" collapsed="false">
      <c r="A182" s="14" t="s">
        <v>134</v>
      </c>
      <c r="B182" s="15" t="n">
        <f aca="false">SUM(B183,B189,B216)</f>
        <v>22</v>
      </c>
      <c r="C182" s="16" t="n">
        <f aca="false">IF(OR(B$181="",B182="",B$181=0,B182=0),"",B182/B$181*1000)</f>
        <v>4.43637830207703</v>
      </c>
      <c r="D182" s="15" t="n">
        <f aca="false">SUM(D183,D189,D216)</f>
        <v>139</v>
      </c>
      <c r="E182" s="16" t="n">
        <f aca="false">IF(OR($D$181="",D182="",$D$181=0,D182=0),"",D182/$D$181*1000)</f>
        <v>29.0430422064354</v>
      </c>
    </row>
    <row r="183" customFormat="false" ht="12.75" hidden="false" customHeight="false" outlineLevel="0" collapsed="false">
      <c r="A183" s="27" t="s">
        <v>135</v>
      </c>
      <c r="B183" s="20" t="n">
        <f aca="false">SUM(B184)</f>
        <v>0</v>
      </c>
      <c r="C183" s="21" t="str">
        <f aca="false">IF(OR(B$181="",B183="",B$181=0,B183=0),"",B183/B$181*1000)</f>
        <v/>
      </c>
      <c r="D183" s="20" t="n">
        <f aca="false">SUM(D184)</f>
        <v>0</v>
      </c>
      <c r="E183" s="21" t="str">
        <f aca="false">IF(OR($D$181="",D183="",$D$181=0,D183=0),"",D183/$D$181*1000)</f>
        <v/>
      </c>
    </row>
    <row r="184" customFormat="false" ht="12.75" hidden="false" customHeight="false" outlineLevel="0" collapsed="false">
      <c r="A184" s="27" t="s">
        <v>97</v>
      </c>
      <c r="B184" s="49" t="n">
        <f aca="false">SUM(B185:B188)</f>
        <v>0</v>
      </c>
      <c r="C184" s="21" t="str">
        <f aca="false">IF(OR(B$181="",B184="",B$181=0,B184=0),"",B184/B$181*1000)</f>
        <v/>
      </c>
      <c r="D184" s="20" t="n">
        <f aca="false">SUM(D185:D188)</f>
        <v>0</v>
      </c>
      <c r="E184" s="21" t="str">
        <f aca="false">IF(OR($D$181="",D184="",$D$181=0,D184=0),"",D184/$D$181*1000)</f>
        <v/>
      </c>
    </row>
    <row r="185" customFormat="false" ht="12.75" hidden="false" customHeight="false" outlineLevel="0" collapsed="false">
      <c r="A185" s="28" t="s">
        <v>98</v>
      </c>
      <c r="B185" s="29"/>
      <c r="C185" s="21" t="str">
        <f aca="false">IF(OR(B$181="",B185="",B$181=0,B185=0),"",B185/B$181*1000)</f>
        <v/>
      </c>
      <c r="D185" s="29"/>
      <c r="E185" s="21" t="str">
        <f aca="false">IF(OR($D$181="",D185="",$D$181=0,D185=0),"",D185/$D$181*1000)</f>
        <v/>
      </c>
    </row>
    <row r="186" customFormat="false" ht="12.75" hidden="false" customHeight="false" outlineLevel="0" collapsed="false">
      <c r="A186" s="28" t="s">
        <v>99</v>
      </c>
      <c r="B186" s="34"/>
      <c r="C186" s="21" t="str">
        <f aca="false">IF(OR(B$181="",B186="",B$181=0,B186=0),"",B186/B$181*1000)</f>
        <v/>
      </c>
      <c r="D186" s="34"/>
      <c r="E186" s="21" t="str">
        <f aca="false">IF(OR($D$181="",D186="",$D$181=0,D186=0),"",D186/$D$181*1000)</f>
        <v/>
      </c>
    </row>
    <row r="187" customFormat="false" ht="12.75" hidden="false" customHeight="false" outlineLevel="0" collapsed="false">
      <c r="A187" s="28" t="s">
        <v>100</v>
      </c>
      <c r="B187" s="34"/>
      <c r="C187" s="21" t="str">
        <f aca="false">IF(OR(B$181="",B187="",B$181=0,B187=0),"",B187/B$181*1000)</f>
        <v/>
      </c>
      <c r="D187" s="34"/>
      <c r="E187" s="21" t="str">
        <f aca="false">IF(OR($D$181="",D187="",$D$181=0,D187=0),"",D187/$D$181*1000)</f>
        <v/>
      </c>
    </row>
    <row r="188" customFormat="false" ht="12.75" hidden="false" customHeight="false" outlineLevel="0" collapsed="false">
      <c r="A188" s="33" t="s">
        <v>101</v>
      </c>
      <c r="B188" s="29"/>
      <c r="C188" s="21" t="str">
        <f aca="false">IF(OR(B$181="",B188="",B$181=0,B188=0),"",B188/B$181*1000)</f>
        <v/>
      </c>
      <c r="D188" s="29"/>
      <c r="E188" s="21" t="str">
        <f aca="false">IF(OR($D$181="",D188="",$D$181=0,D188=0),"",D188/$D$181*1000)</f>
        <v/>
      </c>
    </row>
    <row r="189" customFormat="false" ht="12.75" hidden="false" customHeight="false" outlineLevel="0" collapsed="false">
      <c r="A189" s="27" t="s">
        <v>136</v>
      </c>
      <c r="B189" s="20" t="n">
        <f aca="false">SUM(B190,B196,B199,B203:B205,B209:B210,B213)</f>
        <v>0</v>
      </c>
      <c r="C189" s="21" t="str">
        <f aca="false">IF(OR(B$181="",B189="",B$181=0,B189=0),"",B189/B$181*1000)</f>
        <v/>
      </c>
      <c r="D189" s="20" t="n">
        <f aca="false">SUM(D190,D196,D199,D203:D205,D209:D210,D213)</f>
        <v>0</v>
      </c>
      <c r="E189" s="21" t="str">
        <f aca="false">IF(OR($D$181="",D189="",$D$181=0,D189=0),"",D189/$D$181*1000)</f>
        <v/>
      </c>
    </row>
    <row r="190" customFormat="false" ht="12.75" hidden="false" customHeight="false" outlineLevel="0" collapsed="false">
      <c r="A190" s="27" t="s">
        <v>71</v>
      </c>
      <c r="B190" s="49" t="n">
        <f aca="false">SUM(B191:B195)</f>
        <v>0</v>
      </c>
      <c r="C190" s="21" t="str">
        <f aca="false">IF(OR(B$181="",B190="",B$181=0,B190=0),"",B190/B$181*1000)</f>
        <v/>
      </c>
      <c r="D190" s="20" t="n">
        <f aca="false">SUM(D191:D195)</f>
        <v>0</v>
      </c>
      <c r="E190" s="21" t="str">
        <f aca="false">IF(OR($D$181="",D190="",$D$181=0,D190=0),"",D190/$D$181*1000)</f>
        <v/>
      </c>
    </row>
    <row r="191" customFormat="false" ht="12.75" hidden="false" customHeight="false" outlineLevel="0" collapsed="false">
      <c r="A191" s="28" t="s">
        <v>107</v>
      </c>
      <c r="B191" s="29"/>
      <c r="C191" s="21" t="str">
        <f aca="false">IF(OR(B$181="",B191="",B$181=0,B191=0),"",B191/B$181*1000)</f>
        <v/>
      </c>
      <c r="D191" s="29"/>
      <c r="E191" s="21" t="str">
        <f aca="false">IF(OR($D$181="",D191="",$D$181=0,D191=0),"",D191/$D$181*1000)</f>
        <v/>
      </c>
    </row>
    <row r="192" customFormat="false" ht="12.75" hidden="false" customHeight="false" outlineLevel="0" collapsed="false">
      <c r="A192" s="28" t="s">
        <v>72</v>
      </c>
      <c r="B192" s="29"/>
      <c r="C192" s="21" t="str">
        <f aca="false">IF(OR(B$181="",B192="",B$181=0,B192=0),"",B192/B$181*1000)</f>
        <v/>
      </c>
      <c r="D192" s="29"/>
      <c r="E192" s="21" t="str">
        <f aca="false">IF(OR($D$181="",D192="",$D$181=0,D192=0),"",D192/$D$181*1000)</f>
        <v/>
      </c>
    </row>
    <row r="193" customFormat="false" ht="12.75" hidden="false" customHeight="false" outlineLevel="0" collapsed="false">
      <c r="A193" s="28" t="s">
        <v>108</v>
      </c>
      <c r="B193" s="29"/>
      <c r="C193" s="21" t="str">
        <f aca="false">IF(OR(B$181="",B193="",B$181=0,B193=0),"",B193/B$181*1000)</f>
        <v/>
      </c>
      <c r="D193" s="29"/>
      <c r="E193" s="21" t="str">
        <f aca="false">IF(OR($D$181="",D193="",$D$181=0,D193=0),"",D193/$D$181*1000)</f>
        <v/>
      </c>
    </row>
    <row r="194" customFormat="false" ht="12.75" hidden="false" customHeight="false" outlineLevel="0" collapsed="false">
      <c r="A194" s="28" t="s">
        <v>109</v>
      </c>
      <c r="B194" s="29"/>
      <c r="C194" s="21" t="str">
        <f aca="false">IF(OR(B$181="",B194="",B$181=0,B194=0),"",B194/B$181*1000)</f>
        <v/>
      </c>
      <c r="D194" s="29"/>
      <c r="E194" s="21" t="str">
        <f aca="false">IF(OR($D$181="",D194="",$D$181=0,D194=0),"",D194/$D$181*1000)</f>
        <v/>
      </c>
    </row>
    <row r="195" customFormat="false" ht="12.75" hidden="false" customHeight="false" outlineLevel="0" collapsed="false">
      <c r="A195" s="53" t="s">
        <v>70</v>
      </c>
      <c r="B195" s="29"/>
      <c r="C195" s="21" t="str">
        <f aca="false">IF(OR(B$181="",B195="",B$181=0,B195=0),"",B195/B$181*1000)</f>
        <v/>
      </c>
      <c r="D195" s="29"/>
      <c r="E195" s="21" t="str">
        <f aca="false">IF(OR($D$181="",D195="",$D$181=0,D195=0),"",D195/$D$181*1000)</f>
        <v/>
      </c>
    </row>
    <row r="196" customFormat="false" ht="12.75" hidden="false" customHeight="false" outlineLevel="0" collapsed="false">
      <c r="A196" s="27" t="s">
        <v>110</v>
      </c>
      <c r="B196" s="49" t="n">
        <f aca="false">SUM(B197:B198)</f>
        <v>0</v>
      </c>
      <c r="C196" s="21" t="str">
        <f aca="false">IF(OR(B$181="",B196="",B$181=0,B196=0),"",B196/B$181*1000)</f>
        <v/>
      </c>
      <c r="D196" s="20" t="n">
        <f aca="false">SUM(D197:D198)</f>
        <v>0</v>
      </c>
      <c r="E196" s="21" t="str">
        <f aca="false">IF(OR($D$181="",D196="",$D$181=0,D196=0),"",D196/$D$181*1000)</f>
        <v/>
      </c>
    </row>
    <row r="197" customFormat="false" ht="12.75" hidden="false" customHeight="false" outlineLevel="0" collapsed="false">
      <c r="A197" s="28" t="s">
        <v>84</v>
      </c>
      <c r="B197" s="29"/>
      <c r="C197" s="21" t="str">
        <f aca="false">IF(OR(B$181="",B197="",B$181=0,B197=0),"",B197/B$181*1000)</f>
        <v/>
      </c>
      <c r="D197" s="29"/>
      <c r="E197" s="21" t="str">
        <f aca="false">IF(OR($D$181="",D197="",$D$181=0,D197=0),"",D197/$D$181*1000)</f>
        <v/>
      </c>
    </row>
    <row r="198" customFormat="false" ht="14.25" hidden="false" customHeight="false" outlineLevel="0" collapsed="false">
      <c r="A198" s="28" t="s">
        <v>85</v>
      </c>
      <c r="B198" s="29"/>
      <c r="C198" s="21" t="str">
        <f aca="false">IF(OR(B$181="",B198="",B$181=0,B198=0),"",B198/B$181*1000)</f>
        <v/>
      </c>
      <c r="D198" s="29"/>
      <c r="E198" s="21" t="str">
        <f aca="false">IF(OR($D$181="",D198="",$D$181=0,D198=0),"",D198/$D$181*1000)</f>
        <v/>
      </c>
      <c r="F198" s="61"/>
      <c r="G198" s="61"/>
    </row>
    <row r="199" customFormat="false" ht="12.75" hidden="false" customHeight="false" outlineLevel="0" collapsed="false">
      <c r="A199" s="27" t="s">
        <v>111</v>
      </c>
      <c r="B199" s="49" t="n">
        <f aca="false">SUM(B200:B202)</f>
        <v>0</v>
      </c>
      <c r="C199" s="21" t="str">
        <f aca="false">IF(OR(B$181="",B199="",B$181=0,B199=0),"",B199/B$181*1000)</f>
        <v/>
      </c>
      <c r="D199" s="20" t="n">
        <f aca="false">SUM(D200:D202)</f>
        <v>0</v>
      </c>
      <c r="E199" s="21" t="str">
        <f aca="false">IF(OR($D$181="",D199="",$D$181=0,D199=0),"",D199/$D$181*1000)</f>
        <v/>
      </c>
    </row>
    <row r="200" customFormat="false" ht="12.75" hidden="false" customHeight="false" outlineLevel="0" collapsed="false">
      <c r="A200" s="28" t="s">
        <v>112</v>
      </c>
      <c r="B200" s="29"/>
      <c r="C200" s="21" t="str">
        <f aca="false">IF(OR(B$181="",B200="",B$181=0,B200=0),"",B200/B$181*1000)</f>
        <v/>
      </c>
      <c r="D200" s="29"/>
      <c r="E200" s="21" t="str">
        <f aca="false">IF(OR($D$181="",D200="",$D$181=0,D200=0),"",D200/$D$181*1000)</f>
        <v/>
      </c>
    </row>
    <row r="201" customFormat="false" ht="12.75" hidden="false" customHeight="false" outlineLevel="0" collapsed="false">
      <c r="A201" s="28" t="s">
        <v>113</v>
      </c>
      <c r="B201" s="29"/>
      <c r="C201" s="21" t="str">
        <f aca="false">IF(OR(B$181="",B201="",B$181=0,B201=0),"",B201/B$181*1000)</f>
        <v/>
      </c>
      <c r="D201" s="29"/>
      <c r="E201" s="21" t="str">
        <f aca="false">IF(OR($D$181="",D201="",$D$181=0,D201=0),"",D201/$D$181*1000)</f>
        <v/>
      </c>
    </row>
    <row r="202" customFormat="false" ht="12.75" hidden="false" customHeight="false" outlineLevel="0" collapsed="false">
      <c r="A202" s="53" t="s">
        <v>114</v>
      </c>
      <c r="B202" s="29"/>
      <c r="C202" s="21" t="str">
        <f aca="false">IF(OR(B$181="",B202="",B$181=0,B202=0),"",B202/B$181*1000)</f>
        <v/>
      </c>
      <c r="D202" s="29"/>
      <c r="E202" s="21" t="str">
        <f aca="false">IF(OR($D$181="",D202="",$D$181=0,D202=0),"",D202/$D$181*1000)</f>
        <v/>
      </c>
    </row>
    <row r="203" customFormat="false" ht="12.75" hidden="false" customHeight="false" outlineLevel="0" collapsed="false">
      <c r="A203" s="33" t="s">
        <v>115</v>
      </c>
      <c r="B203" s="62"/>
      <c r="C203" s="21" t="str">
        <f aca="false">IF(OR(B$181="",B203="",B$181=0,B203=0),"",B203/B$181*1000)</f>
        <v/>
      </c>
      <c r="D203" s="34"/>
      <c r="E203" s="21" t="str">
        <f aca="false">IF(OR($D$181="",D203="",$D$181=0,D203=0),"",D203/$D$181*1000)</f>
        <v/>
      </c>
    </row>
    <row r="204" customFormat="false" ht="12.75" hidden="false" customHeight="false" outlineLevel="0" collapsed="false">
      <c r="A204" s="33" t="s">
        <v>116</v>
      </c>
      <c r="B204" s="62"/>
      <c r="C204" s="21" t="str">
        <f aca="false">IF(OR(B$181="",B204="",B$181=0,B204=0),"",B204/B$181*1000)</f>
        <v/>
      </c>
      <c r="D204" s="34"/>
      <c r="E204" s="21" t="str">
        <f aca="false">IF(OR($D$181="",D204="",$D$181=0,D204=0),"",D204/$D$181*1000)</f>
        <v/>
      </c>
    </row>
    <row r="205" customFormat="false" ht="12.75" hidden="false" customHeight="false" outlineLevel="0" collapsed="false">
      <c r="A205" s="27" t="s">
        <v>117</v>
      </c>
      <c r="B205" s="49" t="n">
        <f aca="false">SUM(B206:B208)</f>
        <v>0</v>
      </c>
      <c r="C205" s="21" t="str">
        <f aca="false">IF(OR(B$181="",B205="",B$181=0,B205=0),"",B205/B$181*1000)</f>
        <v/>
      </c>
      <c r="D205" s="20" t="n">
        <f aca="false">SUM(D206:D208)</f>
        <v>0</v>
      </c>
      <c r="E205" s="21" t="str">
        <f aca="false">IF(OR($D$181="",D205="",$D$181=0,D205=0),"",D205/$D$181*1000)</f>
        <v/>
      </c>
    </row>
    <row r="206" customFormat="false" ht="12.75" hidden="false" customHeight="false" outlineLevel="0" collapsed="false">
      <c r="A206" s="28" t="s">
        <v>118</v>
      </c>
      <c r="B206" s="54"/>
      <c r="C206" s="21" t="str">
        <f aca="false">IF(OR(B$181="",B206="",B$181=0,B206=0),"",B206/B$181*1000)</f>
        <v/>
      </c>
      <c r="D206" s="54"/>
      <c r="E206" s="21" t="str">
        <f aca="false">IF(OR($D$181="",D206="",$D$181=0,D206=0),"",D206/$D$181*1000)</f>
        <v/>
      </c>
    </row>
    <row r="207" customFormat="false" ht="12.75" hidden="false" customHeight="false" outlineLevel="0" collapsed="false">
      <c r="A207" s="28" t="s">
        <v>119</v>
      </c>
      <c r="B207" s="54"/>
      <c r="C207" s="21" t="str">
        <f aca="false">IF(OR(B$181="",B207="",B$181=0,B207=0),"",B207/B$181*1000)</f>
        <v/>
      </c>
      <c r="D207" s="54"/>
      <c r="E207" s="21" t="str">
        <f aca="false">IF(OR($D$181="",D207="",$D$181=0,D207=0),"",D207/$D$181*1000)</f>
        <v/>
      </c>
    </row>
    <row r="208" customFormat="false" ht="12.75" hidden="false" customHeight="false" outlineLevel="0" collapsed="false">
      <c r="A208" s="28" t="s">
        <v>120</v>
      </c>
      <c r="B208" s="54"/>
      <c r="C208" s="21" t="str">
        <f aca="false">IF(OR(B$181="",B208="",B$181=0,B208=0),"",B208/B$181*1000)</f>
        <v/>
      </c>
      <c r="D208" s="54"/>
      <c r="E208" s="21" t="str">
        <f aca="false">IF(OR($D$181="",D208="",$D$181=0,D208=0),"",D208/$D$181*1000)</f>
        <v/>
      </c>
    </row>
    <row r="209" customFormat="false" ht="12.75" hidden="false" customHeight="false" outlineLevel="0" collapsed="false">
      <c r="A209" s="33" t="s">
        <v>121</v>
      </c>
      <c r="B209" s="62"/>
      <c r="C209" s="21" t="str">
        <f aca="false">IF(OR(B$181="",B209="",B$181=0,B209=0),"",B209/B$181*1000)</f>
        <v/>
      </c>
      <c r="D209" s="34"/>
      <c r="E209" s="21" t="str">
        <f aca="false">IF(OR($D$181="",D209="",$D$181=0,D209=0),"",D209/$D$181*1000)</f>
        <v/>
      </c>
    </row>
    <row r="210" customFormat="false" ht="12.75" hidden="false" customHeight="false" outlineLevel="0" collapsed="false">
      <c r="A210" s="27" t="s">
        <v>137</v>
      </c>
      <c r="B210" s="20" t="n">
        <f aca="false">SUM(B211:B212)</f>
        <v>0</v>
      </c>
      <c r="C210" s="21" t="str">
        <f aca="false">IF(OR(B$181="",B210="",B$181=0,B210=0),"",B210/B$181*1000)</f>
        <v/>
      </c>
      <c r="D210" s="20" t="n">
        <f aca="false">SUM(D211:D212)</f>
        <v>0</v>
      </c>
      <c r="E210" s="21" t="str">
        <f aca="false">IF(OR($D$181="",D210="",$D$181=0,D210=0),"",D210/$D$181*1000)</f>
        <v/>
      </c>
    </row>
    <row r="211" customFormat="false" ht="12.75" hidden="false" customHeight="false" outlineLevel="0" collapsed="false">
      <c r="A211" s="28" t="s">
        <v>123</v>
      </c>
      <c r="B211" s="29"/>
      <c r="C211" s="21" t="str">
        <f aca="false">IF(OR(B$181="",B211="",B$181=0,B211=0),"",B211/B$181*1000)</f>
        <v/>
      </c>
      <c r="D211" s="29"/>
      <c r="E211" s="21" t="str">
        <f aca="false">IF(OR($D$181="",D211="",$D$181=0,D211=0),"",D211/$D$181*1000)</f>
        <v/>
      </c>
    </row>
    <row r="212" customFormat="false" ht="12.75" hidden="false" customHeight="false" outlineLevel="0" collapsed="false">
      <c r="A212" s="28" t="s">
        <v>124</v>
      </c>
      <c r="B212" s="54"/>
      <c r="C212" s="21" t="str">
        <f aca="false">IF(OR(B$181="",B212="",B$181=0,B212=0),"",B212/B$181*1000)</f>
        <v/>
      </c>
      <c r="D212" s="54"/>
      <c r="E212" s="21" t="str">
        <f aca="false">IF(OR($D$181="",D212="",$D$181=0,D212=0),"",D212/$D$181*1000)</f>
        <v/>
      </c>
    </row>
    <row r="213" customFormat="false" ht="12.75" hidden="false" customHeight="false" outlineLevel="0" collapsed="false">
      <c r="A213" s="27" t="s">
        <v>125</v>
      </c>
      <c r="B213" s="49" t="n">
        <f aca="false">SUM(B214:B215)</f>
        <v>0</v>
      </c>
      <c r="C213" s="21" t="str">
        <f aca="false">IF(OR(B$181="",B213="",B$181=0,B213=0),"",B213/B$181*1000)</f>
        <v/>
      </c>
      <c r="D213" s="20" t="n">
        <f aca="false">SUM(D214:D215)</f>
        <v>0</v>
      </c>
      <c r="E213" s="21" t="str">
        <f aca="false">IF(OR($D$181="",D213="",$D$181=0,D213=0),"",D213/$D$181*1000)</f>
        <v/>
      </c>
    </row>
    <row r="214" customFormat="false" ht="12.75" hidden="false" customHeight="false" outlineLevel="0" collapsed="false">
      <c r="A214" s="28" t="s">
        <v>126</v>
      </c>
      <c r="B214" s="54"/>
      <c r="C214" s="21" t="str">
        <f aca="false">IF(OR(B$181="",B214="",B$181=0,B214=0),"",B214/B$181*1000)</f>
        <v/>
      </c>
      <c r="D214" s="54"/>
      <c r="E214" s="21" t="str">
        <f aca="false">IF(OR($D$181="",D214="",$D$181=0,D214=0),"",D214/$D$181*1000)</f>
        <v/>
      </c>
    </row>
    <row r="215" customFormat="false" ht="12.75" hidden="false" customHeight="false" outlineLevel="0" collapsed="false">
      <c r="A215" s="28" t="s">
        <v>127</v>
      </c>
      <c r="B215" s="54"/>
      <c r="C215" s="21" t="str">
        <f aca="false">IF(OR(B$181="",B215="",B$181=0,B215=0),"",B215/B$181*1000)</f>
        <v/>
      </c>
      <c r="D215" s="54"/>
      <c r="E215" s="21" t="str">
        <f aca="false">IF(OR($D$181="",D215="",$D$181=0,D215=0),"",D215/$D$181*1000)</f>
        <v/>
      </c>
    </row>
    <row r="216" customFormat="false" ht="12.75" hidden="false" customHeight="false" outlineLevel="0" collapsed="false">
      <c r="A216" s="27" t="s">
        <v>138</v>
      </c>
      <c r="B216" s="20" t="n">
        <f aca="false">SUM(B217:B221,B224)</f>
        <v>22</v>
      </c>
      <c r="C216" s="21" t="n">
        <f aca="false">IF(OR(B$181="",B216="",B$181=0,B216=0),"",B216/B$181*1000)</f>
        <v>4.43637830207703</v>
      </c>
      <c r="D216" s="20" t="n">
        <f aca="false">SUM(D217:D221,D224)</f>
        <v>139</v>
      </c>
      <c r="E216" s="21" t="n">
        <f aca="false">IF(OR($D$181="",D216="",$D$181=0,D216=0),"",D216/$D$181*1000)</f>
        <v>29.0430422064354</v>
      </c>
    </row>
    <row r="217" customFormat="false" ht="12.75" hidden="false" customHeight="false" outlineLevel="0" collapsed="false">
      <c r="A217" s="28" t="s">
        <v>139</v>
      </c>
      <c r="B217" s="29"/>
      <c r="C217" s="21" t="str">
        <f aca="false">IF(OR(B$181="",B217="",B$181=0,B217=0),"",B217/B$181*1000)</f>
        <v/>
      </c>
      <c r="D217" s="29"/>
      <c r="E217" s="21" t="str">
        <f aca="false">IF(OR($D$181="",D217="",$D$181=0,D217=0),"",D217/$D$181*1000)</f>
        <v/>
      </c>
    </row>
    <row r="218" customFormat="false" ht="12.75" hidden="false" customHeight="false" outlineLevel="0" collapsed="false">
      <c r="A218" s="28" t="s">
        <v>140</v>
      </c>
      <c r="B218" s="29"/>
      <c r="C218" s="21" t="str">
        <f aca="false">IF(OR(B$181="",B218="",B$181=0,B218=0),"",B218/B$181*1000)</f>
        <v/>
      </c>
      <c r="D218" s="29"/>
      <c r="E218" s="21" t="str">
        <f aca="false">IF(OR($D$181="",D218="",$D$181=0,D218=0),"",D218/$D$181*1000)</f>
        <v/>
      </c>
    </row>
    <row r="219" customFormat="false" ht="12.75" hidden="false" customHeight="false" outlineLevel="0" collapsed="false">
      <c r="A219" s="28" t="s">
        <v>131</v>
      </c>
      <c r="B219" s="29"/>
      <c r="C219" s="21" t="str">
        <f aca="false">IF(OR(B$181="",B219="",B$181=0,B219=0),"",B219/B$181*1000)</f>
        <v/>
      </c>
      <c r="D219" s="29"/>
      <c r="E219" s="21" t="str">
        <f aca="false">IF(OR($D$181="",D219="",$D$181=0,D219=0),"",D219/$D$181*1000)</f>
        <v/>
      </c>
    </row>
    <row r="220" customFormat="false" ht="12.75" hidden="false" customHeight="false" outlineLevel="0" collapsed="false">
      <c r="A220" s="28" t="s">
        <v>132</v>
      </c>
      <c r="B220" s="29"/>
      <c r="C220" s="21" t="str">
        <f aca="false">IF(OR(B$181="",B220="",B$181=0,B220=0),"",B220/B$181*1000)</f>
        <v/>
      </c>
      <c r="D220" s="29"/>
      <c r="E220" s="21" t="str">
        <f aca="false">IF(OR($D$181="",D220="",$D$181=0,D220=0),"",D220/$D$181*1000)</f>
        <v/>
      </c>
    </row>
    <row r="221" customFormat="false" ht="12.75" hidden="false" customHeight="false" outlineLevel="0" collapsed="false">
      <c r="A221" s="31" t="s">
        <v>55</v>
      </c>
      <c r="B221" s="32" t="n">
        <f aca="false">SUM(B222:B223)</f>
        <v>22</v>
      </c>
      <c r="C221" s="21" t="n">
        <f aca="false">IF(OR(B$181="",B221="",B$181=0,B221=0),"",B221/B$181*1000)</f>
        <v>4.43637830207703</v>
      </c>
      <c r="D221" s="32" t="n">
        <f aca="false">SUM(D222:D223)</f>
        <v>139</v>
      </c>
      <c r="E221" s="21" t="n">
        <f aca="false">IF(OR($D$181="",D221="",$D$181=0,D221=0),"",D221/$D$181*1000)</f>
        <v>29.0430422064354</v>
      </c>
    </row>
    <row r="222" customFormat="false" ht="12.75" hidden="false" customHeight="false" outlineLevel="0" collapsed="false">
      <c r="A222" s="28" t="s">
        <v>56</v>
      </c>
      <c r="B222" s="29"/>
      <c r="C222" s="21" t="str">
        <f aca="false">IF(OR(B$181="",B222="",B$181=0,B222=0),"",B222/B$181*1000)</f>
        <v/>
      </c>
      <c r="D222" s="29"/>
      <c r="E222" s="21" t="str">
        <f aca="false">IF(OR($D$181="",D222="",$D$181=0,D222=0),"",D222/$D$181*1000)</f>
        <v/>
      </c>
    </row>
    <row r="223" customFormat="false" ht="12.75" hidden="false" customHeight="false" outlineLevel="0" collapsed="false">
      <c r="A223" s="28" t="s">
        <v>57</v>
      </c>
      <c r="B223" s="29" t="n">
        <v>22</v>
      </c>
      <c r="C223" s="21" t="n">
        <f aca="false">IF(OR(B$181="",B223="",B$181=0,B223=0),"",B223/B$181*1000)</f>
        <v>4.43637830207703</v>
      </c>
      <c r="D223" s="29" t="n">
        <v>139</v>
      </c>
      <c r="E223" s="21" t="n">
        <f aca="false">IF(OR($D$181="",D223="",$D$181=0,D223=0),"",D223/$D$181*1000)</f>
        <v>29.0430422064354</v>
      </c>
    </row>
    <row r="224" customFormat="false" ht="15" hidden="false" customHeight="false" outlineLevel="0" collapsed="false">
      <c r="A224" s="63" t="s">
        <v>58</v>
      </c>
      <c r="B224" s="64"/>
      <c r="C224" s="40" t="str">
        <f aca="false">IF(OR(B$181="",B224="",B$181=0,B224=0),"",B224/B$181*1000)</f>
        <v/>
      </c>
      <c r="D224" s="64"/>
      <c r="E224" s="40" t="str">
        <f aca="false">IF(OR($D$181="",D224="",$D$181=0,D224=0),"",D224/$D$181*1000)</f>
        <v/>
      </c>
    </row>
    <row r="225" customFormat="false" ht="15" hidden="false" customHeight="false" outlineLevel="0" collapsed="false">
      <c r="A225" s="65"/>
    </row>
    <row r="226" customFormat="false" ht="15" hidden="false" customHeight="false" outlineLevel="0" collapsed="false">
      <c r="A226" s="65"/>
    </row>
    <row r="227" customFormat="false" ht="15" hidden="false" customHeight="false" outlineLevel="0" collapsed="false">
      <c r="A227" s="65"/>
    </row>
    <row r="228" customFormat="false" ht="15" hidden="false" customHeight="false" outlineLevel="0" collapsed="false">
      <c r="A228" s="65"/>
    </row>
    <row r="229" customFormat="false" ht="15" hidden="false" customHeight="false" outlineLevel="0" collapsed="false">
      <c r="A229" s="65"/>
    </row>
    <row r="230" customFormat="false" ht="15" hidden="false" customHeight="false" outlineLevel="0" collapsed="false">
      <c r="A230" s="65"/>
    </row>
    <row r="231" customFormat="false" ht="15" hidden="false" customHeight="false" outlineLevel="0" collapsed="false">
      <c r="A231" s="65"/>
    </row>
    <row r="232" customFormat="false" ht="15" hidden="false" customHeight="false" outlineLevel="0" collapsed="false">
      <c r="A232" s="65"/>
    </row>
    <row r="233" customFormat="false" ht="15" hidden="false" customHeight="false" outlineLevel="0" collapsed="false">
      <c r="A233" s="65"/>
    </row>
    <row r="234" customFormat="false" ht="15" hidden="false" customHeight="false" outlineLevel="0" collapsed="false">
      <c r="A234" s="65"/>
    </row>
    <row r="235" customFormat="false" ht="15" hidden="false" customHeight="false" outlineLevel="0" collapsed="false">
      <c r="A235" s="65"/>
    </row>
    <row r="236" customFormat="false" ht="15" hidden="false" customHeight="false" outlineLevel="0" collapsed="false">
      <c r="A236" s="65"/>
    </row>
    <row r="237" customFormat="false" ht="15" hidden="false" customHeight="false" outlineLevel="0" collapsed="false">
      <c r="A237" s="65"/>
    </row>
    <row r="238" customFormat="false" ht="15" hidden="false" customHeight="false" outlineLevel="0" collapsed="false">
      <c r="A238" s="65"/>
    </row>
    <row r="239" customFormat="false" ht="15" hidden="false" customHeight="false" outlineLevel="0" collapsed="false">
      <c r="A239" s="65"/>
    </row>
    <row r="240" customFormat="false" ht="15" hidden="false" customHeight="false" outlineLevel="0" collapsed="false">
      <c r="A240" s="65"/>
    </row>
    <row r="241" customFormat="false" ht="15" hidden="false" customHeight="false" outlineLevel="0" collapsed="false">
      <c r="A241" s="65"/>
    </row>
    <row r="242" customFormat="false" ht="15" hidden="false" customHeight="false" outlineLevel="0" collapsed="false">
      <c r="A242" s="65"/>
    </row>
    <row r="243" customFormat="false" ht="15" hidden="false" customHeight="false" outlineLevel="0" collapsed="false">
      <c r="A243" s="65"/>
    </row>
    <row r="244" customFormat="false" ht="15" hidden="false" customHeight="false" outlineLevel="0" collapsed="false">
      <c r="A244" s="65"/>
    </row>
    <row r="245" customFormat="false" ht="15" hidden="false" customHeight="false" outlineLevel="0" collapsed="false">
      <c r="A245" s="65"/>
    </row>
    <row r="246" customFormat="false" ht="15" hidden="false" customHeight="false" outlineLevel="0" collapsed="false">
      <c r="A246" s="65"/>
    </row>
    <row r="247" customFormat="false" ht="15" hidden="false" customHeight="false" outlineLevel="0" collapsed="false">
      <c r="A247" s="65"/>
    </row>
    <row r="248" customFormat="false" ht="15" hidden="false" customHeight="false" outlineLevel="0" collapsed="false">
      <c r="A248" s="65"/>
    </row>
    <row r="249" customFormat="false" ht="15" hidden="false" customHeight="false" outlineLevel="0" collapsed="false">
      <c r="A249" s="65"/>
    </row>
    <row r="250" customFormat="false" ht="15" hidden="false" customHeight="false" outlineLevel="0" collapsed="false">
      <c r="A250" s="65"/>
    </row>
    <row r="251" customFormat="false" ht="15" hidden="false" customHeight="false" outlineLevel="0" collapsed="false">
      <c r="A251" s="65"/>
    </row>
    <row r="252" customFormat="false" ht="15" hidden="false" customHeight="false" outlineLevel="0" collapsed="false">
      <c r="A252" s="65"/>
    </row>
    <row r="253" customFormat="false" ht="15" hidden="false" customHeight="false" outlineLevel="0" collapsed="false">
      <c r="A253" s="65"/>
    </row>
    <row r="254" customFormat="false" ht="15" hidden="false" customHeight="false" outlineLevel="0" collapsed="false">
      <c r="A254" s="65"/>
    </row>
    <row r="255" customFormat="false" ht="15" hidden="false" customHeight="false" outlineLevel="0" collapsed="false">
      <c r="A255" s="65"/>
    </row>
    <row r="256" customFormat="false" ht="15" hidden="false" customHeight="false" outlineLevel="0" collapsed="false">
      <c r="A256" s="65"/>
    </row>
    <row r="257" customFormat="false" ht="15" hidden="false" customHeight="false" outlineLevel="0" collapsed="false">
      <c r="A257" s="65"/>
    </row>
    <row r="258" customFormat="false" ht="15" hidden="false" customHeight="false" outlineLevel="0" collapsed="false">
      <c r="A258" s="65"/>
    </row>
    <row r="259" customFormat="false" ht="15" hidden="false" customHeight="false" outlineLevel="0" collapsed="false">
      <c r="A259" s="65"/>
    </row>
    <row r="260" customFormat="false" ht="15" hidden="false" customHeight="false" outlineLevel="0" collapsed="false">
      <c r="A260" s="65"/>
    </row>
    <row r="261" customFormat="false" ht="15" hidden="false" customHeight="false" outlineLevel="0" collapsed="false">
      <c r="A261" s="65"/>
    </row>
    <row r="262" customFormat="false" ht="15" hidden="false" customHeight="false" outlineLevel="0" collapsed="false">
      <c r="A262" s="65"/>
    </row>
    <row r="263" customFormat="false" ht="15" hidden="false" customHeight="false" outlineLevel="0" collapsed="false">
      <c r="A263" s="65"/>
    </row>
    <row r="264" customFormat="false" ht="15" hidden="false" customHeight="false" outlineLevel="0" collapsed="false">
      <c r="A264" s="65"/>
    </row>
    <row r="265" customFormat="false" ht="15" hidden="false" customHeight="false" outlineLevel="0" collapsed="false">
      <c r="A265" s="65"/>
    </row>
    <row r="266" customFormat="false" ht="15" hidden="false" customHeight="false" outlineLevel="0" collapsed="false">
      <c r="A266" s="65"/>
    </row>
    <row r="267" customFormat="false" ht="15" hidden="false" customHeight="false" outlineLevel="0" collapsed="false">
      <c r="A267" s="65"/>
    </row>
    <row r="268" customFormat="false" ht="15" hidden="false" customHeight="false" outlineLevel="0" collapsed="false">
      <c r="A268" s="65"/>
    </row>
    <row r="269" customFormat="false" ht="15" hidden="false" customHeight="false" outlineLevel="0" collapsed="false">
      <c r="A269" s="65"/>
    </row>
    <row r="270" customFormat="false" ht="15" hidden="false" customHeight="false" outlineLevel="0" collapsed="false">
      <c r="A270" s="65"/>
    </row>
    <row r="271" customFormat="false" ht="15" hidden="false" customHeight="false" outlineLevel="0" collapsed="false">
      <c r="A271" s="65"/>
    </row>
    <row r="272" customFormat="false" ht="15" hidden="false" customHeight="false" outlineLevel="0" collapsed="false">
      <c r="A272" s="65"/>
    </row>
    <row r="273" customFormat="false" ht="15" hidden="false" customHeight="false" outlineLevel="0" collapsed="false">
      <c r="A273" s="65"/>
    </row>
    <row r="274" customFormat="false" ht="15" hidden="false" customHeight="false" outlineLevel="0" collapsed="false">
      <c r="A274" s="65"/>
    </row>
    <row r="275" customFormat="false" ht="15" hidden="false" customHeight="false" outlineLevel="0" collapsed="false">
      <c r="A275" s="65"/>
    </row>
    <row r="276" customFormat="false" ht="15" hidden="false" customHeight="false" outlineLevel="0" collapsed="false">
      <c r="A276" s="65"/>
    </row>
    <row r="277" customFormat="false" ht="15" hidden="false" customHeight="false" outlineLevel="0" collapsed="false">
      <c r="A277" s="65"/>
    </row>
    <row r="278" customFormat="false" ht="15" hidden="false" customHeight="false" outlineLevel="0" collapsed="false">
      <c r="A278" s="65"/>
    </row>
    <row r="279" customFormat="false" ht="15" hidden="false" customHeight="false" outlineLevel="0" collapsed="false">
      <c r="A279" s="65"/>
    </row>
    <row r="280" customFormat="false" ht="15" hidden="false" customHeight="false" outlineLevel="0" collapsed="false">
      <c r="A280" s="65"/>
    </row>
    <row r="281" customFormat="false" ht="15" hidden="false" customHeight="false" outlineLevel="0" collapsed="false">
      <c r="A281" s="65"/>
    </row>
    <row r="282" customFormat="false" ht="15" hidden="false" customHeight="false" outlineLevel="0" collapsed="false">
      <c r="A282" s="65"/>
    </row>
    <row r="283" customFormat="false" ht="15" hidden="false" customHeight="false" outlineLevel="0" collapsed="false">
      <c r="A283" s="65"/>
    </row>
    <row r="284" customFormat="false" ht="15" hidden="false" customHeight="false" outlineLevel="0" collapsed="false">
      <c r="A284" s="65"/>
    </row>
    <row r="285" customFormat="false" ht="15" hidden="false" customHeight="false" outlineLevel="0" collapsed="false">
      <c r="A285" s="65"/>
    </row>
    <row r="286" customFormat="false" ht="15" hidden="false" customHeight="false" outlineLevel="0" collapsed="false">
      <c r="A286" s="65"/>
    </row>
    <row r="287" customFormat="false" ht="15" hidden="false" customHeight="false" outlineLevel="0" collapsed="false">
      <c r="A287" s="65"/>
    </row>
    <row r="288" customFormat="false" ht="15" hidden="false" customHeight="false" outlineLevel="0" collapsed="false">
      <c r="A288" s="65"/>
    </row>
    <row r="289" customFormat="false" ht="15" hidden="false" customHeight="false" outlineLevel="0" collapsed="false">
      <c r="A289" s="65"/>
    </row>
    <row r="290" customFormat="false" ht="15" hidden="false" customHeight="false" outlineLevel="0" collapsed="false">
      <c r="A290" s="65"/>
    </row>
    <row r="291" customFormat="false" ht="15" hidden="false" customHeight="false" outlineLevel="0" collapsed="false">
      <c r="A291" s="65"/>
    </row>
    <row r="292" customFormat="false" ht="15" hidden="false" customHeight="false" outlineLevel="0" collapsed="false">
      <c r="A292" s="65"/>
    </row>
    <row r="293" customFormat="false" ht="15" hidden="false" customHeight="false" outlineLevel="0" collapsed="false">
      <c r="A293" s="65"/>
    </row>
    <row r="294" customFormat="false" ht="15" hidden="false" customHeight="false" outlineLevel="0" collapsed="false">
      <c r="A294" s="65"/>
    </row>
    <row r="295" customFormat="false" ht="15" hidden="false" customHeight="false" outlineLevel="0" collapsed="false">
      <c r="A295" s="65"/>
    </row>
    <row r="296" customFormat="false" ht="15" hidden="false" customHeight="false" outlineLevel="0" collapsed="false">
      <c r="A296" s="65"/>
    </row>
    <row r="297" customFormat="false" ht="15" hidden="false" customHeight="false" outlineLevel="0" collapsed="false">
      <c r="A297" s="65"/>
    </row>
    <row r="298" customFormat="false" ht="15" hidden="false" customHeight="false" outlineLevel="0" collapsed="false">
      <c r="A298" s="65"/>
    </row>
    <row r="299" customFormat="false" ht="15" hidden="false" customHeight="false" outlineLevel="0" collapsed="false">
      <c r="A299" s="65"/>
    </row>
    <row r="300" customFormat="false" ht="15" hidden="false" customHeight="false" outlineLevel="0" collapsed="false">
      <c r="A300" s="65"/>
    </row>
    <row r="301" customFormat="false" ht="15" hidden="false" customHeight="false" outlineLevel="0" collapsed="false">
      <c r="A301" s="65"/>
    </row>
    <row r="302" customFormat="false" ht="15" hidden="false" customHeight="false" outlineLevel="0" collapsed="false">
      <c r="A302" s="65"/>
    </row>
    <row r="303" customFormat="false" ht="15" hidden="false" customHeight="false" outlineLevel="0" collapsed="false">
      <c r="A303" s="65"/>
    </row>
    <row r="304" customFormat="false" ht="15" hidden="false" customHeight="false" outlineLevel="0" collapsed="false">
      <c r="A304" s="65"/>
    </row>
    <row r="305" customFormat="false" ht="15" hidden="false" customHeight="false" outlineLevel="0" collapsed="false">
      <c r="A305" s="65"/>
    </row>
    <row r="306" customFormat="false" ht="15" hidden="false" customHeight="false" outlineLevel="0" collapsed="false">
      <c r="A306" s="65"/>
    </row>
    <row r="307" customFormat="false" ht="15" hidden="false" customHeight="false" outlineLevel="0" collapsed="false">
      <c r="A307" s="65"/>
    </row>
    <row r="308" customFormat="false" ht="15" hidden="false" customHeight="false" outlineLevel="0" collapsed="false">
      <c r="A308" s="65"/>
    </row>
    <row r="309" customFormat="false" ht="15" hidden="false" customHeight="false" outlineLevel="0" collapsed="false">
      <c r="A309" s="65"/>
    </row>
    <row r="310" customFormat="false" ht="15" hidden="false" customHeight="false" outlineLevel="0" collapsed="false">
      <c r="A310" s="65"/>
    </row>
    <row r="311" customFormat="false" ht="15" hidden="false" customHeight="false" outlineLevel="0" collapsed="false">
      <c r="A311" s="65"/>
    </row>
    <row r="312" customFormat="false" ht="15" hidden="false" customHeight="false" outlineLevel="0" collapsed="false">
      <c r="A312" s="65"/>
    </row>
    <row r="313" customFormat="false" ht="15" hidden="false" customHeight="false" outlineLevel="0" collapsed="false">
      <c r="A313" s="65"/>
    </row>
    <row r="314" customFormat="false" ht="15" hidden="false" customHeight="false" outlineLevel="0" collapsed="false">
      <c r="A314" s="65"/>
    </row>
    <row r="315" customFormat="false" ht="15" hidden="false" customHeight="false" outlineLevel="0" collapsed="false">
      <c r="A315" s="65"/>
    </row>
    <row r="316" customFormat="false" ht="15" hidden="false" customHeight="false" outlineLevel="0" collapsed="false">
      <c r="A316" s="65"/>
    </row>
    <row r="317" customFormat="false" ht="15" hidden="false" customHeight="false" outlineLevel="0" collapsed="false">
      <c r="A317" s="65"/>
    </row>
    <row r="318" customFormat="false" ht="15" hidden="false" customHeight="false" outlineLevel="0" collapsed="false">
      <c r="A318" s="65"/>
    </row>
    <row r="319" customFormat="false" ht="15" hidden="false" customHeight="false" outlineLevel="0" collapsed="false">
      <c r="A319" s="65"/>
    </row>
    <row r="320" customFormat="false" ht="15" hidden="false" customHeight="false" outlineLevel="0" collapsed="false">
      <c r="A320" s="65"/>
    </row>
    <row r="321" customFormat="false" ht="15" hidden="false" customHeight="false" outlineLevel="0" collapsed="false">
      <c r="A321" s="65"/>
    </row>
    <row r="322" customFormat="false" ht="15" hidden="false" customHeight="false" outlineLevel="0" collapsed="false">
      <c r="A322" s="65"/>
    </row>
    <row r="323" customFormat="false" ht="15" hidden="false" customHeight="false" outlineLevel="0" collapsed="false">
      <c r="A323" s="65"/>
    </row>
    <row r="324" customFormat="false" ht="15" hidden="false" customHeight="false" outlineLevel="0" collapsed="false">
      <c r="A324" s="65"/>
    </row>
    <row r="325" customFormat="false" ht="15" hidden="false" customHeight="false" outlineLevel="0" collapsed="false">
      <c r="A325" s="65"/>
    </row>
    <row r="326" customFormat="false" ht="15" hidden="false" customHeight="false" outlineLevel="0" collapsed="false">
      <c r="A326" s="65"/>
    </row>
    <row r="327" customFormat="false" ht="15" hidden="false" customHeight="false" outlineLevel="0" collapsed="false">
      <c r="A327" s="65"/>
    </row>
    <row r="328" customFormat="false" ht="15" hidden="false" customHeight="false" outlineLevel="0" collapsed="false">
      <c r="A328" s="65"/>
    </row>
    <row r="329" customFormat="false" ht="15" hidden="false" customHeight="false" outlineLevel="0" collapsed="false">
      <c r="A329" s="65"/>
    </row>
    <row r="330" customFormat="false" ht="15" hidden="false" customHeight="false" outlineLevel="0" collapsed="false">
      <c r="A330" s="65"/>
    </row>
    <row r="331" customFormat="false" ht="15" hidden="false" customHeight="false" outlineLevel="0" collapsed="false">
      <c r="A331" s="65"/>
    </row>
    <row r="332" customFormat="false" ht="15" hidden="false" customHeight="false" outlineLevel="0" collapsed="false">
      <c r="A332" s="65"/>
    </row>
    <row r="333" customFormat="false" ht="15" hidden="false" customHeight="false" outlineLevel="0" collapsed="false">
      <c r="A333" s="65"/>
    </row>
    <row r="334" customFormat="false" ht="15" hidden="false" customHeight="false" outlineLevel="0" collapsed="false">
      <c r="A334" s="65"/>
    </row>
    <row r="335" customFormat="false" ht="15" hidden="false" customHeight="false" outlineLevel="0" collapsed="false">
      <c r="A335" s="65"/>
    </row>
    <row r="336" customFormat="false" ht="15" hidden="false" customHeight="false" outlineLevel="0" collapsed="false">
      <c r="A336" s="65"/>
    </row>
    <row r="337" customFormat="false" ht="15" hidden="false" customHeight="false" outlineLevel="0" collapsed="false">
      <c r="A337" s="65"/>
    </row>
    <row r="338" customFormat="false" ht="15" hidden="false" customHeight="false" outlineLevel="0" collapsed="false">
      <c r="A338" s="65"/>
    </row>
    <row r="339" customFormat="false" ht="15" hidden="false" customHeight="false" outlineLevel="0" collapsed="false">
      <c r="A339" s="65"/>
    </row>
    <row r="340" customFormat="false" ht="15" hidden="false" customHeight="false" outlineLevel="0" collapsed="false">
      <c r="A340" s="65"/>
    </row>
    <row r="341" customFormat="false" ht="15" hidden="false" customHeight="false" outlineLevel="0" collapsed="false">
      <c r="A341" s="65"/>
    </row>
    <row r="342" customFormat="false" ht="15" hidden="false" customHeight="false" outlineLevel="0" collapsed="false">
      <c r="A342" s="65"/>
    </row>
    <row r="343" customFormat="false" ht="15" hidden="false" customHeight="false" outlineLevel="0" collapsed="false">
      <c r="A343" s="65"/>
    </row>
    <row r="344" customFormat="false" ht="15" hidden="false" customHeight="false" outlineLevel="0" collapsed="false">
      <c r="A344" s="65"/>
    </row>
    <row r="345" customFormat="false" ht="15" hidden="false" customHeight="false" outlineLevel="0" collapsed="false">
      <c r="A345" s="65"/>
    </row>
    <row r="346" customFormat="false" ht="15" hidden="false" customHeight="false" outlineLevel="0" collapsed="false">
      <c r="A346" s="65"/>
    </row>
    <row r="347" customFormat="false" ht="15" hidden="false" customHeight="false" outlineLevel="0" collapsed="false">
      <c r="A347" s="65"/>
    </row>
    <row r="348" customFormat="false" ht="15" hidden="false" customHeight="false" outlineLevel="0" collapsed="false">
      <c r="A348" s="65"/>
    </row>
    <row r="349" customFormat="false" ht="15" hidden="false" customHeight="false" outlineLevel="0" collapsed="false">
      <c r="A349" s="65"/>
    </row>
    <row r="350" customFormat="false" ht="15" hidden="false" customHeight="false" outlineLevel="0" collapsed="false">
      <c r="A350" s="65"/>
    </row>
    <row r="351" customFormat="false" ht="15" hidden="false" customHeight="false" outlineLevel="0" collapsed="false">
      <c r="A351" s="65"/>
    </row>
    <row r="352" customFormat="false" ht="15" hidden="false" customHeight="false" outlineLevel="0" collapsed="false">
      <c r="A352" s="65"/>
    </row>
    <row r="353" customFormat="false" ht="15" hidden="false" customHeight="false" outlineLevel="0" collapsed="false">
      <c r="A353" s="65"/>
    </row>
    <row r="354" customFormat="false" ht="15" hidden="false" customHeight="false" outlineLevel="0" collapsed="false">
      <c r="A354" s="65"/>
    </row>
    <row r="355" customFormat="false" ht="15" hidden="false" customHeight="false" outlineLevel="0" collapsed="false">
      <c r="A355" s="65"/>
    </row>
    <row r="356" customFormat="false" ht="15" hidden="false" customHeight="false" outlineLevel="0" collapsed="false">
      <c r="A356" s="65"/>
    </row>
    <row r="357" customFormat="false" ht="15" hidden="false" customHeight="false" outlineLevel="0" collapsed="false">
      <c r="A357" s="65"/>
    </row>
    <row r="358" customFormat="false" ht="15" hidden="false" customHeight="false" outlineLevel="0" collapsed="false">
      <c r="A358" s="65"/>
    </row>
    <row r="359" customFormat="false" ht="15" hidden="false" customHeight="false" outlineLevel="0" collapsed="false">
      <c r="A359" s="65"/>
    </row>
    <row r="360" customFormat="false" ht="15" hidden="false" customHeight="false" outlineLevel="0" collapsed="false">
      <c r="A360" s="65"/>
    </row>
    <row r="361" customFormat="false" ht="15" hidden="false" customHeight="false" outlineLevel="0" collapsed="false">
      <c r="A361" s="65"/>
    </row>
    <row r="362" customFormat="false" ht="15" hidden="false" customHeight="false" outlineLevel="0" collapsed="false">
      <c r="A362" s="65"/>
    </row>
    <row r="363" customFormat="false" ht="15" hidden="false" customHeight="false" outlineLevel="0" collapsed="false">
      <c r="A363" s="65"/>
    </row>
    <row r="364" customFormat="false" ht="15" hidden="false" customHeight="false" outlineLevel="0" collapsed="false">
      <c r="A364" s="65"/>
    </row>
    <row r="365" customFormat="false" ht="15" hidden="false" customHeight="false" outlineLevel="0" collapsed="false">
      <c r="A365" s="65"/>
    </row>
    <row r="366" customFormat="false" ht="15" hidden="false" customHeight="false" outlineLevel="0" collapsed="false">
      <c r="A366" s="65"/>
    </row>
    <row r="367" customFormat="false" ht="15" hidden="false" customHeight="false" outlineLevel="0" collapsed="false">
      <c r="A367" s="65"/>
    </row>
    <row r="368" customFormat="false" ht="15" hidden="false" customHeight="false" outlineLevel="0" collapsed="false">
      <c r="A368" s="65"/>
    </row>
    <row r="369" customFormat="false" ht="15" hidden="false" customHeight="false" outlineLevel="0" collapsed="false">
      <c r="A369" s="65"/>
    </row>
    <row r="370" customFormat="false" ht="15" hidden="false" customHeight="false" outlineLevel="0" collapsed="false">
      <c r="A370" s="65"/>
    </row>
    <row r="371" customFormat="false" ht="15" hidden="false" customHeight="false" outlineLevel="0" collapsed="false">
      <c r="A371" s="65"/>
    </row>
    <row r="372" customFormat="false" ht="15" hidden="false" customHeight="false" outlineLevel="0" collapsed="false">
      <c r="A372" s="65"/>
    </row>
    <row r="373" customFormat="false" ht="15" hidden="false" customHeight="false" outlineLevel="0" collapsed="false">
      <c r="A373" s="65"/>
    </row>
    <row r="374" customFormat="false" ht="15" hidden="false" customHeight="false" outlineLevel="0" collapsed="false">
      <c r="A374" s="65"/>
    </row>
    <row r="375" customFormat="false" ht="15" hidden="false" customHeight="false" outlineLevel="0" collapsed="false">
      <c r="A375" s="65"/>
    </row>
    <row r="376" customFormat="false" ht="15" hidden="false" customHeight="false" outlineLevel="0" collapsed="false">
      <c r="A376" s="65"/>
    </row>
    <row r="377" customFormat="false" ht="15" hidden="false" customHeight="false" outlineLevel="0" collapsed="false">
      <c r="A377" s="65"/>
    </row>
    <row r="378" customFormat="false" ht="15" hidden="false" customHeight="false" outlineLevel="0" collapsed="false">
      <c r="A378" s="65"/>
    </row>
    <row r="379" customFormat="false" ht="15" hidden="false" customHeight="false" outlineLevel="0" collapsed="false">
      <c r="A379" s="65"/>
    </row>
    <row r="380" customFormat="false" ht="15" hidden="false" customHeight="false" outlineLevel="0" collapsed="false">
      <c r="A380" s="65"/>
    </row>
    <row r="381" customFormat="false" ht="15" hidden="false" customHeight="false" outlineLevel="0" collapsed="false">
      <c r="A381" s="65"/>
    </row>
    <row r="382" customFormat="false" ht="15" hidden="false" customHeight="false" outlineLevel="0" collapsed="false">
      <c r="A382" s="65"/>
    </row>
    <row r="383" customFormat="false" ht="15" hidden="false" customHeight="false" outlineLevel="0" collapsed="false">
      <c r="A383" s="65"/>
    </row>
    <row r="384" customFormat="false" ht="15" hidden="false" customHeight="false" outlineLevel="0" collapsed="false">
      <c r="A384" s="65"/>
    </row>
    <row r="385" customFormat="false" ht="15" hidden="false" customHeight="false" outlineLevel="0" collapsed="false">
      <c r="A385" s="65"/>
    </row>
    <row r="386" customFormat="false" ht="15" hidden="false" customHeight="false" outlineLevel="0" collapsed="false">
      <c r="A386" s="65"/>
    </row>
    <row r="387" customFormat="false" ht="15" hidden="false" customHeight="false" outlineLevel="0" collapsed="false">
      <c r="A387" s="65"/>
    </row>
    <row r="388" customFormat="false" ht="15" hidden="false" customHeight="false" outlineLevel="0" collapsed="false">
      <c r="A388" s="65"/>
    </row>
    <row r="389" customFormat="false" ht="15" hidden="false" customHeight="false" outlineLevel="0" collapsed="false">
      <c r="A389" s="65"/>
    </row>
    <row r="390" customFormat="false" ht="15" hidden="false" customHeight="false" outlineLevel="0" collapsed="false">
      <c r="A390" s="65"/>
    </row>
    <row r="391" customFormat="false" ht="15" hidden="false" customHeight="false" outlineLevel="0" collapsed="false">
      <c r="A391" s="65"/>
    </row>
    <row r="392" customFormat="false" ht="15" hidden="false" customHeight="false" outlineLevel="0" collapsed="false">
      <c r="A392" s="65"/>
    </row>
    <row r="393" customFormat="false" ht="15" hidden="false" customHeight="false" outlineLevel="0" collapsed="false">
      <c r="A393" s="65"/>
    </row>
    <row r="394" customFormat="false" ht="15" hidden="false" customHeight="false" outlineLevel="0" collapsed="false">
      <c r="A394" s="65"/>
    </row>
    <row r="395" customFormat="false" ht="15" hidden="false" customHeight="false" outlineLevel="0" collapsed="false">
      <c r="A395" s="65"/>
    </row>
    <row r="396" customFormat="false" ht="15" hidden="false" customHeight="false" outlineLevel="0" collapsed="false">
      <c r="A396" s="65"/>
    </row>
    <row r="397" customFormat="false" ht="15" hidden="false" customHeight="false" outlineLevel="0" collapsed="false">
      <c r="A397" s="65"/>
    </row>
    <row r="398" customFormat="false" ht="15" hidden="false" customHeight="false" outlineLevel="0" collapsed="false">
      <c r="A398" s="65"/>
    </row>
    <row r="399" customFormat="false" ht="15" hidden="false" customHeight="false" outlineLevel="0" collapsed="false">
      <c r="A399" s="65"/>
    </row>
    <row r="400" customFormat="false" ht="15" hidden="false" customHeight="false" outlineLevel="0" collapsed="false">
      <c r="A400" s="65"/>
    </row>
    <row r="401" customFormat="false" ht="15" hidden="false" customHeight="false" outlineLevel="0" collapsed="false">
      <c r="A401" s="65"/>
    </row>
    <row r="402" customFormat="false" ht="15" hidden="false" customHeight="false" outlineLevel="0" collapsed="false">
      <c r="A402" s="65"/>
    </row>
    <row r="403" customFormat="false" ht="15" hidden="false" customHeight="false" outlineLevel="0" collapsed="false">
      <c r="A403" s="65"/>
    </row>
    <row r="404" customFormat="false" ht="15" hidden="false" customHeight="false" outlineLevel="0" collapsed="false">
      <c r="A404" s="65"/>
    </row>
    <row r="405" customFormat="false" ht="15" hidden="false" customHeight="false" outlineLevel="0" collapsed="false">
      <c r="A405" s="65"/>
    </row>
    <row r="406" customFormat="false" ht="15" hidden="false" customHeight="false" outlineLevel="0" collapsed="false">
      <c r="A406" s="65"/>
    </row>
    <row r="407" customFormat="false" ht="15" hidden="false" customHeight="false" outlineLevel="0" collapsed="false">
      <c r="A407" s="65"/>
    </row>
    <row r="408" customFormat="false" ht="15" hidden="false" customHeight="false" outlineLevel="0" collapsed="false">
      <c r="A408" s="65"/>
    </row>
    <row r="409" customFormat="false" ht="15" hidden="false" customHeight="false" outlineLevel="0" collapsed="false">
      <c r="A409" s="65"/>
    </row>
    <row r="410" customFormat="false" ht="15" hidden="false" customHeight="false" outlineLevel="0" collapsed="false">
      <c r="A410" s="65"/>
    </row>
    <row r="411" customFormat="false" ht="15" hidden="false" customHeight="false" outlineLevel="0" collapsed="false">
      <c r="A411" s="65"/>
    </row>
    <row r="412" customFormat="false" ht="15" hidden="false" customHeight="false" outlineLevel="0" collapsed="false">
      <c r="A412" s="65"/>
    </row>
    <row r="413" customFormat="false" ht="15" hidden="false" customHeight="false" outlineLevel="0" collapsed="false">
      <c r="A413" s="65"/>
    </row>
    <row r="414" customFormat="false" ht="15" hidden="false" customHeight="false" outlineLevel="0" collapsed="false">
      <c r="A414" s="65"/>
    </row>
    <row r="415" customFormat="false" ht="15" hidden="false" customHeight="false" outlineLevel="0" collapsed="false">
      <c r="A415" s="65"/>
    </row>
    <row r="416" customFormat="false" ht="15" hidden="false" customHeight="false" outlineLevel="0" collapsed="false">
      <c r="A416" s="65"/>
    </row>
    <row r="417" customFormat="false" ht="15" hidden="false" customHeight="false" outlineLevel="0" collapsed="false">
      <c r="A417" s="65"/>
    </row>
    <row r="418" customFormat="false" ht="15" hidden="false" customHeight="false" outlineLevel="0" collapsed="false">
      <c r="A418" s="65"/>
    </row>
    <row r="419" customFormat="false" ht="15" hidden="false" customHeight="false" outlineLevel="0" collapsed="false">
      <c r="A419" s="65"/>
    </row>
    <row r="420" customFormat="false" ht="15" hidden="false" customHeight="false" outlineLevel="0" collapsed="false">
      <c r="A420" s="65"/>
    </row>
    <row r="421" customFormat="false" ht="15" hidden="false" customHeight="false" outlineLevel="0" collapsed="false">
      <c r="A421" s="65"/>
    </row>
    <row r="422" customFormat="false" ht="15" hidden="false" customHeight="false" outlineLevel="0" collapsed="false">
      <c r="A422" s="65"/>
    </row>
    <row r="423" customFormat="false" ht="15" hidden="false" customHeight="false" outlineLevel="0" collapsed="false">
      <c r="A423" s="65"/>
    </row>
    <row r="424" customFormat="false" ht="15" hidden="false" customHeight="false" outlineLevel="0" collapsed="false">
      <c r="A424" s="65"/>
    </row>
    <row r="425" customFormat="false" ht="15" hidden="false" customHeight="false" outlineLevel="0" collapsed="false">
      <c r="A425" s="65"/>
    </row>
    <row r="426" customFormat="false" ht="15" hidden="false" customHeight="false" outlineLevel="0" collapsed="false">
      <c r="A426" s="65"/>
    </row>
    <row r="427" customFormat="false" ht="15" hidden="false" customHeight="false" outlineLevel="0" collapsed="false">
      <c r="A427" s="65"/>
    </row>
    <row r="428" customFormat="false" ht="15" hidden="false" customHeight="false" outlineLevel="0" collapsed="false">
      <c r="A428" s="65"/>
    </row>
    <row r="429" customFormat="false" ht="15" hidden="false" customHeight="false" outlineLevel="0" collapsed="false">
      <c r="A429" s="65"/>
    </row>
    <row r="430" customFormat="false" ht="15" hidden="false" customHeight="false" outlineLevel="0" collapsed="false">
      <c r="A430" s="65"/>
    </row>
    <row r="431" customFormat="false" ht="15" hidden="false" customHeight="false" outlineLevel="0" collapsed="false">
      <c r="A431" s="65"/>
    </row>
    <row r="432" customFormat="false" ht="15" hidden="false" customHeight="false" outlineLevel="0" collapsed="false">
      <c r="A432" s="65"/>
    </row>
    <row r="433" customFormat="false" ht="15" hidden="false" customHeight="false" outlineLevel="0" collapsed="false">
      <c r="A433" s="65"/>
    </row>
    <row r="434" customFormat="false" ht="15" hidden="false" customHeight="false" outlineLevel="0" collapsed="false">
      <c r="A434" s="65"/>
    </row>
    <row r="435" customFormat="false" ht="15" hidden="false" customHeight="false" outlineLevel="0" collapsed="false">
      <c r="A435" s="65"/>
    </row>
    <row r="436" customFormat="false" ht="15" hidden="false" customHeight="false" outlineLevel="0" collapsed="false">
      <c r="A436" s="65"/>
    </row>
    <row r="437" customFormat="false" ht="15" hidden="false" customHeight="false" outlineLevel="0" collapsed="false">
      <c r="A437" s="65"/>
    </row>
    <row r="438" customFormat="false" ht="15" hidden="false" customHeight="false" outlineLevel="0" collapsed="false">
      <c r="A438" s="65"/>
    </row>
    <row r="439" customFormat="false" ht="15" hidden="false" customHeight="false" outlineLevel="0" collapsed="false">
      <c r="A439" s="65"/>
    </row>
    <row r="440" customFormat="false" ht="15" hidden="false" customHeight="false" outlineLevel="0" collapsed="false">
      <c r="A440" s="65"/>
    </row>
    <row r="441" customFormat="false" ht="15" hidden="false" customHeight="false" outlineLevel="0" collapsed="false">
      <c r="A441" s="65"/>
    </row>
    <row r="442" customFormat="false" ht="15" hidden="false" customHeight="false" outlineLevel="0" collapsed="false">
      <c r="A442" s="65"/>
    </row>
    <row r="443" customFormat="false" ht="15" hidden="false" customHeight="false" outlineLevel="0" collapsed="false">
      <c r="A443" s="65"/>
    </row>
    <row r="444" customFormat="false" ht="15" hidden="false" customHeight="false" outlineLevel="0" collapsed="false">
      <c r="A444" s="65"/>
    </row>
    <row r="445" customFormat="false" ht="15" hidden="false" customHeight="false" outlineLevel="0" collapsed="false">
      <c r="A445" s="65"/>
    </row>
    <row r="446" customFormat="false" ht="15" hidden="false" customHeight="false" outlineLevel="0" collapsed="false">
      <c r="A446" s="65"/>
    </row>
    <row r="447" customFormat="false" ht="15" hidden="false" customHeight="false" outlineLevel="0" collapsed="false">
      <c r="A447" s="65"/>
    </row>
    <row r="448" customFormat="false" ht="15" hidden="false" customHeight="false" outlineLevel="0" collapsed="false">
      <c r="A448" s="65"/>
    </row>
    <row r="449" customFormat="false" ht="15" hidden="false" customHeight="false" outlineLevel="0" collapsed="false">
      <c r="A449" s="65"/>
    </row>
    <row r="450" customFormat="false" ht="15" hidden="false" customHeight="false" outlineLevel="0" collapsed="false">
      <c r="A450" s="65"/>
    </row>
    <row r="451" customFormat="false" ht="15" hidden="false" customHeight="false" outlineLevel="0" collapsed="false">
      <c r="A451" s="65"/>
    </row>
    <row r="452" customFormat="false" ht="15" hidden="false" customHeight="false" outlineLevel="0" collapsed="false">
      <c r="A452" s="65"/>
    </row>
    <row r="453" customFormat="false" ht="15" hidden="false" customHeight="false" outlineLevel="0" collapsed="false">
      <c r="A453" s="65"/>
    </row>
    <row r="454" customFormat="false" ht="15" hidden="false" customHeight="false" outlineLevel="0" collapsed="false">
      <c r="A454" s="65"/>
    </row>
    <row r="455" customFormat="false" ht="15" hidden="false" customHeight="false" outlineLevel="0" collapsed="false">
      <c r="A455" s="65"/>
    </row>
    <row r="456" customFormat="false" ht="15" hidden="false" customHeight="false" outlineLevel="0" collapsed="false">
      <c r="A456" s="65"/>
    </row>
    <row r="457" customFormat="false" ht="15" hidden="false" customHeight="false" outlineLevel="0" collapsed="false">
      <c r="A457" s="65"/>
    </row>
    <row r="458" customFormat="false" ht="15" hidden="false" customHeight="false" outlineLevel="0" collapsed="false">
      <c r="A458" s="65"/>
    </row>
    <row r="459" customFormat="false" ht="15" hidden="false" customHeight="false" outlineLevel="0" collapsed="false">
      <c r="A459" s="65"/>
    </row>
    <row r="460" customFormat="false" ht="15" hidden="false" customHeight="false" outlineLevel="0" collapsed="false">
      <c r="A460" s="65"/>
    </row>
    <row r="461" customFormat="false" ht="15" hidden="false" customHeight="false" outlineLevel="0" collapsed="false">
      <c r="A461" s="65"/>
    </row>
    <row r="462" customFormat="false" ht="15" hidden="false" customHeight="false" outlineLevel="0" collapsed="false">
      <c r="A462" s="65"/>
    </row>
    <row r="463" customFormat="false" ht="15" hidden="false" customHeight="false" outlineLevel="0" collapsed="false">
      <c r="A463" s="65"/>
    </row>
    <row r="464" customFormat="false" ht="15" hidden="false" customHeight="false" outlineLevel="0" collapsed="false">
      <c r="A464" s="65"/>
    </row>
    <row r="465" customFormat="false" ht="15" hidden="false" customHeight="false" outlineLevel="0" collapsed="false">
      <c r="A465" s="65"/>
    </row>
    <row r="466" customFormat="false" ht="15" hidden="false" customHeight="false" outlineLevel="0" collapsed="false">
      <c r="A466" s="65"/>
    </row>
  </sheetData>
  <sheetProtection sheet="true" password="d393" objects="true" scenarios="true"/>
  <protectedRanges>
    <protectedRange name="Диапазон5" sqref="B181 D181 B185:B188 D185:D188 B191:B195 D191:D195 B197:B198 D197:D198 B200:B204 D200:D204 B206:B209 D206:D209 B211:B212 D211:D212 B214:B215 D214:D215 B217:B220 D217:D220 B222:B224 D222:D224"/>
    <protectedRange name="Диапазон4" sqref="B133 D133 B137:B140 D137:D140 B143:B145 D143:D145 B147:B151 D147:D151 B153:B154 D153:D154 D156:D160 B156:B160 B162:B165 D162:D165 B167:B168 D167:D168 B170:B171 D170:D171 B173:B176 D173:D176 B178:B180 D178:D180"/>
    <protectedRange name="Диапазон3" sqref="B106:B109 D106:D109 B111:B113 D111:D113 B115:B116 D115:D116 B118:B119 D118:D119 B121:B124 D121:D124 B126 D126 B128:B130 D128:D130"/>
    <protectedRange name="Диапазон2" sqref="B79:B82 D79:D82 B84:B86 D84:D86 B88:B89 D88:D89 B91:B92 D91:D92 B94:B97 D94:D97 B99 D99 B101:B103 D101:D103"/>
    <protectedRange name="Диапазон1" sqref="A2 B9:B11 D9:D11 B14:B17 D14:D17 B19:B25 D19:D25 B27:B28 D27:D28 B30:B32 D30:D32 B35:B37 D35:D37 B39:B40 D39:D40 B43:B44 D43:D44 D46:D48 B46:B48"/>
  </protectedRanges>
  <mergeCells count="19">
    <mergeCell ref="A1:E1"/>
    <mergeCell ref="A2:D2"/>
    <mergeCell ref="B4:C4"/>
    <mergeCell ref="D4:E4"/>
    <mergeCell ref="B6:C6"/>
    <mergeCell ref="D6:E6"/>
    <mergeCell ref="F6:P6"/>
    <mergeCell ref="G7:P7"/>
    <mergeCell ref="G8:P8"/>
    <mergeCell ref="G9:P9"/>
    <mergeCell ref="G10:P10"/>
    <mergeCell ref="G11:P11"/>
    <mergeCell ref="G12:P12"/>
    <mergeCell ref="G13:P13"/>
    <mergeCell ref="G14:P14"/>
    <mergeCell ref="B133:C133"/>
    <mergeCell ref="D133:E133"/>
    <mergeCell ref="B181:C181"/>
    <mergeCell ref="D181:E181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4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Алексей Олегович Воробьев</cp:lastModifiedBy>
  <dcterms:modified xsi:type="dcterms:W3CDTF">2023-02-21T10:23:31Z</dcterms:modified>
  <cp:revision>0</cp:revision>
  <dc:subject/>
  <dc:title/>
</cp:coreProperties>
</file>