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ky93\Desktop\"/>
    </mc:Choice>
  </mc:AlternateContent>
  <bookViews>
    <workbookView xWindow="0" yWindow="0" windowWidth="22056" windowHeight="9888" activeTab="1"/>
  </bookViews>
  <sheets>
    <sheet name="허프" sheetId="1" r:id="rId1"/>
    <sheet name="방사형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C12" i="2"/>
  <c r="D12" i="2"/>
  <c r="E12" i="2"/>
  <c r="F12" i="2"/>
  <c r="F14" i="2" s="1"/>
  <c r="G12" i="2"/>
  <c r="H12" i="2"/>
  <c r="I12" i="2"/>
  <c r="I14" i="2" s="1"/>
  <c r="B13" i="2"/>
  <c r="C13" i="2"/>
  <c r="D13" i="2"/>
  <c r="E13" i="2"/>
  <c r="E14" i="2" s="1"/>
  <c r="F13" i="2"/>
  <c r="G13" i="2"/>
  <c r="H13" i="2"/>
  <c r="I13" i="2"/>
  <c r="D14" i="2"/>
  <c r="H14" i="2"/>
  <c r="G14" i="2" l="1"/>
  <c r="C14" i="2"/>
  <c r="J12" i="2"/>
  <c r="B14" i="2"/>
  <c r="J14" i="2" s="1"/>
  <c r="J23" i="1"/>
  <c r="J35" i="1"/>
  <c r="B34" i="1"/>
  <c r="C34" i="1" s="1"/>
  <c r="D34" i="1" s="1"/>
  <c r="E34" i="1" s="1"/>
  <c r="F34" i="1" s="1"/>
  <c r="G34" i="1" s="1"/>
  <c r="H34" i="1" s="1"/>
  <c r="I34" i="1" s="1"/>
  <c r="C10" i="1"/>
  <c r="D10" i="1" s="1"/>
  <c r="E10" i="1" s="1"/>
  <c r="F10" i="1" s="1"/>
  <c r="G10" i="1" s="1"/>
  <c r="H10" i="1" s="1"/>
  <c r="I10" i="1" s="1"/>
  <c r="B10" i="1"/>
  <c r="I33" i="1"/>
  <c r="H33" i="1"/>
  <c r="G33" i="1"/>
  <c r="F33" i="1"/>
  <c r="E33" i="1"/>
  <c r="D33" i="1"/>
  <c r="C33" i="1"/>
  <c r="B33" i="1"/>
  <c r="D35" i="1" l="1"/>
  <c r="J33" i="1"/>
  <c r="E35" i="1"/>
  <c r="F35" i="1"/>
  <c r="I35" i="1"/>
  <c r="G35" i="1"/>
  <c r="H35" i="1"/>
  <c r="C35" i="1"/>
  <c r="B35" i="1"/>
  <c r="I9" i="1"/>
  <c r="I11" i="1" s="1"/>
  <c r="H9" i="1"/>
  <c r="H11" i="1" s="1"/>
  <c r="G9" i="1"/>
  <c r="G11" i="1" s="1"/>
  <c r="F9" i="1"/>
  <c r="F11" i="1" s="1"/>
  <c r="E9" i="1"/>
  <c r="E11" i="1" s="1"/>
  <c r="D9" i="1"/>
  <c r="D11" i="1" s="1"/>
  <c r="C9" i="1"/>
  <c r="C11" i="1" s="1"/>
  <c r="B9" i="1"/>
  <c r="I22" i="1"/>
  <c r="G22" i="1"/>
  <c r="E22" i="1"/>
  <c r="H22" i="1"/>
  <c r="F22" i="1"/>
  <c r="D22" i="1"/>
  <c r="C22" i="1"/>
  <c r="B22" i="1"/>
  <c r="C21" i="1"/>
  <c r="D21" i="1"/>
  <c r="D23" i="1" s="1"/>
  <c r="E21" i="1"/>
  <c r="E23" i="1" s="1"/>
  <c r="F21" i="1"/>
  <c r="F23" i="1" s="1"/>
  <c r="G21" i="1"/>
  <c r="H21" i="1"/>
  <c r="H23" i="1" s="1"/>
  <c r="I21" i="1"/>
  <c r="I23" i="1" s="1"/>
  <c r="B21" i="1"/>
  <c r="G23" i="1" l="1"/>
  <c r="B23" i="1"/>
  <c r="J21" i="1"/>
  <c r="B11" i="1"/>
  <c r="J11" i="1" s="1"/>
  <c r="J9" i="1"/>
  <c r="C23" i="1"/>
</calcChain>
</file>

<file path=xl/sharedStrings.xml><?xml version="1.0" encoding="utf-8"?>
<sst xmlns="http://schemas.openxmlformats.org/spreadsheetml/2006/main" count="93" uniqueCount="33">
  <si>
    <t>1차</t>
    <phoneticPr fontId="1" type="noConversion"/>
  </si>
  <si>
    <t>2차</t>
  </si>
  <si>
    <t>3차</t>
  </si>
  <si>
    <t>4차</t>
  </si>
  <si>
    <t>5차</t>
  </si>
  <si>
    <t>Delta</t>
    <phoneticPr fontId="1" type="noConversion"/>
  </si>
  <si>
    <t>Y(3200)</t>
    <phoneticPr fontId="1" type="noConversion"/>
  </si>
  <si>
    <t>ROI(mm)</t>
    <phoneticPr fontId="1" type="noConversion"/>
  </si>
  <si>
    <t>Pixel Pitch
(mm)</t>
    <phoneticPr fontId="1" type="noConversion"/>
  </si>
  <si>
    <t>Lens이미지 1</t>
    <phoneticPr fontId="1" type="noConversion"/>
  </si>
  <si>
    <t>Lens이미지 2</t>
  </si>
  <si>
    <t>Lens이미지 3</t>
  </si>
  <si>
    <t>Lens이미지 4</t>
  </si>
  <si>
    <t>X(4880)</t>
    <phoneticPr fontId="1" type="noConversion"/>
  </si>
  <si>
    <t>X(4880)</t>
    <phoneticPr fontId="1" type="noConversion"/>
  </si>
  <si>
    <t>X(2440)</t>
    <phoneticPr fontId="1" type="noConversion"/>
  </si>
  <si>
    <t>Y(1600)</t>
    <phoneticPr fontId="1" type="noConversion"/>
  </si>
  <si>
    <t>5M</t>
    <phoneticPr fontId="1" type="noConversion"/>
  </si>
  <si>
    <t>10M</t>
    <phoneticPr fontId="1" type="noConversion"/>
  </si>
  <si>
    <t>20M</t>
    <phoneticPr fontId="1" type="noConversion"/>
  </si>
  <si>
    <t>오차(mm)</t>
    <phoneticPr fontId="1" type="noConversion"/>
  </si>
  <si>
    <t>X(9760)</t>
    <phoneticPr fontId="1" type="noConversion"/>
  </si>
  <si>
    <t>X(9760)</t>
    <phoneticPr fontId="1" type="noConversion"/>
  </si>
  <si>
    <t>X(9760)</t>
    <phoneticPr fontId="1" type="noConversion"/>
  </si>
  <si>
    <t>Y(6400)</t>
    <phoneticPr fontId="1" type="noConversion"/>
  </si>
  <si>
    <t>Y(6400)</t>
    <phoneticPr fontId="1" type="noConversion"/>
  </si>
  <si>
    <t>Roberts + close(disk, r=2)</t>
    <phoneticPr fontId="1" type="noConversion"/>
  </si>
  <si>
    <t>hard preprocessing + Roberts + close(disk, r = 2)</t>
    <phoneticPr fontId="1" type="noConversion"/>
  </si>
  <si>
    <t>hard preprocessing + Roberts + close(disk, r = 2)</t>
    <phoneticPr fontId="1" type="noConversion"/>
  </si>
  <si>
    <t>6차</t>
    <phoneticPr fontId="1" type="noConversion"/>
  </si>
  <si>
    <t>7차</t>
    <phoneticPr fontId="1" type="noConversion"/>
  </si>
  <si>
    <t>X(2448)</t>
    <phoneticPr fontId="1" type="noConversion"/>
  </si>
  <si>
    <t>Y(2048)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</si>
</sst>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;[Red]\-0.0000\ "/>
    <numFmt numFmtId="177" formatCode="0.00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K14" sqref="K14"/>
    </sheetView>
  </sheetViews>
  <sheetFormatPr defaultRowHeight="17.399999999999999" x14ac:dyDescent="0.4"/>
  <cols>
    <col min="1" max="1" width="8.796875" style="1"/>
    <col min="2" max="3" width="10.796875" bestFit="1" customWidth="1"/>
    <col min="4" max="9" width="10.3984375" bestFit="1" customWidth="1"/>
    <col min="11" max="11" width="44.69921875" bestFit="1" customWidth="1"/>
  </cols>
  <sheetData>
    <row r="1" spans="1:11" x14ac:dyDescent="0.4">
      <c r="A1" s="8" t="s">
        <v>17</v>
      </c>
      <c r="B1" s="8" t="s">
        <v>9</v>
      </c>
      <c r="C1" s="8"/>
      <c r="D1" s="8" t="s">
        <v>10</v>
      </c>
      <c r="E1" s="8"/>
      <c r="F1" s="8" t="s">
        <v>11</v>
      </c>
      <c r="G1" s="8"/>
      <c r="H1" s="8" t="s">
        <v>12</v>
      </c>
      <c r="I1" s="8"/>
    </row>
    <row r="2" spans="1:11" x14ac:dyDescent="0.4">
      <c r="A2" s="8"/>
      <c r="B2" s="2" t="s">
        <v>15</v>
      </c>
      <c r="C2" s="2" t="s">
        <v>16</v>
      </c>
      <c r="D2" s="2" t="s">
        <v>15</v>
      </c>
      <c r="E2" s="2" t="s">
        <v>16</v>
      </c>
      <c r="F2" s="2" t="s">
        <v>15</v>
      </c>
      <c r="G2" s="2" t="s">
        <v>16</v>
      </c>
      <c r="H2" s="2" t="s">
        <v>15</v>
      </c>
      <c r="I2" s="2" t="s">
        <v>16</v>
      </c>
      <c r="K2" s="4" t="s">
        <v>28</v>
      </c>
    </row>
    <row r="3" spans="1:11" x14ac:dyDescent="0.4">
      <c r="A3" s="2" t="s">
        <v>7</v>
      </c>
      <c r="B3" s="2">
        <v>45</v>
      </c>
      <c r="C3" s="2">
        <v>29.411999999999999</v>
      </c>
      <c r="D3" s="2">
        <v>45</v>
      </c>
      <c r="E3" s="2">
        <v>29.411999999999999</v>
      </c>
      <c r="F3" s="2">
        <v>45</v>
      </c>
      <c r="G3" s="2">
        <v>29.411999999999999</v>
      </c>
      <c r="H3" s="2">
        <v>45</v>
      </c>
      <c r="I3" s="2">
        <v>29.411999999999999</v>
      </c>
    </row>
    <row r="4" spans="1:11" x14ac:dyDescent="0.4">
      <c r="A4" s="2" t="s">
        <v>0</v>
      </c>
      <c r="B4" s="5">
        <v>1227.0186043502599</v>
      </c>
      <c r="C4" s="5">
        <v>797.83324300523805</v>
      </c>
      <c r="D4" s="5">
        <v>1253.17409787048</v>
      </c>
      <c r="E4" s="5">
        <v>797.87135502140598</v>
      </c>
      <c r="F4" s="5">
        <v>1252.4447351295</v>
      </c>
      <c r="G4" s="5">
        <v>761.76849077538998</v>
      </c>
      <c r="H4" s="5">
        <v>1231.4945476811599</v>
      </c>
      <c r="I4" s="5">
        <v>762.03912622601001</v>
      </c>
    </row>
    <row r="5" spans="1:11" x14ac:dyDescent="0.4">
      <c r="A5" s="2" t="s">
        <v>1</v>
      </c>
      <c r="B5" s="5">
        <v>1226.5388916294901</v>
      </c>
      <c r="C5" s="5">
        <v>798.51042862224404</v>
      </c>
      <c r="D5" s="5">
        <v>1253.0184308565199</v>
      </c>
      <c r="E5" s="5">
        <v>797.75091146723605</v>
      </c>
      <c r="F5" s="5">
        <v>1252.75675350142</v>
      </c>
      <c r="G5" s="5">
        <v>761.98180329315403</v>
      </c>
      <c r="H5" s="5">
        <v>1231.9706935215299</v>
      </c>
      <c r="I5" s="5">
        <v>761.33275871623096</v>
      </c>
    </row>
    <row r="6" spans="1:11" x14ac:dyDescent="0.4">
      <c r="A6" s="2" t="s">
        <v>2</v>
      </c>
      <c r="B6" s="5">
        <v>1226.6324354426099</v>
      </c>
      <c r="C6" s="5">
        <v>798.24804152204604</v>
      </c>
      <c r="D6" s="5">
        <v>1252.7679149011001</v>
      </c>
      <c r="E6" s="5">
        <v>798.00161488423703</v>
      </c>
      <c r="F6" s="5">
        <v>1252.4803990918999</v>
      </c>
      <c r="G6" s="5">
        <v>762.48547999706295</v>
      </c>
      <c r="H6" s="5">
        <v>1231.52084277262</v>
      </c>
      <c r="I6" s="5">
        <v>762.50616050852295</v>
      </c>
    </row>
    <row r="7" spans="1:11" x14ac:dyDescent="0.4">
      <c r="A7" s="2" t="s">
        <v>3</v>
      </c>
      <c r="B7" s="5">
        <v>1226.64524426363</v>
      </c>
      <c r="C7" s="5">
        <v>797.85471014938605</v>
      </c>
      <c r="D7" s="5">
        <v>1253.14270817289</v>
      </c>
      <c r="E7" s="5">
        <v>797.91961094027897</v>
      </c>
      <c r="F7" s="5">
        <v>1253.0022476060999</v>
      </c>
      <c r="G7" s="5">
        <v>761.60140688669696</v>
      </c>
      <c r="H7" s="5">
        <v>1231.9692965936299</v>
      </c>
      <c r="I7" s="5">
        <v>761.71435154382505</v>
      </c>
    </row>
    <row r="8" spans="1:11" x14ac:dyDescent="0.4">
      <c r="A8" s="2" t="s">
        <v>4</v>
      </c>
      <c r="B8" s="5">
        <v>1226.9494236714099</v>
      </c>
      <c r="C8" s="5">
        <v>798.07569385269801</v>
      </c>
      <c r="D8" s="5">
        <v>1252.89580302728</v>
      </c>
      <c r="E8" s="5">
        <v>798.14918143608702</v>
      </c>
      <c r="F8" s="5">
        <v>1253</v>
      </c>
      <c r="G8" s="5">
        <v>761.48801011943897</v>
      </c>
      <c r="H8" s="5">
        <v>1231.8790029012</v>
      </c>
      <c r="I8" s="5">
        <v>761.87007532798202</v>
      </c>
    </row>
    <row r="9" spans="1:11" x14ac:dyDescent="0.4">
      <c r="A9" s="2" t="s">
        <v>5</v>
      </c>
      <c r="B9" s="5">
        <f>MAX(B4:B8) - MIN(B4:B8)</f>
        <v>0.47971272076983951</v>
      </c>
      <c r="C9" s="5">
        <f t="shared" ref="C9" si="0">MAX(C4:C8) - MIN(C4:C8)</f>
        <v>0.67718561700598912</v>
      </c>
      <c r="D9" s="5">
        <f t="shared" ref="D9" si="1">MAX(D4:D8) - MIN(D4:D8)</f>
        <v>0.40618296937986997</v>
      </c>
      <c r="E9" s="5">
        <f t="shared" ref="E9" si="2">MAX(E4:E8) - MIN(E4:E8)</f>
        <v>0.39826996885096833</v>
      </c>
      <c r="F9" s="5">
        <f t="shared" ref="F9" si="3">MAX(F4:F8) - MIN(F4:F8)</f>
        <v>0.55751247659986802</v>
      </c>
      <c r="G9" s="5">
        <f t="shared" ref="G9" si="4">MAX(G4:G8) - MIN(G4:G8)</f>
        <v>0.99746987762398476</v>
      </c>
      <c r="H9" s="5">
        <f t="shared" ref="H9" si="5">MAX(H4:H8) - MIN(H4:H8)</f>
        <v>0.47614584037000895</v>
      </c>
      <c r="I9" s="5">
        <f t="shared" ref="I9" si="6">MAX(I4:I8) - MIN(I4:I8)</f>
        <v>1.1734017922919975</v>
      </c>
      <c r="J9" s="6">
        <f>MAX(B9:I9)-MIN(B9:I9)</f>
        <v>0.77513182344102916</v>
      </c>
    </row>
    <row r="10" spans="1:11" ht="34.799999999999997" x14ac:dyDescent="0.4">
      <c r="A10" s="3" t="s">
        <v>8</v>
      </c>
      <c r="B10" s="6">
        <f>B3/2440</f>
        <v>1.8442622950819672E-2</v>
      </c>
      <c r="C10" s="6">
        <f>B10</f>
        <v>1.8442622950819672E-2</v>
      </c>
      <c r="D10" s="6">
        <f t="shared" ref="D10:I10" si="7">C10</f>
        <v>1.8442622950819672E-2</v>
      </c>
      <c r="E10" s="6">
        <f t="shared" si="7"/>
        <v>1.8442622950819672E-2</v>
      </c>
      <c r="F10" s="6">
        <f t="shared" si="7"/>
        <v>1.8442622950819672E-2</v>
      </c>
      <c r="G10" s="6">
        <f t="shared" si="7"/>
        <v>1.8442622950819672E-2</v>
      </c>
      <c r="H10" s="6">
        <f t="shared" si="7"/>
        <v>1.8442622950819672E-2</v>
      </c>
      <c r="I10" s="6">
        <f t="shared" si="7"/>
        <v>1.8442622950819672E-2</v>
      </c>
    </row>
    <row r="11" spans="1:11" x14ac:dyDescent="0.4">
      <c r="A11" s="2" t="s">
        <v>20</v>
      </c>
      <c r="B11" s="6">
        <f>B9*B10</f>
        <v>8.8471608338699902E-3</v>
      </c>
      <c r="C11" s="6">
        <f t="shared" ref="C11" si="8">C9*C10</f>
        <v>1.2489079002159635E-2</v>
      </c>
      <c r="D11" s="6">
        <f t="shared" ref="D11" si="9">D9*D10</f>
        <v>7.4910793533172742E-3</v>
      </c>
      <c r="E11" s="6">
        <f t="shared" ref="E11" si="10">E9*E10</f>
        <v>7.3451428681531039E-3</v>
      </c>
      <c r="F11" s="6">
        <f t="shared" ref="F11" si="11">F9*F10</f>
        <v>1.0281992396309041E-2</v>
      </c>
      <c r="G11" s="6">
        <f t="shared" ref="G11" si="12">G9*G10</f>
        <v>1.8395960857819391E-2</v>
      </c>
      <c r="H11" s="6">
        <f t="shared" ref="H11" si="13">H9*H10</f>
        <v>8.7813782035452478E-3</v>
      </c>
      <c r="I11" s="6">
        <f t="shared" ref="I11" si="14">I9*I10</f>
        <v>2.1640606825057331E-2</v>
      </c>
      <c r="J11" s="6">
        <f>MAX(B11:I11)</f>
        <v>2.1640606825057331E-2</v>
      </c>
    </row>
    <row r="13" spans="1:11" x14ac:dyDescent="0.4">
      <c r="A13" s="8" t="s">
        <v>18</v>
      </c>
      <c r="B13" s="8" t="s">
        <v>9</v>
      </c>
      <c r="C13" s="8"/>
      <c r="D13" s="8" t="s">
        <v>10</v>
      </c>
      <c r="E13" s="8"/>
      <c r="F13" s="8" t="s">
        <v>11</v>
      </c>
      <c r="G13" s="8"/>
      <c r="H13" s="8" t="s">
        <v>12</v>
      </c>
      <c r="I13" s="8"/>
    </row>
    <row r="14" spans="1:11" x14ac:dyDescent="0.4">
      <c r="A14" s="8"/>
      <c r="B14" s="2" t="s">
        <v>13</v>
      </c>
      <c r="C14" s="2" t="s">
        <v>6</v>
      </c>
      <c r="D14" s="2" t="s">
        <v>14</v>
      </c>
      <c r="E14" s="2" t="s">
        <v>6</v>
      </c>
      <c r="F14" s="2" t="s">
        <v>14</v>
      </c>
      <c r="G14" s="2" t="s">
        <v>6</v>
      </c>
      <c r="H14" s="2" t="s">
        <v>14</v>
      </c>
      <c r="I14" s="2" t="s">
        <v>6</v>
      </c>
      <c r="K14" s="4" t="s">
        <v>26</v>
      </c>
    </row>
    <row r="15" spans="1:11" x14ac:dyDescent="0.4">
      <c r="A15" s="2" t="s">
        <v>7</v>
      </c>
      <c r="B15" s="2">
        <v>45</v>
      </c>
      <c r="C15" s="2">
        <v>29.411999999999999</v>
      </c>
      <c r="D15" s="2">
        <v>45</v>
      </c>
      <c r="E15" s="2">
        <v>29.411999999999999</v>
      </c>
      <c r="F15" s="2">
        <v>45</v>
      </c>
      <c r="G15" s="2">
        <v>29.411999999999999</v>
      </c>
      <c r="H15" s="2">
        <v>45</v>
      </c>
      <c r="I15" s="2">
        <v>29.411999999999999</v>
      </c>
    </row>
    <row r="16" spans="1:11" x14ac:dyDescent="0.4">
      <c r="A16" s="2" t="s">
        <v>0</v>
      </c>
      <c r="B16" s="5">
        <v>2453.8034819336299</v>
      </c>
      <c r="C16" s="5">
        <v>1596.32195138529</v>
      </c>
      <c r="D16" s="5">
        <v>2505.9581255640901</v>
      </c>
      <c r="E16" s="5">
        <v>1596.2132943461199</v>
      </c>
      <c r="F16" s="5">
        <v>2506.7574978039102</v>
      </c>
      <c r="G16" s="5">
        <v>1524.71517077715</v>
      </c>
      <c r="H16" s="5">
        <v>2464.2750324444</v>
      </c>
      <c r="I16" s="5">
        <v>1524.11636486677</v>
      </c>
    </row>
    <row r="17" spans="1:11" x14ac:dyDescent="0.4">
      <c r="A17" s="2" t="s">
        <v>1</v>
      </c>
      <c r="B17" s="5">
        <v>2454.1196367348898</v>
      </c>
      <c r="C17" s="5">
        <v>1594.9199921494601</v>
      </c>
      <c r="D17" s="5">
        <v>2506.6639974784998</v>
      </c>
      <c r="E17" s="5">
        <v>1596.72368412117</v>
      </c>
      <c r="F17" s="5">
        <v>2507.08510354583</v>
      </c>
      <c r="G17" s="5">
        <v>1524.51549434759</v>
      </c>
      <c r="H17" s="5">
        <v>2465.0642210003498</v>
      </c>
      <c r="I17" s="5">
        <v>1523.7087527906599</v>
      </c>
    </row>
    <row r="18" spans="1:11" x14ac:dyDescent="0.4">
      <c r="A18" s="2" t="s">
        <v>2</v>
      </c>
      <c r="B18" s="5">
        <v>2453.69880661969</v>
      </c>
      <c r="C18" s="5">
        <v>1596.20230642261</v>
      </c>
      <c r="D18" s="5">
        <v>2507.0252377485299</v>
      </c>
      <c r="E18" s="5">
        <v>1596.74134717075</v>
      </c>
      <c r="F18" s="5">
        <v>2505.98320734347</v>
      </c>
      <c r="G18" s="5">
        <v>1523.1436659517201</v>
      </c>
      <c r="H18" s="5">
        <v>2465.14229011114</v>
      </c>
      <c r="I18" s="5">
        <v>1524.3021278398601</v>
      </c>
    </row>
    <row r="19" spans="1:11" x14ac:dyDescent="0.4">
      <c r="A19" s="2" t="s">
        <v>3</v>
      </c>
      <c r="B19" s="5">
        <v>2453.6950564663098</v>
      </c>
      <c r="C19" s="5">
        <v>1595.61625923871</v>
      </c>
      <c r="D19" s="5">
        <v>2507.72139141357</v>
      </c>
      <c r="E19" s="5">
        <v>1596.57873645109</v>
      </c>
      <c r="F19" s="5">
        <v>2506.2849829629699</v>
      </c>
      <c r="G19" s="5">
        <v>1524.3908082688599</v>
      </c>
      <c r="H19" s="5">
        <v>2464.0564043652498</v>
      </c>
      <c r="I19" s="5">
        <v>1523.55299539715</v>
      </c>
    </row>
    <row r="20" spans="1:11" x14ac:dyDescent="0.4">
      <c r="A20" s="2" t="s">
        <v>4</v>
      </c>
      <c r="B20" s="5">
        <v>2453.6871688011502</v>
      </c>
      <c r="C20" s="5">
        <v>1595.6030369744101</v>
      </c>
      <c r="D20" s="5">
        <v>2507.5107302193901</v>
      </c>
      <c r="E20" s="5">
        <v>1596.1751360042599</v>
      </c>
      <c r="F20" s="5">
        <v>2507.0467406214698</v>
      </c>
      <c r="G20" s="5">
        <v>1525.25928592123</v>
      </c>
      <c r="H20" s="5">
        <v>2464.36219632348</v>
      </c>
      <c r="I20" s="5">
        <v>1523.9909084195899</v>
      </c>
    </row>
    <row r="21" spans="1:11" x14ac:dyDescent="0.4">
      <c r="A21" s="2" t="s">
        <v>5</v>
      </c>
      <c r="B21" s="5">
        <f>MAX(B16:B20) - MIN(B16:B20)</f>
        <v>0.43246793373964465</v>
      </c>
      <c r="C21" s="5">
        <f t="shared" ref="C21:I21" si="15">MAX(C16:C20) - MIN(C16:C20)</f>
        <v>1.4019592358299633</v>
      </c>
      <c r="D21" s="5">
        <f t="shared" si="15"/>
        <v>1.7632658494799216</v>
      </c>
      <c r="E21" s="5">
        <f t="shared" si="15"/>
        <v>0.56621116649012038</v>
      </c>
      <c r="F21" s="5">
        <f t="shared" si="15"/>
        <v>1.101896202359967</v>
      </c>
      <c r="G21" s="5">
        <f t="shared" si="15"/>
        <v>2.1156199695099076</v>
      </c>
      <c r="H21" s="5">
        <f t="shared" si="15"/>
        <v>1.0858857458902094</v>
      </c>
      <c r="I21" s="5">
        <f t="shared" si="15"/>
        <v>0.74913244271010626</v>
      </c>
      <c r="J21" s="6">
        <f>MAX(B21:I21)-MIN(B21:I21)</f>
        <v>1.683152035770263</v>
      </c>
    </row>
    <row r="22" spans="1:11" ht="34.799999999999997" x14ac:dyDescent="0.4">
      <c r="A22" s="3" t="s">
        <v>8</v>
      </c>
      <c r="B22" s="6">
        <f>B15/4880</f>
        <v>9.2213114754098359E-3</v>
      </c>
      <c r="C22" s="6">
        <f>C15/3200</f>
        <v>9.1912499999999998E-3</v>
      </c>
      <c r="D22" s="6">
        <f>D15/4880</f>
        <v>9.2213114754098359E-3</v>
      </c>
      <c r="E22" s="6">
        <f>E15/3200</f>
        <v>9.1912499999999998E-3</v>
      </c>
      <c r="F22" s="6">
        <f>F15/4880</f>
        <v>9.2213114754098359E-3</v>
      </c>
      <c r="G22" s="6">
        <f>G15/3200</f>
        <v>9.1912499999999998E-3</v>
      </c>
      <c r="H22" s="6">
        <f>H15/4880</f>
        <v>9.2213114754098359E-3</v>
      </c>
      <c r="I22" s="6">
        <f>I15/3200</f>
        <v>9.1912499999999998E-3</v>
      </c>
    </row>
    <row r="23" spans="1:11" x14ac:dyDescent="0.4">
      <c r="A23" s="4" t="s">
        <v>20</v>
      </c>
      <c r="B23" s="6">
        <f>B21*B22</f>
        <v>3.9879215201401655E-3</v>
      </c>
      <c r="C23" s="6">
        <f t="shared" ref="C23:I23" si="16">C21*C22</f>
        <v>1.2885757826322149E-2</v>
      </c>
      <c r="D23" s="6">
        <f t="shared" si="16"/>
        <v>1.6259623612007473E-2</v>
      </c>
      <c r="E23" s="6">
        <f t="shared" si="16"/>
        <v>5.2041883840023189E-3</v>
      </c>
      <c r="F23" s="6">
        <f t="shared" si="16"/>
        <v>1.0160928095532483E-2</v>
      </c>
      <c r="G23" s="6">
        <f t="shared" si="16"/>
        <v>1.9445192044757937E-2</v>
      </c>
      <c r="H23" s="6">
        <f t="shared" si="16"/>
        <v>1.0013290689561357E-2</v>
      </c>
      <c r="I23" s="6">
        <f t="shared" si="16"/>
        <v>6.8854635640592642E-3</v>
      </c>
      <c r="J23" s="6">
        <f>MAX(B23:I23)</f>
        <v>1.9445192044757937E-2</v>
      </c>
    </row>
    <row r="25" spans="1:11" x14ac:dyDescent="0.4">
      <c r="A25" s="8" t="s">
        <v>19</v>
      </c>
      <c r="B25" s="8" t="s">
        <v>9</v>
      </c>
      <c r="C25" s="8"/>
      <c r="D25" s="8" t="s">
        <v>10</v>
      </c>
      <c r="E25" s="8"/>
      <c r="F25" s="8" t="s">
        <v>11</v>
      </c>
      <c r="G25" s="8"/>
      <c r="H25" s="8" t="s">
        <v>12</v>
      </c>
      <c r="I25" s="8"/>
      <c r="K25" s="4"/>
    </row>
    <row r="26" spans="1:11" x14ac:dyDescent="0.4">
      <c r="A26" s="8"/>
      <c r="B26" s="4" t="s">
        <v>21</v>
      </c>
      <c r="C26" s="4" t="s">
        <v>24</v>
      </c>
      <c r="D26" s="4" t="s">
        <v>22</v>
      </c>
      <c r="E26" s="4" t="s">
        <v>24</v>
      </c>
      <c r="F26" s="4" t="s">
        <v>21</v>
      </c>
      <c r="G26" s="4" t="s">
        <v>25</v>
      </c>
      <c r="H26" s="4" t="s">
        <v>23</v>
      </c>
      <c r="I26" s="4" t="s">
        <v>24</v>
      </c>
      <c r="K26" s="4" t="s">
        <v>27</v>
      </c>
    </row>
    <row r="27" spans="1:11" x14ac:dyDescent="0.4">
      <c r="A27" s="4" t="s">
        <v>7</v>
      </c>
      <c r="B27" s="4">
        <v>45</v>
      </c>
      <c r="C27" s="4">
        <v>29.411999999999999</v>
      </c>
      <c r="D27" s="4">
        <v>45</v>
      </c>
      <c r="E27" s="4">
        <v>29.411999999999999</v>
      </c>
      <c r="F27" s="4">
        <v>45</v>
      </c>
      <c r="G27" s="4">
        <v>29.411999999999999</v>
      </c>
      <c r="H27" s="4">
        <v>45</v>
      </c>
      <c r="I27" s="4">
        <v>29.411999999999999</v>
      </c>
    </row>
    <row r="28" spans="1:11" x14ac:dyDescent="0.4">
      <c r="A28" s="4" t="s">
        <v>0</v>
      </c>
      <c r="B28" s="5">
        <v>4907.61618898698</v>
      </c>
      <c r="C28" s="5">
        <v>3191.6711640724102</v>
      </c>
      <c r="D28" s="5">
        <v>5013.1287770192102</v>
      </c>
      <c r="E28" s="5">
        <v>3193.0754169515699</v>
      </c>
      <c r="F28" s="5">
        <v>5011.0760507065297</v>
      </c>
      <c r="G28" s="5">
        <v>3048.4637745882501</v>
      </c>
      <c r="H28" s="5">
        <v>4927.9045834462304</v>
      </c>
      <c r="I28" s="5">
        <v>3048.0731425741001</v>
      </c>
    </row>
    <row r="29" spans="1:11" x14ac:dyDescent="0.4">
      <c r="A29" s="4" t="s">
        <v>1</v>
      </c>
      <c r="B29" s="5">
        <v>4906.6476176153901</v>
      </c>
      <c r="C29" s="5">
        <v>3191.8447563187901</v>
      </c>
      <c r="D29" s="5">
        <v>5012.3601382910301</v>
      </c>
      <c r="E29" s="5">
        <v>3192.88186079454</v>
      </c>
      <c r="F29" s="5">
        <v>5010.8730779288398</v>
      </c>
      <c r="G29" s="5">
        <v>3049.0170087429601</v>
      </c>
      <c r="H29" s="5">
        <v>4929.8463668172699</v>
      </c>
      <c r="I29" s="5">
        <v>3049.71684058859</v>
      </c>
    </row>
    <row r="30" spans="1:11" x14ac:dyDescent="0.4">
      <c r="A30" s="4" t="s">
        <v>2</v>
      </c>
      <c r="B30" s="5">
        <v>4909.0577866809499</v>
      </c>
      <c r="C30" s="5">
        <v>3192.52412636486</v>
      </c>
      <c r="D30" s="5">
        <v>5012.9212679091197</v>
      </c>
      <c r="E30" s="5">
        <v>3192.2856245999901</v>
      </c>
      <c r="F30" s="5">
        <v>5011.6966310488096</v>
      </c>
      <c r="G30" s="5">
        <v>3048.29358112109</v>
      </c>
      <c r="H30" s="5">
        <v>4929.0708700448504</v>
      </c>
      <c r="I30" s="5">
        <v>3048.3206802712398</v>
      </c>
    </row>
    <row r="31" spans="1:11" x14ac:dyDescent="0.4">
      <c r="A31" s="4" t="s">
        <v>3</v>
      </c>
      <c r="B31" s="5">
        <v>4908.4172944415704</v>
      </c>
      <c r="C31" s="5">
        <v>3193.6154218297402</v>
      </c>
      <c r="D31" s="5">
        <v>5012.5766645666499</v>
      </c>
      <c r="E31" s="5">
        <v>3192.7798311383899</v>
      </c>
      <c r="F31" s="5">
        <v>5010.9556516278699</v>
      </c>
      <c r="G31" s="5">
        <v>3048.7677814338399</v>
      </c>
      <c r="H31" s="5">
        <v>4928.9145973271097</v>
      </c>
      <c r="I31" s="5">
        <v>3048.49070706474</v>
      </c>
    </row>
    <row r="32" spans="1:11" x14ac:dyDescent="0.4">
      <c r="A32" s="4" t="s">
        <v>4</v>
      </c>
      <c r="B32" s="5">
        <v>4907.9329581788397</v>
      </c>
      <c r="C32" s="5">
        <v>3192.0028538849101</v>
      </c>
      <c r="D32" s="5">
        <v>5013.6258509826403</v>
      </c>
      <c r="E32" s="5">
        <v>3192.6494073396302</v>
      </c>
      <c r="F32" s="5">
        <v>5011.04949316695</v>
      </c>
      <c r="G32" s="5">
        <v>3047.6076590027901</v>
      </c>
      <c r="H32" s="5">
        <v>4928.6777784593596</v>
      </c>
      <c r="I32" s="5">
        <v>3048.4710075766602</v>
      </c>
    </row>
    <row r="33" spans="1:10" x14ac:dyDescent="0.4">
      <c r="A33" s="4" t="s">
        <v>5</v>
      </c>
      <c r="B33" s="5">
        <f>MAX(B28:B32) - MIN(B28:B32)</f>
        <v>2.4101690655597849</v>
      </c>
      <c r="C33" s="5">
        <f t="shared" ref="C33:I33" si="17">MAX(C28:C32) - MIN(C28:C32)</f>
        <v>1.9442577573299786</v>
      </c>
      <c r="D33" s="5">
        <f t="shared" si="17"/>
        <v>1.2657126916101333</v>
      </c>
      <c r="E33" s="5">
        <f t="shared" si="17"/>
        <v>0.78979235157976291</v>
      </c>
      <c r="F33" s="5">
        <f t="shared" si="17"/>
        <v>0.82355311996980163</v>
      </c>
      <c r="G33" s="5">
        <f t="shared" si="17"/>
        <v>1.4093497401700006</v>
      </c>
      <c r="H33" s="5">
        <f t="shared" si="17"/>
        <v>1.9417833710394916</v>
      </c>
      <c r="I33" s="5">
        <f t="shared" si="17"/>
        <v>1.643698014489928</v>
      </c>
      <c r="J33" s="6">
        <f>MAX(B33:I33)-MIN(B33:I33)</f>
        <v>1.620376713980022</v>
      </c>
    </row>
    <row r="34" spans="1:10" ht="34.799999999999997" x14ac:dyDescent="0.4">
      <c r="A34" s="3" t="s">
        <v>8</v>
      </c>
      <c r="B34" s="6">
        <f>B27/(2440*2*2)</f>
        <v>4.6106557377049179E-3</v>
      </c>
      <c r="C34" s="6">
        <f>B34</f>
        <v>4.6106557377049179E-3</v>
      </c>
      <c r="D34" s="6">
        <f t="shared" ref="D34:I34" si="18">C34</f>
        <v>4.6106557377049179E-3</v>
      </c>
      <c r="E34" s="6">
        <f t="shared" si="18"/>
        <v>4.6106557377049179E-3</v>
      </c>
      <c r="F34" s="6">
        <f t="shared" si="18"/>
        <v>4.6106557377049179E-3</v>
      </c>
      <c r="G34" s="6">
        <f t="shared" si="18"/>
        <v>4.6106557377049179E-3</v>
      </c>
      <c r="H34" s="6">
        <f t="shared" si="18"/>
        <v>4.6106557377049179E-3</v>
      </c>
      <c r="I34" s="6">
        <f t="shared" si="18"/>
        <v>4.6106557377049179E-3</v>
      </c>
    </row>
    <row r="35" spans="1:10" x14ac:dyDescent="0.4">
      <c r="A35" s="4" t="s">
        <v>20</v>
      </c>
      <c r="B35" s="6">
        <f>B33*B34</f>
        <v>1.1112459830962124E-2</v>
      </c>
      <c r="C35" s="6">
        <f t="shared" ref="C35:I35" si="19">C33*C34</f>
        <v>8.9643031844107626E-3</v>
      </c>
      <c r="D35" s="6">
        <f t="shared" si="19"/>
        <v>5.8357654838581963E-3</v>
      </c>
      <c r="E35" s="6">
        <f t="shared" si="19"/>
        <v>3.6414606374066938E-3</v>
      </c>
      <c r="F35" s="6">
        <f t="shared" si="19"/>
        <v>3.7971199178935527E-3</v>
      </c>
      <c r="G35" s="6">
        <f t="shared" si="19"/>
        <v>6.4980264659477488E-3</v>
      </c>
      <c r="H35" s="6">
        <f t="shared" si="19"/>
        <v>8.9528946410632297E-3</v>
      </c>
      <c r="I35" s="6">
        <f t="shared" si="19"/>
        <v>7.5785256815621678E-3</v>
      </c>
      <c r="J35" s="6">
        <f>MAX(B35:I35)</f>
        <v>1.1112459830962124E-2</v>
      </c>
    </row>
  </sheetData>
  <mergeCells count="15">
    <mergeCell ref="F25:G25"/>
    <mergeCell ref="H25:I25"/>
    <mergeCell ref="A1:A2"/>
    <mergeCell ref="A13:A14"/>
    <mergeCell ref="A25:A26"/>
    <mergeCell ref="B25:C25"/>
    <mergeCell ref="D25:E25"/>
    <mergeCell ref="B1:C1"/>
    <mergeCell ref="D1:E1"/>
    <mergeCell ref="F1:G1"/>
    <mergeCell ref="H1:I1"/>
    <mergeCell ref="B13:C13"/>
    <mergeCell ref="D13:E13"/>
    <mergeCell ref="F13:G13"/>
    <mergeCell ref="H13:I13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tabSelected="1" workbookViewId="0">
      <selection activeCell="J7" sqref="J7"/>
    </sheetView>
  </sheetViews>
  <sheetFormatPr defaultRowHeight="17.399999999999999" x14ac:dyDescent="0.4"/>
  <cols>
    <col min="2" max="8" width="10.3984375" bestFit="1" customWidth="1"/>
  </cols>
  <sheetData>
    <row r="2" spans="1:17" x14ac:dyDescent="0.4">
      <c r="A2" s="8" t="s">
        <v>17</v>
      </c>
      <c r="B2" s="8" t="s">
        <v>9</v>
      </c>
      <c r="C2" s="8"/>
      <c r="D2" s="8" t="s">
        <v>10</v>
      </c>
      <c r="E2" s="8"/>
      <c r="F2" s="8" t="s">
        <v>11</v>
      </c>
      <c r="G2" s="8"/>
      <c r="H2" s="8" t="s">
        <v>12</v>
      </c>
      <c r="I2" s="8"/>
      <c r="K2" s="7"/>
    </row>
    <row r="3" spans="1:17" x14ac:dyDescent="0.4">
      <c r="A3" s="8"/>
      <c r="B3" s="7" t="s">
        <v>31</v>
      </c>
      <c r="C3" s="7" t="s">
        <v>32</v>
      </c>
      <c r="D3" s="7" t="s">
        <v>15</v>
      </c>
      <c r="E3" s="7" t="s">
        <v>16</v>
      </c>
      <c r="F3" s="7" t="s">
        <v>15</v>
      </c>
      <c r="G3" s="7" t="s">
        <v>16</v>
      </c>
      <c r="H3" s="7" t="s">
        <v>15</v>
      </c>
      <c r="I3" s="7" t="s">
        <v>16</v>
      </c>
      <c r="P3">
        <v>1047.10938638158</v>
      </c>
      <c r="Q3">
        <v>1219.51416478544</v>
      </c>
    </row>
    <row r="4" spans="1:17" x14ac:dyDescent="0.4">
      <c r="A4" s="7" t="s">
        <v>7</v>
      </c>
      <c r="B4" s="7">
        <v>45</v>
      </c>
      <c r="C4" s="7">
        <v>29.411999999999999</v>
      </c>
      <c r="D4" s="7">
        <v>45</v>
      </c>
      <c r="E4" s="7">
        <v>29.411999999999999</v>
      </c>
      <c r="F4" s="7">
        <v>45</v>
      </c>
      <c r="G4" s="7">
        <v>29.411999999999999</v>
      </c>
      <c r="H4" s="7">
        <v>45</v>
      </c>
      <c r="I4" s="7">
        <v>29.411999999999999</v>
      </c>
      <c r="P4">
        <v>1047.1131235753801</v>
      </c>
      <c r="Q4">
        <v>1219.7790037833099</v>
      </c>
    </row>
    <row r="5" spans="1:17" x14ac:dyDescent="0.4">
      <c r="A5" s="7" t="s">
        <v>0</v>
      </c>
      <c r="B5">
        <v>1219.51416478544</v>
      </c>
      <c r="C5">
        <v>1047.10938638158</v>
      </c>
      <c r="D5">
        <v>1122.6616034741201</v>
      </c>
      <c r="E5">
        <v>1046.3410233218999</v>
      </c>
      <c r="F5">
        <v>1324.1859570510301</v>
      </c>
      <c r="G5">
        <v>1047.3554043121101</v>
      </c>
      <c r="H5" s="5"/>
      <c r="I5" s="5"/>
      <c r="P5">
        <v>1047.0376972081399</v>
      </c>
      <c r="Q5">
        <v>1220.1181557456</v>
      </c>
    </row>
    <row r="6" spans="1:17" x14ac:dyDescent="0.4">
      <c r="A6" s="7" t="s">
        <v>1</v>
      </c>
      <c r="B6">
        <v>1219.7790037833099</v>
      </c>
      <c r="C6">
        <v>1047.1131235753801</v>
      </c>
      <c r="D6">
        <v>1122.58645349985</v>
      </c>
      <c r="E6">
        <v>1046.2674755570299</v>
      </c>
      <c r="F6">
        <v>1324.3828971898999</v>
      </c>
      <c r="G6">
        <v>1047.5128206541201</v>
      </c>
      <c r="H6" s="5"/>
      <c r="I6" s="5"/>
      <c r="P6">
        <v>1046.3410233218999</v>
      </c>
      <c r="Q6">
        <v>1122.6616034741201</v>
      </c>
    </row>
    <row r="7" spans="1:17" x14ac:dyDescent="0.4">
      <c r="A7" s="7" t="s">
        <v>2</v>
      </c>
      <c r="B7" s="9">
        <v>1220.1181557456</v>
      </c>
      <c r="C7" s="9">
        <v>1047.0376972081399</v>
      </c>
      <c r="H7" s="5"/>
      <c r="I7" s="5"/>
      <c r="P7">
        <v>1046.2674755570299</v>
      </c>
      <c r="Q7">
        <v>1122.58645349985</v>
      </c>
    </row>
    <row r="8" spans="1:17" x14ac:dyDescent="0.4">
      <c r="A8" s="7" t="s">
        <v>3</v>
      </c>
      <c r="H8" s="5"/>
      <c r="I8" s="5"/>
      <c r="P8">
        <v>1047.3554043121101</v>
      </c>
      <c r="Q8">
        <v>1324.1859570510301</v>
      </c>
    </row>
    <row r="9" spans="1:17" x14ac:dyDescent="0.4">
      <c r="A9" s="7" t="s">
        <v>4</v>
      </c>
      <c r="B9" s="5"/>
      <c r="C9" s="5"/>
      <c r="D9" s="5"/>
      <c r="E9" s="5"/>
      <c r="F9" s="5"/>
      <c r="G9" s="5"/>
      <c r="H9" s="5"/>
      <c r="I9" s="5"/>
      <c r="P9">
        <v>1047.5128206541201</v>
      </c>
      <c r="Q9">
        <v>1324.3828971898999</v>
      </c>
    </row>
    <row r="10" spans="1:17" x14ac:dyDescent="0.4">
      <c r="A10" s="7" t="s">
        <v>29</v>
      </c>
      <c r="B10" s="5"/>
      <c r="C10" s="5"/>
      <c r="D10" s="5"/>
      <c r="E10" s="5"/>
      <c r="F10" s="5"/>
      <c r="G10" s="5"/>
      <c r="H10" s="5"/>
      <c r="I10" s="5"/>
    </row>
    <row r="11" spans="1:17" x14ac:dyDescent="0.4">
      <c r="A11" s="7" t="s">
        <v>30</v>
      </c>
      <c r="B11" s="5"/>
      <c r="C11" s="5"/>
      <c r="D11" s="5"/>
      <c r="E11" s="5"/>
      <c r="F11" s="5"/>
      <c r="G11" s="5"/>
      <c r="H11" s="5"/>
      <c r="I11" s="5"/>
    </row>
    <row r="12" spans="1:17" x14ac:dyDescent="0.4">
      <c r="A12" s="7" t="s">
        <v>5</v>
      </c>
      <c r="B12" s="5">
        <f>MAX(B5:B11) - MIN(B5:B11)</f>
        <v>0.60399096015999021</v>
      </c>
      <c r="C12" s="5">
        <f>MAX(C5:C11) - MIN(C5:C11)</f>
        <v>7.5426367240197578E-2</v>
      </c>
      <c r="D12" s="5">
        <f t="shared" ref="D12:I12" si="0">MAX(D5:D9) - MIN(D5:D9)</f>
        <v>7.5149974270061648E-2</v>
      </c>
      <c r="E12" s="5">
        <f t="shared" si="0"/>
        <v>7.354776486999981E-2</v>
      </c>
      <c r="F12" s="5">
        <f t="shared" si="0"/>
        <v>0.19694013886987705</v>
      </c>
      <c r="G12" s="5">
        <f t="shared" si="0"/>
        <v>0.15741634201003762</v>
      </c>
      <c r="H12" s="5">
        <f t="shared" si="0"/>
        <v>0</v>
      </c>
      <c r="I12" s="5">
        <f t="shared" si="0"/>
        <v>0</v>
      </c>
      <c r="J12" s="6">
        <f>MAX(B12:I12)-MIN(B12:I12)</f>
        <v>0.60399096015999021</v>
      </c>
    </row>
    <row r="13" spans="1:17" ht="34.799999999999997" x14ac:dyDescent="0.4">
      <c r="A13" s="3" t="s">
        <v>8</v>
      </c>
      <c r="B13" s="6">
        <f>B4/2448</f>
        <v>1.8382352941176471E-2</v>
      </c>
      <c r="C13" s="6">
        <f>C4/2048</f>
        <v>1.4361328125E-2</v>
      </c>
      <c r="D13" s="6">
        <f>D4/2448</f>
        <v>1.8382352941176471E-2</v>
      </c>
      <c r="E13" s="6">
        <f>E4/2048</f>
        <v>1.4361328125E-2</v>
      </c>
      <c r="F13" s="6">
        <f>F4/2448</f>
        <v>1.8382352941176471E-2</v>
      </c>
      <c r="G13" s="6">
        <f>G4/2048</f>
        <v>1.4361328125E-2</v>
      </c>
      <c r="H13" s="6">
        <f>H4/2448</f>
        <v>1.8382352941176471E-2</v>
      </c>
      <c r="I13" s="6">
        <f>I4/2048</f>
        <v>1.4361328125E-2</v>
      </c>
    </row>
    <row r="14" spans="1:17" x14ac:dyDescent="0.4">
      <c r="A14" s="7" t="s">
        <v>20</v>
      </c>
      <c r="B14" s="6">
        <f>B12*B13</f>
        <v>1.1102775002940997E-2</v>
      </c>
      <c r="C14" s="6">
        <f t="shared" ref="C14:I14" si="1">C12*C13</f>
        <v>1.0832228092132281E-3</v>
      </c>
      <c r="D14" s="6">
        <f t="shared" si="1"/>
        <v>1.3814333505526039E-3</v>
      </c>
      <c r="E14" s="6">
        <f t="shared" si="1"/>
        <v>1.0562435841584151E-3</v>
      </c>
      <c r="F14" s="6">
        <f t="shared" si="1"/>
        <v>3.620223140990387E-3</v>
      </c>
      <c r="G14" s="6">
        <f t="shared" si="1"/>
        <v>2.2607077398433722E-3</v>
      </c>
      <c r="H14" s="6">
        <f t="shared" si="1"/>
        <v>0</v>
      </c>
      <c r="I14" s="6">
        <f t="shared" si="1"/>
        <v>0</v>
      </c>
      <c r="J14" s="6">
        <f>MAX(B14:I14)</f>
        <v>1.1102775002940997E-2</v>
      </c>
    </row>
    <row r="16" spans="1:17" x14ac:dyDescent="0.4">
      <c r="K16" s="7"/>
    </row>
  </sheetData>
  <mergeCells count="5">
    <mergeCell ref="A2:A3"/>
    <mergeCell ref="B2:C2"/>
    <mergeCell ref="D2:E2"/>
    <mergeCell ref="F2:G2"/>
    <mergeCell ref="H2:I2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허프</vt:lpstr>
      <vt:lpstr>방사형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김선관</dc:creator>
  <cp:lastModifiedBy>김선관</cp:lastModifiedBy>
  <dcterms:created xsi:type="dcterms:W3CDTF">2018-10-11T10:11:35Z</dcterms:created>
  <dcterms:modified xsi:type="dcterms:W3CDTF">2018-10-22T10:15:06Z</dcterms:modified>
</cp:coreProperties>
</file>