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temp\kaggle\_kakr-4th-competition\"/>
    </mc:Choice>
  </mc:AlternateContent>
  <xr:revisionPtr revIDLastSave="0" documentId="13_ncr:1_{6D5F6D52-B788-4935-8FC4-92950298C242}" xr6:coauthVersionLast="45" xr6:coauthVersionMax="45" xr10:uidLastSave="{00000000-0000-0000-0000-000000000000}"/>
  <bookViews>
    <workbookView xWindow="-120" yWindow="-120" windowWidth="29040" windowHeight="15840" xr2:uid="{2A7C791F-8FF9-4A6F-B5E6-74B38EC68240}"/>
  </bookViews>
  <sheets>
    <sheet name="Score" sheetId="3" r:id="rId1"/>
    <sheet name="20201031-2" sheetId="4" r:id="rId2"/>
    <sheet name="Columns" sheetId="1" r:id="rId3"/>
    <sheet name="분포" sheetId="2" r:id="rId4"/>
    <sheet name="ratio" sheetId="6" r:id="rId5"/>
    <sheet name="light" sheetId="7" r:id="rId6"/>
    <sheet name="Sheet1" sheetId="8" r:id="rId7"/>
  </sheets>
  <definedNames>
    <definedName name="_xlnm._FilterDatabase" localSheetId="4" hidden="1">ratio!$A$1:$G$102</definedName>
    <definedName name="_xlnm._FilterDatabase" localSheetId="6" hidden="1">Sheet1!$A$1:$C$17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3" l="1"/>
  <c r="I15" i="1" l="1"/>
  <c r="I8" i="1"/>
  <c r="I3" i="1"/>
  <c r="G15" i="1"/>
  <c r="G8" i="1"/>
  <c r="G3" i="1"/>
  <c r="E6" i="3" l="1"/>
  <c r="E95" i="3"/>
  <c r="E96" i="3"/>
  <c r="E97" i="3"/>
  <c r="E98" i="3"/>
  <c r="E99" i="3"/>
  <c r="E10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G2" i="3"/>
  <c r="E2" i="3"/>
  <c r="G18" i="2" l="1"/>
  <c r="G19" i="2"/>
  <c r="G20" i="2"/>
  <c r="G21" i="2"/>
  <c r="G22" i="2"/>
  <c r="G17" i="2"/>
  <c r="D18" i="2"/>
  <c r="D19" i="2"/>
  <c r="D20" i="2"/>
  <c r="D21" i="2"/>
  <c r="D22" i="2"/>
  <c r="D17" i="2"/>
  <c r="G11" i="2"/>
  <c r="G12" i="2"/>
  <c r="G13" i="2"/>
  <c r="G14" i="2"/>
  <c r="G10" i="2"/>
  <c r="D11" i="2"/>
  <c r="D12" i="2"/>
  <c r="D13" i="2"/>
  <c r="D14" i="2"/>
  <c r="D10" i="2"/>
  <c r="F11" i="2"/>
  <c r="C11" i="2"/>
  <c r="F10" i="2"/>
  <c r="C10" i="2"/>
</calcChain>
</file>

<file path=xl/sharedStrings.xml><?xml version="1.0" encoding="utf-8"?>
<sst xmlns="http://schemas.openxmlformats.org/spreadsheetml/2006/main" count="412" uniqueCount="272">
  <si>
    <t xml:space="preserve">age </t>
  </si>
  <si>
    <t xml:space="preserve"> 나이</t>
  </si>
  <si>
    <t xml:space="preserve"> 고용 형태</t>
  </si>
  <si>
    <t xml:space="preserve"> 사람 대표성을 나타내는 가중치 (final weight의 약자)</t>
  </si>
  <si>
    <t xml:space="preserve"> 교육 수준</t>
  </si>
  <si>
    <t xml:space="preserve"> 교육 수준 수치</t>
  </si>
  <si>
    <t xml:space="preserve"> 결혼 상태</t>
  </si>
  <si>
    <t xml:space="preserve"> 업종</t>
  </si>
  <si>
    <t xml:space="preserve"> 가족 관계</t>
  </si>
  <si>
    <t xml:space="preserve"> 인종</t>
  </si>
  <si>
    <t xml:space="preserve"> 성별</t>
  </si>
  <si>
    <t xml:space="preserve"> 양도 소득</t>
  </si>
  <si>
    <t xml:space="preserve"> 양도 손실</t>
  </si>
  <si>
    <t xml:space="preserve"> 주당 근무 시간</t>
  </si>
  <si>
    <t xml:space="preserve"> 국적</t>
  </si>
  <si>
    <t>int64</t>
  </si>
  <si>
    <t>object</t>
  </si>
  <si>
    <t>relationship</t>
  </si>
  <si>
    <t xml:space="preserve">income          </t>
    <phoneticPr fontId="2" type="noConversion"/>
  </si>
  <si>
    <t>수익 &gt;50K : 1 &lt;=50K : 0</t>
    <phoneticPr fontId="2" type="noConversion"/>
  </si>
  <si>
    <t xml:space="preserve">workclass </t>
    <phoneticPr fontId="2" type="noConversion"/>
  </si>
  <si>
    <t xml:space="preserve">education </t>
    <phoneticPr fontId="2" type="noConversion"/>
  </si>
  <si>
    <t>marital_status</t>
    <phoneticPr fontId="2" type="noConversion"/>
  </si>
  <si>
    <t xml:space="preserve">occupation </t>
    <phoneticPr fontId="2" type="noConversion"/>
  </si>
  <si>
    <t xml:space="preserve">relationship </t>
    <phoneticPr fontId="2" type="noConversion"/>
  </si>
  <si>
    <t xml:space="preserve">race </t>
    <phoneticPr fontId="2" type="noConversion"/>
  </si>
  <si>
    <t xml:space="preserve">sex </t>
    <phoneticPr fontId="2" type="noConversion"/>
  </si>
  <si>
    <t xml:space="preserve">native_country </t>
    <phoneticPr fontId="2" type="noConversion"/>
  </si>
  <si>
    <t>Married-civ-spouse</t>
  </si>
  <si>
    <t>Never-married</t>
  </si>
  <si>
    <t>Divorced</t>
  </si>
  <si>
    <t>Separated</t>
  </si>
  <si>
    <t>Widowed</t>
  </si>
  <si>
    <t>Married-spouse-absent</t>
  </si>
  <si>
    <t>Married-AF-spouse</t>
  </si>
  <si>
    <t>미혼</t>
  </si>
  <si>
    <t>미혼</t>
    <phoneticPr fontId="2" type="noConversion"/>
  </si>
  <si>
    <t>이혼</t>
    <phoneticPr fontId="2" type="noConversion"/>
  </si>
  <si>
    <t xml:space="preserve">기혼 </t>
    <phoneticPr fontId="2" type="noConversion"/>
  </si>
  <si>
    <t>별거</t>
    <phoneticPr fontId="2" type="noConversion"/>
  </si>
  <si>
    <t>사별</t>
    <phoneticPr fontId="2" type="noConversion"/>
  </si>
  <si>
    <t>Married-civ-spouse</t>
    <phoneticPr fontId="2" type="noConversion"/>
  </si>
  <si>
    <t>Married</t>
    <phoneticPr fontId="2" type="noConversion"/>
  </si>
  <si>
    <t>기혼</t>
    <phoneticPr fontId="2" type="noConversion"/>
  </si>
  <si>
    <t>Husband</t>
  </si>
  <si>
    <t>Not-in-family</t>
  </si>
  <si>
    <t>Own-child</t>
  </si>
  <si>
    <t>Unmarried</t>
  </si>
  <si>
    <t>Wife</t>
  </si>
  <si>
    <t>Other-relative</t>
  </si>
  <si>
    <t>남편</t>
  </si>
  <si>
    <t>자녀</t>
  </si>
  <si>
    <t>아내</t>
  </si>
  <si>
    <t>비 가족</t>
    <phoneticPr fontId="2" type="noConversion"/>
  </si>
  <si>
    <t>기타 친척</t>
    <phoneticPr fontId="2" type="noConversion"/>
  </si>
  <si>
    <t>marital_status replace</t>
    <phoneticPr fontId="2" type="noConversion"/>
  </si>
  <si>
    <t>education drop</t>
    <phoneticPr fontId="2" type="noConversion"/>
  </si>
  <si>
    <t>base</t>
    <phoneticPr fontId="2" type="noConversion"/>
  </si>
  <si>
    <t>local</t>
    <phoneticPr fontId="2" type="noConversion"/>
  </si>
  <si>
    <t>public</t>
    <phoneticPr fontId="2" type="noConversion"/>
  </si>
  <si>
    <t xml:space="preserve">fnlwgt </t>
    <phoneticPr fontId="2" type="noConversion"/>
  </si>
  <si>
    <t>fnlwgt  outlier drop</t>
    <phoneticPr fontId="2" type="noConversion"/>
  </si>
  <si>
    <t>train['marital_status'].replace(['Married-civ-spouse','Married-spouse-absent','Married-AF-spouse'],['Married','Married','Married'],inplace=True)</t>
    <phoneticPr fontId="2" type="noConversion"/>
  </si>
  <si>
    <t>train.drop(['education'],axis=1, inplace=True)</t>
    <phoneticPr fontId="2" type="noConversion"/>
  </si>
  <si>
    <t>age cat - numeric</t>
    <phoneticPr fontId="2" type="noConversion"/>
  </si>
  <si>
    <t>3개 삭제</t>
    <phoneticPr fontId="2" type="noConversion"/>
  </si>
  <si>
    <t>over</t>
    <phoneticPr fontId="2" type="noConversion"/>
  </si>
  <si>
    <t>fnlwgt  outlier drop 말고 대체</t>
    <phoneticPr fontId="2" type="noConversion"/>
  </si>
  <si>
    <t>encoder</t>
    <phoneticPr fontId="2" type="noConversion"/>
  </si>
  <si>
    <t>?</t>
    <phoneticPr fontId="2" type="noConversion"/>
  </si>
  <si>
    <t>capital 99999 mean 처리
 - 교육수준 나이 성별의 평균으로</t>
    <phoneticPr fontId="2" type="noConversion"/>
  </si>
  <si>
    <t>workclass Without-pay, Never-worked 묶기</t>
    <phoneticPr fontId="2" type="noConversion"/>
  </si>
  <si>
    <t xml:space="preserve">capital 99999 mean 처리
 - 교육수준 </t>
    <phoneticPr fontId="2" type="noConversion"/>
  </si>
  <si>
    <t>marital_status  encoding</t>
    <phoneticPr fontId="2" type="noConversion"/>
  </si>
  <si>
    <t xml:space="preserve">education_num </t>
    <phoneticPr fontId="2" type="noConversion"/>
  </si>
  <si>
    <t>qcut</t>
    <phoneticPr fontId="2" type="noConversion"/>
  </si>
  <si>
    <t>age qcut(5)</t>
    <phoneticPr fontId="2" type="noConversion"/>
  </si>
  <si>
    <t>native_country ? Replace
 - 'race','education_num'</t>
    <phoneticPr fontId="2" type="noConversion"/>
  </si>
  <si>
    <t xml:space="preserve">workclass ? Replace
 - occupation        </t>
    <phoneticPr fontId="2" type="noConversion"/>
  </si>
  <si>
    <t>workclass ? Replace
 - hours_per_week, sex</t>
    <phoneticPr fontId="2" type="noConversion"/>
  </si>
  <si>
    <t>outlier 추측 순서
workclass -&gt; occupation  
occupation -&gt; workclass</t>
    <phoneticPr fontId="2" type="noConversion"/>
  </si>
  <si>
    <t xml:space="preserve">capital_gain </t>
    <phoneticPr fontId="2" type="noConversion"/>
  </si>
  <si>
    <t xml:space="preserve">capital_loss </t>
    <phoneticPr fontId="2" type="noConversion"/>
  </si>
  <si>
    <t xml:space="preserve">hours_per_week </t>
    <phoneticPr fontId="2" type="noConversion"/>
  </si>
  <si>
    <t>capital_gain - capital_loss</t>
    <phoneticPr fontId="2" type="noConversion"/>
  </si>
  <si>
    <t xml:space="preserve">fnlwgt outlier 800000 </t>
    <phoneticPr fontId="2" type="noConversion"/>
  </si>
  <si>
    <t>occupation_mean_smoothing</t>
    <phoneticPr fontId="2" type="noConversion"/>
  </si>
  <si>
    <t>workclass</t>
  </si>
  <si>
    <t>education_num</t>
  </si>
  <si>
    <t>marital_status</t>
  </si>
  <si>
    <t>occupation</t>
  </si>
  <si>
    <t>race</t>
  </si>
  <si>
    <t>sex</t>
  </si>
  <si>
    <t>native_country</t>
  </si>
  <si>
    <t>?</t>
  </si>
  <si>
    <t>Federal-gov</t>
  </si>
  <si>
    <t>Local-gov</t>
  </si>
  <si>
    <t>Self-emp-not-inc</t>
  </si>
  <si>
    <t>State-gov</t>
  </si>
  <si>
    <t>Adm-clerical</t>
  </si>
  <si>
    <t>Farming-fishing</t>
  </si>
  <si>
    <t>Handlers-cleaners</t>
  </si>
  <si>
    <t>Machine-op-inspct</t>
  </si>
  <si>
    <t>Other-service</t>
  </si>
  <si>
    <t>Priv-house-serv</t>
  </si>
  <si>
    <t>Protective-serv</t>
  </si>
  <si>
    <t>Sales</t>
  </si>
  <si>
    <t>Tech-support</t>
  </si>
  <si>
    <t>Amer-Indian-Eskimo</t>
  </si>
  <si>
    <t>Asian-Pac-Islander</t>
  </si>
  <si>
    <t>Black</t>
  </si>
  <si>
    <t>Other</t>
  </si>
  <si>
    <t>White</t>
  </si>
  <si>
    <t>Female</t>
  </si>
  <si>
    <t>Male</t>
  </si>
  <si>
    <t>Cambodia</t>
  </si>
  <si>
    <t>Canada</t>
  </si>
  <si>
    <t>China</t>
  </si>
  <si>
    <t>Columbia</t>
  </si>
  <si>
    <t>Cuba</t>
  </si>
  <si>
    <t>Dominican-Republic</t>
  </si>
  <si>
    <t>Ecuador</t>
  </si>
  <si>
    <t>El-Salvador</t>
  </si>
  <si>
    <t>England</t>
  </si>
  <si>
    <t>France</t>
  </si>
  <si>
    <t>Germany</t>
  </si>
  <si>
    <t>Greece</t>
  </si>
  <si>
    <t>Guatemala</t>
  </si>
  <si>
    <t>Haiti</t>
  </si>
  <si>
    <t>Hong</t>
  </si>
  <si>
    <t>Hungary</t>
  </si>
  <si>
    <t>India</t>
  </si>
  <si>
    <t>Iran</t>
  </si>
  <si>
    <t>Ireland</t>
  </si>
  <si>
    <t>Italy</t>
  </si>
  <si>
    <t>Jamaica</t>
  </si>
  <si>
    <t>Japan</t>
  </si>
  <si>
    <t>Laos</t>
  </si>
  <si>
    <t>Mexico</t>
  </si>
  <si>
    <t>Nicaragua</t>
  </si>
  <si>
    <t>Peru</t>
  </si>
  <si>
    <t>Philippines</t>
  </si>
  <si>
    <t>Poland</t>
  </si>
  <si>
    <t>Portugal</t>
  </si>
  <si>
    <t>Puerto-Rico</t>
  </si>
  <si>
    <t>Scotland</t>
  </si>
  <si>
    <t>South</t>
  </si>
  <si>
    <t>Taiwan</t>
  </si>
  <si>
    <t>Thailand</t>
  </si>
  <si>
    <t>Trinadad&amp;Tobago</t>
  </si>
  <si>
    <t>United-States</t>
  </si>
  <si>
    <t>Vietnam</t>
  </si>
  <si>
    <t>Yugoslavia</t>
  </si>
  <si>
    <t>gubun</t>
    <phoneticPr fontId="2" type="noConversion"/>
  </si>
  <si>
    <t>value</t>
    <phoneticPr fontId="2" type="noConversion"/>
  </si>
  <si>
    <t>ratio</t>
    <phoneticPr fontId="2" type="noConversion"/>
  </si>
  <si>
    <t>education_num</t>
    <phoneticPr fontId="2" type="noConversion"/>
  </si>
  <si>
    <t>Exec-managerial</t>
    <phoneticPr fontId="2" type="noConversion"/>
  </si>
  <si>
    <t>occupation</t>
    <phoneticPr fontId="2" type="noConversion"/>
  </si>
  <si>
    <t>Prof-specialty</t>
    <phoneticPr fontId="2" type="noConversion"/>
  </si>
  <si>
    <t>Priority - education_num, occupation</t>
    <phoneticPr fontId="2" type="noConversion"/>
  </si>
  <si>
    <t>Other-relative</t>
    <phoneticPr fontId="2" type="noConversion"/>
  </si>
  <si>
    <t>Never-married</t>
    <phoneticPr fontId="2" type="noConversion"/>
  </si>
  <si>
    <t>Separated</t>
    <phoneticPr fontId="2" type="noConversion"/>
  </si>
  <si>
    <t>Unmarried</t>
    <phoneticPr fontId="2" type="noConversion"/>
  </si>
  <si>
    <t>Widowed</t>
    <phoneticPr fontId="2" type="noConversion"/>
  </si>
  <si>
    <t>Married-spouse-absent</t>
    <phoneticPr fontId="2" type="noConversion"/>
  </si>
  <si>
    <t>Not-in-family</t>
    <phoneticPr fontId="2" type="noConversion"/>
  </si>
  <si>
    <t>Divorced</t>
    <phoneticPr fontId="2" type="noConversion"/>
  </si>
  <si>
    <t>Husband</t>
    <phoneticPr fontId="2" type="noConversion"/>
  </si>
  <si>
    <t>Married-AF-spouse</t>
    <phoneticPr fontId="2" type="noConversion"/>
  </si>
  <si>
    <t>Wife</t>
    <phoneticPr fontId="2" type="noConversion"/>
  </si>
  <si>
    <t>Priority - marital_status, relationship</t>
    <phoneticPr fontId="2" type="noConversion"/>
  </si>
  <si>
    <t>workclass</t>
    <phoneticPr fontId="2" type="noConversion"/>
  </si>
  <si>
    <t>Self-emp-inc</t>
    <phoneticPr fontId="2" type="noConversion"/>
  </si>
  <si>
    <t>Private</t>
    <phoneticPr fontId="2" type="noConversion"/>
  </si>
  <si>
    <t>Craft-repair</t>
    <phoneticPr fontId="2" type="noConversion"/>
  </si>
  <si>
    <t>Transport-moving</t>
    <phoneticPr fontId="2" type="noConversion"/>
  </si>
  <si>
    <t>Never-worked</t>
    <phoneticPr fontId="2" type="noConversion"/>
  </si>
  <si>
    <t>Without-pay</t>
    <phoneticPr fontId="2" type="noConversion"/>
  </si>
  <si>
    <t>Armed-Forces</t>
    <phoneticPr fontId="2" type="noConversion"/>
  </si>
  <si>
    <t>Priority - occupation&amp;workclass</t>
    <phoneticPr fontId="2" type="noConversion"/>
  </si>
  <si>
    <t>implot</t>
    <phoneticPr fontId="2" type="noConversion"/>
  </si>
  <si>
    <t>오버피팅 아닌거 같으니까 다른 방법으로 바꿔보기</t>
    <phoneticPr fontId="2" type="noConversion"/>
  </si>
  <si>
    <t>case</t>
    <phoneticPr fontId="2" type="noConversion"/>
  </si>
  <si>
    <t>qcut 6,7,8</t>
    <phoneticPr fontId="2" type="noConversion"/>
  </si>
  <si>
    <t>값 대체/추가</t>
    <phoneticPr fontId="2" type="noConversion"/>
  </si>
  <si>
    <t>age qcut 바꿔 보는데 결과 그닥 best=7</t>
    <phoneticPr fontId="2" type="noConversion"/>
  </si>
  <si>
    <t>fnlwgt qcut best=7</t>
    <phoneticPr fontId="2" type="noConversion"/>
  </si>
  <si>
    <t>age_group(7) + fnlwgt_group(7)</t>
    <phoneticPr fontId="2" type="noConversion"/>
  </si>
  <si>
    <t>age_group(7) + fnlwgt_group(7) + 
hour_group(8)</t>
    <phoneticPr fontId="2" type="noConversion"/>
  </si>
  <si>
    <t>age_group(7) + fnlwgt_group(7) + 
Priority - occupation&amp;workclass</t>
    <phoneticPr fontId="2" type="noConversion"/>
  </si>
  <si>
    <t>capital_gain_group(13)</t>
    <phoneticPr fontId="2" type="noConversion"/>
  </si>
  <si>
    <t>age_group(7) + fnlwgt_group(7) + 
capital_gain_group(13)</t>
    <phoneticPr fontId="2" type="noConversion"/>
  </si>
  <si>
    <t>capital_gain * hours_per_week</t>
    <phoneticPr fontId="2" type="noConversion"/>
  </si>
  <si>
    <t xml:space="preserve">*train.fnlwgt </t>
    <phoneticPr fontId="2" type="noConversion"/>
  </si>
  <si>
    <t>capital_gain * hours_per_week 
 - fnlwgt 왜 빠져 있지? 넣고 다시</t>
    <phoneticPr fontId="2" type="noConversion"/>
  </si>
  <si>
    <t>fnlwgt ignore 맞네;;</t>
    <phoneticPr fontId="2" type="noConversion"/>
  </si>
  <si>
    <t>imsi2 = age * edu_num</t>
    <phoneticPr fontId="2" type="noConversion"/>
  </si>
  <si>
    <t>imsi2 = age * edu_num
ignore age</t>
    <phoneticPr fontId="2" type="noConversion"/>
  </si>
  <si>
    <t>imsi2 = capital_loss*hours_per_week</t>
    <phoneticPr fontId="2" type="noConversion"/>
  </si>
  <si>
    <t>imsi2 = occupation*education_num</t>
    <phoneticPr fontId="2" type="noConversion"/>
  </si>
  <si>
    <t>marital_status*fnlwgt</t>
    <phoneticPr fontId="2" type="noConversion"/>
  </si>
  <si>
    <t>marital_status*capital_gain</t>
    <phoneticPr fontId="2" type="noConversion"/>
  </si>
  <si>
    <t>marital_status*capital_loss</t>
    <phoneticPr fontId="2" type="noConversion"/>
  </si>
  <si>
    <t>capital gain loss
0/1로 케이스 분리</t>
    <phoneticPr fontId="2" type="noConversion"/>
  </si>
  <si>
    <t>중간까지 스코어 좋은데 voting 하면서 떨어져서 다시 도전</t>
    <phoneticPr fontId="2" type="noConversion"/>
  </si>
  <si>
    <t>모델 3-&gt;2개
fold 5 -&gt; 10개 보팅으로 변경</t>
    <phoneticPr fontId="2" type="noConversion"/>
  </si>
  <si>
    <t>capital_gain + capital_loss</t>
    <phoneticPr fontId="2" type="noConversion"/>
  </si>
  <si>
    <t>capital_gain + capital_loss
x
capital_gain - capital_loss</t>
    <phoneticPr fontId="2" type="noConversion"/>
  </si>
  <si>
    <t>Some-college</t>
  </si>
  <si>
    <t>Masters</t>
  </si>
  <si>
    <t>11th</t>
  </si>
  <si>
    <t>Assoc-acdm</t>
  </si>
  <si>
    <t>10th</t>
  </si>
  <si>
    <t>7th-8th</t>
  </si>
  <si>
    <t>Prof-school</t>
  </si>
  <si>
    <t>9th</t>
  </si>
  <si>
    <t>12th</t>
  </si>
  <si>
    <t>Doctorate</t>
  </si>
  <si>
    <t>5th-6th</t>
  </si>
  <si>
    <t>1st-4th</t>
  </si>
  <si>
    <t>Preschool</t>
  </si>
  <si>
    <t>edu</t>
    <phoneticPr fontId="2" type="noConversion"/>
  </si>
  <si>
    <t>num</t>
    <phoneticPr fontId="2" type="noConversion"/>
  </si>
  <si>
    <t>valuecount</t>
    <phoneticPr fontId="2" type="noConversion"/>
  </si>
  <si>
    <t>HS-grad</t>
    <phoneticPr fontId="2" type="noConversion"/>
  </si>
  <si>
    <t>Bachelors</t>
    <phoneticPr fontId="2" type="noConversion"/>
  </si>
  <si>
    <t>Assoc-voc</t>
    <phoneticPr fontId="2" type="noConversion"/>
  </si>
  <si>
    <t>edu 유사한걸로 묶기</t>
    <phoneticPr fontId="2" type="noConversion"/>
  </si>
  <si>
    <t>edu_num cat 처리
+ edu 유사한걸로 묶기</t>
    <phoneticPr fontId="2" type="noConversion"/>
  </si>
  <si>
    <t xml:space="preserve"> - edu_imsi</t>
    <phoneticPr fontId="2" type="noConversion"/>
  </si>
  <si>
    <t xml:space="preserve"> - edu_num</t>
    <phoneticPr fontId="2" type="noConversion"/>
  </si>
  <si>
    <t>capital_gain+capital_loss &gt; 0=&gt; 1</t>
    <phoneticPr fontId="2" type="noConversion"/>
  </si>
  <si>
    <t>week -&gt; day/month/year</t>
    <phoneticPr fontId="2" type="noConversion"/>
  </si>
  <si>
    <t>StandardScaler - imsi</t>
    <phoneticPr fontId="2" type="noConversion"/>
  </si>
  <si>
    <t>MinMaxScaler - imsi</t>
    <phoneticPr fontId="2" type="noConversion"/>
  </si>
  <si>
    <t>마니양</t>
    <phoneticPr fontId="2" type="noConversion"/>
  </si>
  <si>
    <t>음에서 양</t>
    <phoneticPr fontId="2" type="noConversion"/>
  </si>
  <si>
    <t>음</t>
    <phoneticPr fontId="2" type="noConversion"/>
  </si>
  <si>
    <t xml:space="preserve">marital_status + 
train.relationship </t>
    <phoneticPr fontId="2" type="noConversion"/>
  </si>
  <si>
    <t>workclass replace('Never-worked', 'Without-pay')</t>
    <phoneticPr fontId="2" type="noConversion"/>
  </si>
  <si>
    <t>native_country</t>
    <phoneticPr fontId="2" type="noConversion"/>
  </si>
  <si>
    <t>Outlying-US(Guam-USVI-etc)</t>
    <phoneticPr fontId="2" type="noConversion"/>
  </si>
  <si>
    <t>Honduras</t>
    <phoneticPr fontId="2" type="noConversion"/>
  </si>
  <si>
    <t>native_country replace</t>
    <phoneticPr fontId="2" type="noConversion"/>
  </si>
  <si>
    <t>ratio 0인것 묶기</t>
    <phoneticPr fontId="2" type="noConversion"/>
  </si>
  <si>
    <t>(train.capital_gain+train.capital_loss)/2</t>
    <phoneticPr fontId="2" type="noConversion"/>
  </si>
  <si>
    <t>occupation+education_num</t>
    <phoneticPr fontId="2" type="noConversion"/>
  </si>
  <si>
    <t xml:space="preserve"> + workclass</t>
    <phoneticPr fontId="2" type="noConversion"/>
  </si>
  <si>
    <t>age group cat</t>
    <phoneticPr fontId="2" type="noConversion"/>
  </si>
  <si>
    <t>age group num</t>
    <phoneticPr fontId="2" type="noConversion"/>
  </si>
  <si>
    <t>hours_per_week cat</t>
    <phoneticPr fontId="2" type="noConversion"/>
  </si>
  <si>
    <t>hours_per_week num</t>
    <phoneticPr fontId="2" type="noConversion"/>
  </si>
  <si>
    <t>rank fnlwgt</t>
    <phoneticPr fontId="2" type="noConversion"/>
  </si>
  <si>
    <t xml:space="preserve">rank capital_gain </t>
    <phoneticPr fontId="2" type="noConversion"/>
  </si>
  <si>
    <t xml:space="preserve">rank capital_loss </t>
    <phoneticPr fontId="2" type="noConversion"/>
  </si>
  <si>
    <t xml:space="preserve">rank hours_per_week </t>
    <phoneticPr fontId="2" type="noConversion"/>
  </si>
  <si>
    <t xml:space="preserve">rank capital + rank </t>
    <phoneticPr fontId="2" type="noConversion"/>
  </si>
  <si>
    <t xml:space="preserve">rank capital - rank </t>
    <phoneticPr fontId="2" type="noConversion"/>
  </si>
  <si>
    <t>rank - * hour</t>
    <phoneticPr fontId="2" type="noConversion"/>
  </si>
  <si>
    <t>rank - * fnlwgt</t>
    <phoneticPr fontId="2" type="noConversion"/>
  </si>
  <si>
    <t>rank - * fnlwgt * hour</t>
    <phoneticPr fontId="2" type="noConversion"/>
  </si>
  <si>
    <t>ignore capital_gain</t>
    <phoneticPr fontId="2" type="noConversion"/>
  </si>
  <si>
    <t>rank 추가 말고 값대체</t>
    <phoneticPr fontId="2" type="noConversion"/>
  </si>
  <si>
    <t>education_num.astype('str')+workclass
+ ignore</t>
    <phoneticPr fontId="2" type="noConversion"/>
  </si>
  <si>
    <t>occupation mean encoding</t>
    <phoneticPr fontId="2" type="noConversion"/>
  </si>
  <si>
    <t>occupation mean encoding
+ ignore occupation</t>
    <phoneticPr fontId="2" type="noConversion"/>
  </si>
  <si>
    <t>capital_loss &gt; 3000 mean</t>
    <phoneticPr fontId="2" type="noConversion"/>
  </si>
  <si>
    <t>capital_gain &gt; 3000 mean
 - gain 시점 imsi 만들기 전</t>
    <phoneticPr fontId="2" type="noConversion"/>
  </si>
  <si>
    <t>capital_gain &gt; 3000 mean
 - gain 시점 imsi 만들기 후</t>
    <phoneticPr fontId="2" type="noConversion"/>
  </si>
  <si>
    <t>capital_gain &gt; 3000 mean
 - 99999 대신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</si>
</sst>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4" borderId="0" xfId="0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76" fontId="0" fillId="0" borderId="0" xfId="0" applyNumberFormat="1" applyFill="1">
      <alignment vertical="center"/>
    </xf>
    <xf numFmtId="0" fontId="6" fillId="0" borderId="0" xfId="0" applyFont="1" applyAlignment="1">
      <alignment horizontal="left" vertical="center"/>
    </xf>
    <xf numFmtId="0" fontId="0" fillId="11" borderId="0" xfId="0" applyFill="1" applyAlignment="1">
      <alignment vertical="center" wrapText="1"/>
    </xf>
    <xf numFmtId="0" fontId="0" fillId="11" borderId="0" xfId="0" applyFill="1">
      <alignment vertical="center"/>
    </xf>
    <xf numFmtId="0" fontId="0" fillId="1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528919</xdr:colOff>
      <xdr:row>29</xdr:row>
      <xdr:rowOff>137966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C36ED0C-62B4-4CC6-9890-11E8D60D1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8571" cy="6142857"/>
        </a:xfrm>
        <a:prstGeom prst="rect">
          <a:avLst/>
        </a:prstGeom>
      </xdr:spPr>
    </xdr:pic>
    <xdr:clientData/>
  </xdr:twoCellAnchor>
  <xdr:twoCellAnchor>
    <xdr:from>
      <xdr:col>5</xdr:col>
      <xdr:colOff>550932</xdr:colOff>
      <xdr:row>0</xdr:row>
      <xdr:rowOff>27416</xdr:rowOff>
    </xdr:from>
    <xdr:to>
      <xdr:col>6</xdr:col>
      <xdr:colOff>362717</xdr:colOff>
      <xdr:row>11</xdr:row>
      <xdr:rowOff>41413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9CEE4A-301D-4AAB-A7BE-35BFF7F83CB8}"/>
            </a:ext>
          </a:extLst>
        </xdr:cNvPr>
        <xdr:cNvSpPr/>
      </xdr:nvSpPr>
      <xdr:spPr>
        <a:xfrm>
          <a:off x="3988215" y="27416"/>
          <a:ext cx="499241" cy="229171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20</xdr:col>
      <xdr:colOff>211149</xdr:colOff>
      <xdr:row>17</xdr:row>
      <xdr:rowOff>108462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514C203-B858-49B5-920D-9ECCEEDD4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65" y="0"/>
          <a:ext cx="7085714" cy="3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20</xdr:col>
      <xdr:colOff>230197</xdr:colOff>
      <xdr:row>35</xdr:row>
      <xdr:rowOff>32272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C98C1A3-BC70-4D48-8A93-EED432E93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4565" y="3727174"/>
          <a:ext cx="7104762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B11D-76CF-4C1A-83B8-A500EFA66EA5}">
  <dimension ref="A1:J100"/>
  <sheetViews>
    <sheetView tabSelected="1" topLeftCell="A60" zoomScale="115" zoomScaleNormal="115" workbookViewId="0">
      <selection activeCell="I76" sqref="I76"/>
    </sheetView>
  </sheetViews>
  <sheetFormatPr defaultRowHeight="16.5" x14ac:dyDescent="0.3"/>
  <cols>
    <col min="1" max="1" width="11.125" bestFit="1" customWidth="1"/>
    <col min="3" max="3" width="24" customWidth="1"/>
  </cols>
  <sheetData>
    <row r="1" spans="1:10" x14ac:dyDescent="0.3">
      <c r="D1" t="s">
        <v>58</v>
      </c>
      <c r="F1" t="s">
        <v>59</v>
      </c>
    </row>
    <row r="2" spans="1:10" x14ac:dyDescent="0.3">
      <c r="A2" s="7">
        <v>44119</v>
      </c>
      <c r="B2">
        <v>1</v>
      </c>
      <c r="C2" s="3" t="s">
        <v>57</v>
      </c>
      <c r="D2">
        <v>0.71560000000000001</v>
      </c>
      <c r="E2">
        <f>RANK(D2, $D$2:$D$100,0)</f>
        <v>31</v>
      </c>
      <c r="F2">
        <v>0.87533000000000005</v>
      </c>
      <c r="G2">
        <f>RANK(F2, $F$2:$F$100, 0)</f>
        <v>21</v>
      </c>
    </row>
    <row r="3" spans="1:10" x14ac:dyDescent="0.3">
      <c r="B3">
        <v>2</v>
      </c>
      <c r="C3" s="3" t="s">
        <v>56</v>
      </c>
      <c r="D3">
        <v>0.71589999999999998</v>
      </c>
      <c r="E3">
        <f t="shared" ref="E3:E66" si="0">RANK(D3, $D$2:$D$100,0)</f>
        <v>26</v>
      </c>
      <c r="F3">
        <v>0.87668999999999997</v>
      </c>
      <c r="G3">
        <f t="shared" ref="G3:G66" si="1">RANK(F3, $F$2:$F$100, 0)</f>
        <v>9</v>
      </c>
      <c r="J3" t="s">
        <v>63</v>
      </c>
    </row>
    <row r="4" spans="1:10" x14ac:dyDescent="0.3">
      <c r="B4">
        <v>3</v>
      </c>
      <c r="C4" s="8" t="s">
        <v>55</v>
      </c>
      <c r="D4">
        <v>0.71589999999999998</v>
      </c>
      <c r="E4">
        <f t="shared" si="0"/>
        <v>26</v>
      </c>
      <c r="F4">
        <v>0.87578999999999996</v>
      </c>
      <c r="G4">
        <f t="shared" si="1"/>
        <v>16</v>
      </c>
      <c r="J4" t="s">
        <v>62</v>
      </c>
    </row>
    <row r="5" spans="1:10" x14ac:dyDescent="0.3">
      <c r="B5">
        <v>4</v>
      </c>
      <c r="C5" s="8" t="s">
        <v>64</v>
      </c>
      <c r="D5">
        <v>0.7127</v>
      </c>
      <c r="E5">
        <f t="shared" si="0"/>
        <v>48</v>
      </c>
      <c r="F5">
        <v>0.87533000000000005</v>
      </c>
      <c r="G5">
        <f t="shared" si="1"/>
        <v>21</v>
      </c>
    </row>
    <row r="6" spans="1:10" x14ac:dyDescent="0.3">
      <c r="B6">
        <v>5</v>
      </c>
      <c r="C6" s="8" t="s">
        <v>61</v>
      </c>
      <c r="D6">
        <v>0</v>
      </c>
      <c r="E6">
        <f t="shared" si="0"/>
        <v>67</v>
      </c>
      <c r="F6">
        <v>0.87082000000000004</v>
      </c>
      <c r="G6">
        <f t="shared" si="1"/>
        <v>38</v>
      </c>
      <c r="H6" s="9">
        <v>0.72809999999999997</v>
      </c>
      <c r="I6" t="s">
        <v>66</v>
      </c>
      <c r="J6" t="s">
        <v>65</v>
      </c>
    </row>
    <row r="7" spans="1:10" ht="49.5" x14ac:dyDescent="0.3">
      <c r="A7" s="7">
        <v>44120</v>
      </c>
      <c r="B7">
        <v>1</v>
      </c>
      <c r="C7" s="12" t="s">
        <v>70</v>
      </c>
      <c r="D7">
        <v>0.71089999999999998</v>
      </c>
      <c r="E7">
        <f t="shared" si="0"/>
        <v>54</v>
      </c>
      <c r="F7">
        <v>0.87126999999999999</v>
      </c>
      <c r="G7">
        <f t="shared" si="1"/>
        <v>37</v>
      </c>
    </row>
    <row r="8" spans="1:10" ht="33" x14ac:dyDescent="0.3">
      <c r="B8">
        <v>2</v>
      </c>
      <c r="C8" s="11" t="s">
        <v>72</v>
      </c>
      <c r="D8" s="3">
        <v>0.71760000000000002</v>
      </c>
      <c r="E8" s="3">
        <f t="shared" si="0"/>
        <v>15</v>
      </c>
      <c r="F8" s="3">
        <v>0.87758999999999998</v>
      </c>
      <c r="G8" s="3">
        <f t="shared" si="1"/>
        <v>3</v>
      </c>
    </row>
    <row r="9" spans="1:10" x14ac:dyDescent="0.3">
      <c r="B9">
        <v>3</v>
      </c>
      <c r="C9" s="8" t="s">
        <v>71</v>
      </c>
      <c r="D9">
        <v>0.71630000000000005</v>
      </c>
      <c r="E9">
        <f t="shared" si="0"/>
        <v>24</v>
      </c>
      <c r="F9">
        <v>0.87668999999999997</v>
      </c>
      <c r="G9">
        <f t="shared" si="1"/>
        <v>9</v>
      </c>
    </row>
    <row r="10" spans="1:10" x14ac:dyDescent="0.3">
      <c r="B10">
        <v>4</v>
      </c>
      <c r="C10" s="8" t="s">
        <v>73</v>
      </c>
      <c r="D10">
        <v>0.71450000000000002</v>
      </c>
      <c r="E10">
        <f t="shared" si="0"/>
        <v>40</v>
      </c>
      <c r="F10">
        <v>0.87353000000000003</v>
      </c>
      <c r="G10">
        <f t="shared" si="1"/>
        <v>31</v>
      </c>
    </row>
    <row r="11" spans="1:10" x14ac:dyDescent="0.3">
      <c r="B11">
        <v>5</v>
      </c>
      <c r="C11" s="8" t="s">
        <v>76</v>
      </c>
      <c r="D11">
        <v>0.70720000000000005</v>
      </c>
      <c r="E11">
        <f t="shared" si="0"/>
        <v>58</v>
      </c>
      <c r="F11">
        <v>0.86043000000000003</v>
      </c>
      <c r="G11">
        <f t="shared" si="1"/>
        <v>39</v>
      </c>
    </row>
    <row r="12" spans="1:10" ht="33" x14ac:dyDescent="0.3">
      <c r="A12" s="7">
        <v>44121</v>
      </c>
      <c r="B12">
        <v>1</v>
      </c>
      <c r="C12" s="12" t="s">
        <v>77</v>
      </c>
      <c r="D12">
        <v>0.70720000000000005</v>
      </c>
      <c r="E12">
        <f t="shared" si="0"/>
        <v>58</v>
      </c>
      <c r="F12">
        <v>0.87533000000000005</v>
      </c>
      <c r="G12">
        <f t="shared" si="1"/>
        <v>21</v>
      </c>
    </row>
    <row r="13" spans="1:10" ht="33" x14ac:dyDescent="0.3">
      <c r="B13">
        <v>2</v>
      </c>
      <c r="C13" s="12" t="s">
        <v>78</v>
      </c>
      <c r="D13">
        <v>0.71379999999999999</v>
      </c>
      <c r="E13">
        <f t="shared" si="0"/>
        <v>42</v>
      </c>
      <c r="F13">
        <v>0.87353000000000003</v>
      </c>
      <c r="G13">
        <f t="shared" si="1"/>
        <v>31</v>
      </c>
    </row>
    <row r="14" spans="1:10" ht="33" x14ac:dyDescent="0.3">
      <c r="B14">
        <v>3</v>
      </c>
      <c r="C14" s="12" t="s">
        <v>79</v>
      </c>
      <c r="D14">
        <v>0.71309999999999996</v>
      </c>
      <c r="E14">
        <f t="shared" si="0"/>
        <v>44</v>
      </c>
      <c r="F14">
        <v>0.87261999999999995</v>
      </c>
      <c r="G14">
        <f t="shared" si="1"/>
        <v>35</v>
      </c>
    </row>
    <row r="15" spans="1:10" x14ac:dyDescent="0.3">
      <c r="B15">
        <v>4</v>
      </c>
      <c r="C15" s="12" t="s">
        <v>84</v>
      </c>
      <c r="D15">
        <v>0.71199999999999997</v>
      </c>
      <c r="E15">
        <f t="shared" si="0"/>
        <v>50</v>
      </c>
      <c r="F15">
        <v>0.87714000000000003</v>
      </c>
      <c r="G15">
        <f t="shared" si="1"/>
        <v>6</v>
      </c>
    </row>
    <row r="16" spans="1:10" x14ac:dyDescent="0.3">
      <c r="B16">
        <v>5</v>
      </c>
      <c r="C16" s="12" t="s">
        <v>85</v>
      </c>
      <c r="D16">
        <v>0.71760000000000002</v>
      </c>
      <c r="E16">
        <f t="shared" si="0"/>
        <v>15</v>
      </c>
      <c r="F16">
        <v>0.87758999999999998</v>
      </c>
      <c r="G16">
        <f t="shared" si="1"/>
        <v>3</v>
      </c>
    </row>
    <row r="17" spans="1:10" ht="33" x14ac:dyDescent="0.3">
      <c r="A17" s="7">
        <v>44123</v>
      </c>
      <c r="B17">
        <v>1</v>
      </c>
      <c r="C17" s="12" t="s">
        <v>86</v>
      </c>
      <c r="D17">
        <v>0.71189999999999998</v>
      </c>
      <c r="E17">
        <f t="shared" si="0"/>
        <v>52</v>
      </c>
      <c r="F17">
        <v>0.87624000000000002</v>
      </c>
      <c r="G17">
        <f t="shared" si="1"/>
        <v>12</v>
      </c>
    </row>
    <row r="18" spans="1:10" ht="33" x14ac:dyDescent="0.3">
      <c r="B18">
        <v>2</v>
      </c>
      <c r="C18" s="12" t="s">
        <v>160</v>
      </c>
      <c r="D18">
        <v>0.7157</v>
      </c>
      <c r="E18">
        <f t="shared" si="0"/>
        <v>29</v>
      </c>
      <c r="F18">
        <v>0.87533000000000005</v>
      </c>
      <c r="G18">
        <f t="shared" si="1"/>
        <v>21</v>
      </c>
    </row>
    <row r="19" spans="1:10" ht="33" x14ac:dyDescent="0.3">
      <c r="B19">
        <v>3</v>
      </c>
      <c r="C19" s="12" t="s">
        <v>172</v>
      </c>
      <c r="D19">
        <v>0.70889999999999997</v>
      </c>
      <c r="E19">
        <f t="shared" si="0"/>
        <v>56</v>
      </c>
      <c r="F19">
        <v>0.87353000000000003</v>
      </c>
      <c r="G19">
        <f t="shared" si="1"/>
        <v>31</v>
      </c>
    </row>
    <row r="20" spans="1:10" ht="33" x14ac:dyDescent="0.3">
      <c r="A20" s="7">
        <v>44125</v>
      </c>
      <c r="B20">
        <v>1</v>
      </c>
      <c r="C20" s="22" t="s">
        <v>181</v>
      </c>
      <c r="D20" s="23">
        <v>0.71819999999999995</v>
      </c>
      <c r="E20" s="23">
        <f t="shared" si="0"/>
        <v>9</v>
      </c>
      <c r="F20" s="23">
        <v>0.87624000000000002</v>
      </c>
      <c r="G20" s="23">
        <f t="shared" si="1"/>
        <v>12</v>
      </c>
      <c r="H20" s="23" t="s">
        <v>183</v>
      </c>
    </row>
    <row r="21" spans="1:10" ht="33" x14ac:dyDescent="0.3">
      <c r="B21">
        <v>2</v>
      </c>
      <c r="C21" s="12" t="s">
        <v>187</v>
      </c>
      <c r="D21">
        <v>0.7157</v>
      </c>
      <c r="E21">
        <f t="shared" si="0"/>
        <v>29</v>
      </c>
      <c r="G21" t="e">
        <f t="shared" si="1"/>
        <v>#N/A</v>
      </c>
      <c r="H21" t="s">
        <v>184</v>
      </c>
      <c r="I21" t="s">
        <v>185</v>
      </c>
      <c r="J21" t="s">
        <v>186</v>
      </c>
    </row>
    <row r="22" spans="1:10" x14ac:dyDescent="0.3">
      <c r="B22">
        <v>3</v>
      </c>
      <c r="C22" s="8" t="s">
        <v>188</v>
      </c>
      <c r="D22">
        <v>0.71530000000000005</v>
      </c>
      <c r="E22">
        <f t="shared" si="0"/>
        <v>33</v>
      </c>
      <c r="G22" t="e">
        <f t="shared" si="1"/>
        <v>#N/A</v>
      </c>
      <c r="H22" t="s">
        <v>184</v>
      </c>
      <c r="I22" t="s">
        <v>185</v>
      </c>
    </row>
    <row r="23" spans="1:10" ht="33" x14ac:dyDescent="0.3">
      <c r="A23" s="7">
        <v>44126</v>
      </c>
      <c r="B23">
        <v>1</v>
      </c>
      <c r="C23" s="22" t="s">
        <v>189</v>
      </c>
      <c r="D23" s="23"/>
      <c r="E23" s="23">
        <f t="shared" si="0"/>
        <v>67</v>
      </c>
      <c r="F23" s="23">
        <v>0.87487999999999999</v>
      </c>
      <c r="G23" s="23">
        <f t="shared" si="1"/>
        <v>25</v>
      </c>
      <c r="H23" s="23"/>
      <c r="I23">
        <v>0.72089999999999999</v>
      </c>
    </row>
    <row r="24" spans="1:10" ht="49.5" x14ac:dyDescent="0.3">
      <c r="B24">
        <v>2</v>
      </c>
      <c r="C24" s="13" t="s">
        <v>190</v>
      </c>
      <c r="D24">
        <v>0.71779999999999999</v>
      </c>
      <c r="E24">
        <f t="shared" si="0"/>
        <v>14</v>
      </c>
      <c r="F24">
        <v>0.87578999999999996</v>
      </c>
      <c r="G24">
        <f t="shared" si="1"/>
        <v>16</v>
      </c>
    </row>
    <row r="25" spans="1:10" ht="66" x14ac:dyDescent="0.3">
      <c r="B25">
        <v>3</v>
      </c>
      <c r="C25" s="22" t="s">
        <v>191</v>
      </c>
      <c r="D25" s="23">
        <v>0.71830000000000005</v>
      </c>
      <c r="E25" s="23">
        <f t="shared" si="0"/>
        <v>7</v>
      </c>
      <c r="F25" s="23">
        <v>0.87578999999999996</v>
      </c>
      <c r="G25" s="23">
        <f t="shared" si="1"/>
        <v>16</v>
      </c>
      <c r="H25" s="23"/>
    </row>
    <row r="26" spans="1:10" x14ac:dyDescent="0.3">
      <c r="B26">
        <v>4</v>
      </c>
      <c r="C26" t="s">
        <v>192</v>
      </c>
      <c r="E26">
        <f t="shared" si="0"/>
        <v>67</v>
      </c>
      <c r="F26">
        <v>0.87443000000000004</v>
      </c>
      <c r="G26">
        <f t="shared" si="1"/>
        <v>29</v>
      </c>
      <c r="H26">
        <v>0.71950000000000003</v>
      </c>
    </row>
    <row r="27" spans="1:10" ht="49.5" x14ac:dyDescent="0.3">
      <c r="B27">
        <v>5</v>
      </c>
      <c r="C27" s="22" t="s">
        <v>193</v>
      </c>
      <c r="E27">
        <f t="shared" si="0"/>
        <v>67</v>
      </c>
      <c r="F27" s="23">
        <v>0.87487999999999999</v>
      </c>
      <c r="G27">
        <f t="shared" si="1"/>
        <v>25</v>
      </c>
      <c r="H27">
        <v>0.71960000000000002</v>
      </c>
    </row>
    <row r="28" spans="1:10" ht="33" x14ac:dyDescent="0.3">
      <c r="A28" s="7">
        <v>44127</v>
      </c>
      <c r="B28">
        <v>1</v>
      </c>
      <c r="C28" s="11" t="s">
        <v>194</v>
      </c>
      <c r="D28" s="3">
        <v>0.71919999999999995</v>
      </c>
      <c r="E28" s="3">
        <f t="shared" si="0"/>
        <v>2</v>
      </c>
      <c r="F28" s="3">
        <v>0.87804000000000004</v>
      </c>
      <c r="G28" s="3">
        <f t="shared" si="1"/>
        <v>2</v>
      </c>
      <c r="H28" s="3"/>
    </row>
    <row r="29" spans="1:10" x14ac:dyDescent="0.3">
      <c r="B29">
        <v>2</v>
      </c>
      <c r="C29" t="s">
        <v>195</v>
      </c>
      <c r="E29">
        <f t="shared" si="0"/>
        <v>67</v>
      </c>
      <c r="F29">
        <v>0.87487999999999999</v>
      </c>
      <c r="G29">
        <f t="shared" si="1"/>
        <v>25</v>
      </c>
      <c r="H29">
        <v>0.71940000000000004</v>
      </c>
    </row>
    <row r="30" spans="1:10" ht="66" x14ac:dyDescent="0.3">
      <c r="A30" s="7">
        <v>44128</v>
      </c>
      <c r="B30">
        <v>1</v>
      </c>
      <c r="C30" s="13" t="s">
        <v>196</v>
      </c>
      <c r="D30">
        <v>0.70850000000000002</v>
      </c>
      <c r="E30">
        <f t="shared" si="0"/>
        <v>57</v>
      </c>
      <c r="F30">
        <v>0.87397999999999998</v>
      </c>
      <c r="G30">
        <f t="shared" si="1"/>
        <v>30</v>
      </c>
      <c r="H30" t="s">
        <v>197</v>
      </c>
    </row>
    <row r="31" spans="1:10" x14ac:dyDescent="0.3">
      <c r="B31">
        <v>2</v>
      </c>
      <c r="C31" t="s">
        <v>198</v>
      </c>
      <c r="D31">
        <v>0.71679999999999999</v>
      </c>
      <c r="E31">
        <f t="shared" si="0"/>
        <v>22</v>
      </c>
      <c r="G31" t="e">
        <f t="shared" si="1"/>
        <v>#N/A</v>
      </c>
    </row>
    <row r="32" spans="1:10" ht="33" x14ac:dyDescent="0.3">
      <c r="B32">
        <v>3</v>
      </c>
      <c r="C32" s="14" t="s">
        <v>199</v>
      </c>
      <c r="D32">
        <v>0.71530000000000005</v>
      </c>
      <c r="E32">
        <f t="shared" si="0"/>
        <v>33</v>
      </c>
      <c r="G32" t="e">
        <f t="shared" si="1"/>
        <v>#N/A</v>
      </c>
    </row>
    <row r="33" spans="1:8" ht="33" x14ac:dyDescent="0.3">
      <c r="B33">
        <v>4</v>
      </c>
      <c r="C33" s="12" t="s">
        <v>201</v>
      </c>
      <c r="D33" s="8">
        <v>0.71830000000000005</v>
      </c>
      <c r="E33" s="8">
        <f t="shared" si="0"/>
        <v>7</v>
      </c>
      <c r="F33" s="8">
        <v>0.87714000000000003</v>
      </c>
      <c r="G33" s="8">
        <f t="shared" si="1"/>
        <v>6</v>
      </c>
    </row>
    <row r="34" spans="1:8" ht="49.5" x14ac:dyDescent="0.3">
      <c r="B34">
        <v>5</v>
      </c>
      <c r="C34" s="14" t="s">
        <v>200</v>
      </c>
      <c r="D34">
        <v>0.71540000000000004</v>
      </c>
      <c r="E34">
        <f t="shared" si="0"/>
        <v>32</v>
      </c>
      <c r="G34" t="e">
        <f t="shared" si="1"/>
        <v>#N/A</v>
      </c>
    </row>
    <row r="35" spans="1:8" x14ac:dyDescent="0.3">
      <c r="C35" s="14" t="s">
        <v>202</v>
      </c>
      <c r="D35">
        <v>0.71430000000000005</v>
      </c>
      <c r="E35">
        <f t="shared" si="0"/>
        <v>41</v>
      </c>
      <c r="G35" t="e">
        <f t="shared" si="1"/>
        <v>#N/A</v>
      </c>
    </row>
    <row r="36" spans="1:8" x14ac:dyDescent="0.3">
      <c r="C36" s="14" t="s">
        <v>203</v>
      </c>
      <c r="D36">
        <v>0.71379999999999999</v>
      </c>
      <c r="E36">
        <f t="shared" si="0"/>
        <v>42</v>
      </c>
      <c r="G36" t="e">
        <f t="shared" si="1"/>
        <v>#N/A</v>
      </c>
    </row>
    <row r="37" spans="1:8" x14ac:dyDescent="0.3">
      <c r="C37" s="12" t="s">
        <v>204</v>
      </c>
      <c r="D37" s="8">
        <v>0.71909999999999996</v>
      </c>
      <c r="E37" s="8">
        <f t="shared" si="0"/>
        <v>5</v>
      </c>
      <c r="F37" s="8">
        <v>0.87578999999999996</v>
      </c>
      <c r="G37" s="8">
        <f t="shared" si="1"/>
        <v>16</v>
      </c>
    </row>
    <row r="38" spans="1:8" ht="33" x14ac:dyDescent="0.3">
      <c r="A38" s="7">
        <v>44131</v>
      </c>
      <c r="B38">
        <v>1</v>
      </c>
      <c r="C38" s="14" t="s">
        <v>205</v>
      </c>
      <c r="D38">
        <v>0.71309999999999996</v>
      </c>
      <c r="E38">
        <f t="shared" si="0"/>
        <v>44</v>
      </c>
      <c r="G38" t="e">
        <f t="shared" si="1"/>
        <v>#N/A</v>
      </c>
      <c r="H38" t="s">
        <v>206</v>
      </c>
    </row>
    <row r="39" spans="1:8" ht="49.5" x14ac:dyDescent="0.3">
      <c r="C39" s="14" t="s">
        <v>207</v>
      </c>
      <c r="D39">
        <v>0.71489999999999998</v>
      </c>
      <c r="E39">
        <f t="shared" si="0"/>
        <v>37</v>
      </c>
      <c r="G39" t="e">
        <f t="shared" si="1"/>
        <v>#N/A</v>
      </c>
    </row>
    <row r="40" spans="1:8" x14ac:dyDescent="0.3">
      <c r="C40" s="14" t="s">
        <v>208</v>
      </c>
      <c r="D40">
        <v>0.71679999999999999</v>
      </c>
      <c r="E40">
        <f t="shared" si="0"/>
        <v>22</v>
      </c>
      <c r="G40" t="e">
        <f t="shared" si="1"/>
        <v>#N/A</v>
      </c>
    </row>
    <row r="41" spans="1:8" ht="49.5" x14ac:dyDescent="0.3">
      <c r="C41" s="14" t="s">
        <v>209</v>
      </c>
      <c r="D41">
        <v>0.71730000000000005</v>
      </c>
      <c r="E41">
        <f t="shared" si="0"/>
        <v>18</v>
      </c>
      <c r="G41" t="e">
        <f t="shared" si="1"/>
        <v>#N/A</v>
      </c>
    </row>
    <row r="42" spans="1:8" x14ac:dyDescent="0.3">
      <c r="C42" s="14" t="s">
        <v>229</v>
      </c>
      <c r="D42">
        <v>0.71809999999999996</v>
      </c>
      <c r="E42">
        <f t="shared" si="0"/>
        <v>11</v>
      </c>
      <c r="G42" t="e">
        <f t="shared" si="1"/>
        <v>#N/A</v>
      </c>
    </row>
    <row r="43" spans="1:8" ht="33" x14ac:dyDescent="0.3">
      <c r="C43" s="14" t="s">
        <v>230</v>
      </c>
      <c r="E43">
        <f t="shared" si="0"/>
        <v>67</v>
      </c>
      <c r="F43">
        <v>0.87353000000000003</v>
      </c>
      <c r="G43">
        <f t="shared" si="1"/>
        <v>31</v>
      </c>
      <c r="H43">
        <v>0.72040000000000004</v>
      </c>
    </row>
    <row r="44" spans="1:8" x14ac:dyDescent="0.3">
      <c r="C44" s="14" t="s">
        <v>231</v>
      </c>
      <c r="D44">
        <v>0.71579999999999999</v>
      </c>
      <c r="E44">
        <f t="shared" si="0"/>
        <v>28</v>
      </c>
      <c r="G44" t="e">
        <f t="shared" si="1"/>
        <v>#N/A</v>
      </c>
    </row>
    <row r="45" spans="1:8" x14ac:dyDescent="0.3">
      <c r="C45" s="14" t="s">
        <v>232</v>
      </c>
      <c r="D45">
        <v>0.71819999999999995</v>
      </c>
      <c r="E45">
        <f t="shared" si="0"/>
        <v>9</v>
      </c>
      <c r="G45" t="e">
        <f t="shared" si="1"/>
        <v>#N/A</v>
      </c>
    </row>
    <row r="46" spans="1:8" ht="33" x14ac:dyDescent="0.3">
      <c r="B46">
        <v>2</v>
      </c>
      <c r="C46" s="14" t="s">
        <v>233</v>
      </c>
      <c r="D46">
        <v>0.71289999999999998</v>
      </c>
      <c r="E46">
        <f t="shared" si="0"/>
        <v>47</v>
      </c>
      <c r="G46" t="e">
        <f t="shared" si="1"/>
        <v>#N/A</v>
      </c>
    </row>
    <row r="47" spans="1:8" x14ac:dyDescent="0.3">
      <c r="C47" s="12" t="s">
        <v>234</v>
      </c>
      <c r="D47" s="8"/>
      <c r="E47" s="8">
        <f t="shared" si="0"/>
        <v>67</v>
      </c>
      <c r="F47" s="8">
        <v>0.87714000000000003</v>
      </c>
      <c r="G47" s="8">
        <f t="shared" si="1"/>
        <v>6</v>
      </c>
      <c r="H47">
        <v>0.7208</v>
      </c>
    </row>
    <row r="48" spans="1:8" x14ac:dyDescent="0.3">
      <c r="C48" s="14" t="s">
        <v>235</v>
      </c>
      <c r="D48">
        <v>0.71509999999999996</v>
      </c>
      <c r="E48">
        <f t="shared" si="0"/>
        <v>35</v>
      </c>
      <c r="G48" t="e">
        <f t="shared" si="1"/>
        <v>#N/A</v>
      </c>
    </row>
    <row r="49" spans="1:10" x14ac:dyDescent="0.3">
      <c r="C49" s="14" t="s">
        <v>236</v>
      </c>
      <c r="D49">
        <v>0.71689999999999998</v>
      </c>
      <c r="E49">
        <f t="shared" si="0"/>
        <v>21</v>
      </c>
      <c r="G49" t="e">
        <f t="shared" si="1"/>
        <v>#N/A</v>
      </c>
    </row>
    <row r="50" spans="1:10" ht="33" x14ac:dyDescent="0.3">
      <c r="B50">
        <v>3</v>
      </c>
      <c r="C50" s="14" t="s">
        <v>240</v>
      </c>
      <c r="D50">
        <v>0.71479999999999999</v>
      </c>
      <c r="E50">
        <f t="shared" si="0"/>
        <v>38</v>
      </c>
      <c r="F50">
        <v>0.87624000000000002</v>
      </c>
      <c r="G50">
        <f t="shared" si="1"/>
        <v>12</v>
      </c>
    </row>
    <row r="51" spans="1:10" ht="33" x14ac:dyDescent="0.3">
      <c r="A51" s="7">
        <v>44133</v>
      </c>
      <c r="B51">
        <v>1</v>
      </c>
      <c r="C51" s="14" t="s">
        <v>241</v>
      </c>
      <c r="E51">
        <f t="shared" si="0"/>
        <v>67</v>
      </c>
      <c r="F51">
        <v>0.87578999999999996</v>
      </c>
      <c r="G51">
        <f t="shared" si="1"/>
        <v>16</v>
      </c>
      <c r="H51" t="s">
        <v>246</v>
      </c>
      <c r="I51">
        <v>0.72040000000000004</v>
      </c>
    </row>
    <row r="52" spans="1:10" x14ac:dyDescent="0.3">
      <c r="B52">
        <v>2</v>
      </c>
      <c r="C52" s="14" t="s">
        <v>245</v>
      </c>
      <c r="D52">
        <v>0.71789999999999998</v>
      </c>
      <c r="E52">
        <f t="shared" si="0"/>
        <v>12</v>
      </c>
      <c r="F52">
        <v>0.87487999999999999</v>
      </c>
      <c r="G52">
        <f t="shared" si="1"/>
        <v>25</v>
      </c>
      <c r="H52" t="s">
        <v>246</v>
      </c>
    </row>
    <row r="53" spans="1:10" ht="33" x14ac:dyDescent="0.3">
      <c r="B53">
        <v>3</v>
      </c>
      <c r="C53" s="14" t="s">
        <v>247</v>
      </c>
      <c r="D53">
        <v>0.71719999999999995</v>
      </c>
      <c r="E53">
        <f t="shared" si="0"/>
        <v>19</v>
      </c>
      <c r="G53" t="e">
        <f t="shared" si="1"/>
        <v>#N/A</v>
      </c>
    </row>
    <row r="54" spans="1:10" ht="33" x14ac:dyDescent="0.3">
      <c r="C54" s="14" t="s">
        <v>248</v>
      </c>
      <c r="D54">
        <v>0.70909999999999995</v>
      </c>
      <c r="E54">
        <f t="shared" si="0"/>
        <v>55</v>
      </c>
      <c r="G54" t="e">
        <f t="shared" si="1"/>
        <v>#N/A</v>
      </c>
    </row>
    <row r="55" spans="1:10" x14ac:dyDescent="0.3">
      <c r="C55" s="14" t="s">
        <v>249</v>
      </c>
      <c r="D55">
        <v>0.70609999999999995</v>
      </c>
      <c r="E55">
        <f t="shared" si="0"/>
        <v>62</v>
      </c>
      <c r="G55" t="e">
        <f t="shared" si="1"/>
        <v>#N/A</v>
      </c>
      <c r="J55">
        <f>99/7</f>
        <v>14.142857142857142</v>
      </c>
    </row>
    <row r="56" spans="1:10" x14ac:dyDescent="0.3">
      <c r="C56" s="14" t="s">
        <v>250</v>
      </c>
      <c r="D56">
        <v>0.70689999999999997</v>
      </c>
      <c r="E56">
        <f t="shared" si="0"/>
        <v>60</v>
      </c>
      <c r="G56" t="e">
        <f t="shared" si="1"/>
        <v>#N/A</v>
      </c>
    </row>
    <row r="57" spans="1:10" x14ac:dyDescent="0.3">
      <c r="C57" s="14" t="s">
        <v>251</v>
      </c>
      <c r="D57">
        <v>0.71199999999999997</v>
      </c>
      <c r="E57">
        <f t="shared" si="0"/>
        <v>50</v>
      </c>
      <c r="G57" t="e">
        <f t="shared" si="1"/>
        <v>#N/A</v>
      </c>
    </row>
    <row r="58" spans="1:10" x14ac:dyDescent="0.3">
      <c r="C58" s="14" t="s">
        <v>252</v>
      </c>
      <c r="D58">
        <v>0.7147</v>
      </c>
      <c r="E58">
        <f t="shared" si="0"/>
        <v>39</v>
      </c>
      <c r="G58" t="e">
        <f t="shared" si="1"/>
        <v>#N/A</v>
      </c>
    </row>
    <row r="59" spans="1:10" x14ac:dyDescent="0.3">
      <c r="C59" s="14" t="s">
        <v>253</v>
      </c>
      <c r="D59">
        <v>0.7127</v>
      </c>
      <c r="E59">
        <f t="shared" si="0"/>
        <v>48</v>
      </c>
      <c r="G59" t="e">
        <f t="shared" si="1"/>
        <v>#N/A</v>
      </c>
    </row>
    <row r="60" spans="1:10" x14ac:dyDescent="0.3">
      <c r="C60" s="14" t="s">
        <v>254</v>
      </c>
      <c r="D60">
        <v>0.71099999999999997</v>
      </c>
      <c r="E60">
        <f t="shared" si="0"/>
        <v>53</v>
      </c>
      <c r="G60" t="e">
        <f t="shared" si="1"/>
        <v>#N/A</v>
      </c>
    </row>
    <row r="61" spans="1:10" x14ac:dyDescent="0.3">
      <c r="C61" t="s">
        <v>255</v>
      </c>
      <c r="D61">
        <v>0.71899999999999997</v>
      </c>
      <c r="E61">
        <f t="shared" si="0"/>
        <v>6</v>
      </c>
      <c r="F61">
        <v>0.87758999999999998</v>
      </c>
      <c r="G61">
        <f t="shared" si="1"/>
        <v>3</v>
      </c>
    </row>
    <row r="62" spans="1:10" x14ac:dyDescent="0.3">
      <c r="B62">
        <v>4</v>
      </c>
      <c r="C62" t="s">
        <v>256</v>
      </c>
      <c r="E62">
        <f t="shared" si="0"/>
        <v>67</v>
      </c>
      <c r="F62">
        <v>0.87668999999999997</v>
      </c>
      <c r="G62">
        <f t="shared" si="1"/>
        <v>9</v>
      </c>
      <c r="H62">
        <v>0.71960000000000002</v>
      </c>
    </row>
    <row r="63" spans="1:10" x14ac:dyDescent="0.3">
      <c r="C63" t="s">
        <v>257</v>
      </c>
      <c r="D63">
        <v>0.71609999999999996</v>
      </c>
      <c r="E63">
        <f t="shared" si="0"/>
        <v>25</v>
      </c>
      <c r="G63" t="e">
        <f t="shared" si="1"/>
        <v>#N/A</v>
      </c>
    </row>
    <row r="64" spans="1:10" x14ac:dyDescent="0.3">
      <c r="C64" s="14" t="s">
        <v>258</v>
      </c>
      <c r="D64">
        <v>0.71719999999999995</v>
      </c>
      <c r="E64">
        <f t="shared" si="0"/>
        <v>19</v>
      </c>
      <c r="G64" t="e">
        <f t="shared" si="1"/>
        <v>#N/A</v>
      </c>
    </row>
    <row r="65" spans="1:8" x14ac:dyDescent="0.3">
      <c r="C65" s="14" t="s">
        <v>259</v>
      </c>
      <c r="D65">
        <v>0.71919999999999995</v>
      </c>
      <c r="E65">
        <f t="shared" si="0"/>
        <v>2</v>
      </c>
      <c r="G65" t="e">
        <f t="shared" si="1"/>
        <v>#N/A</v>
      </c>
    </row>
    <row r="66" spans="1:8" x14ac:dyDescent="0.3">
      <c r="C66" t="s">
        <v>260</v>
      </c>
      <c r="D66">
        <v>0.71740000000000004</v>
      </c>
      <c r="E66">
        <f t="shared" si="0"/>
        <v>17</v>
      </c>
      <c r="G66" t="e">
        <f t="shared" si="1"/>
        <v>#N/A</v>
      </c>
    </row>
    <row r="67" spans="1:8" x14ac:dyDescent="0.3">
      <c r="C67" t="s">
        <v>261</v>
      </c>
      <c r="D67">
        <v>0.71789999999999998</v>
      </c>
      <c r="E67">
        <f t="shared" ref="E67:E100" si="2">RANK(D67, $D$2:$D$100,0)</f>
        <v>12</v>
      </c>
      <c r="G67" t="e">
        <f t="shared" ref="G67:G100" si="3">RANK(F67, $F$2:$F$100, 0)</f>
        <v>#N/A</v>
      </c>
    </row>
    <row r="68" spans="1:8" x14ac:dyDescent="0.3">
      <c r="B68">
        <v>5</v>
      </c>
      <c r="C68" t="s">
        <v>262</v>
      </c>
      <c r="D68">
        <v>0.71919999999999995</v>
      </c>
      <c r="E68">
        <f t="shared" si="2"/>
        <v>2</v>
      </c>
      <c r="F68">
        <v>0.87624000000000002</v>
      </c>
      <c r="G68">
        <f t="shared" si="3"/>
        <v>12</v>
      </c>
    </row>
    <row r="69" spans="1:8" x14ac:dyDescent="0.3">
      <c r="A69" s="7">
        <v>44135</v>
      </c>
      <c r="C69" t="s">
        <v>263</v>
      </c>
      <c r="D69">
        <v>0.70250000000000001</v>
      </c>
      <c r="E69">
        <f t="shared" si="2"/>
        <v>64</v>
      </c>
      <c r="G69" t="e">
        <f t="shared" si="3"/>
        <v>#N/A</v>
      </c>
    </row>
    <row r="70" spans="1:8" x14ac:dyDescent="0.3">
      <c r="B70">
        <v>1</v>
      </c>
      <c r="C70" t="s">
        <v>264</v>
      </c>
      <c r="E70">
        <f t="shared" si="2"/>
        <v>67</v>
      </c>
      <c r="F70">
        <v>0.87261999999999995</v>
      </c>
      <c r="G70">
        <f t="shared" si="3"/>
        <v>35</v>
      </c>
      <c r="H70">
        <v>0.71950000000000003</v>
      </c>
    </row>
    <row r="71" spans="1:8" ht="49.5" x14ac:dyDescent="0.3">
      <c r="C71" s="14" t="s">
        <v>265</v>
      </c>
      <c r="D71">
        <v>0.7026</v>
      </c>
      <c r="E71">
        <f t="shared" si="2"/>
        <v>63</v>
      </c>
      <c r="G71" t="e">
        <f t="shared" si="3"/>
        <v>#N/A</v>
      </c>
    </row>
    <row r="72" spans="1:8" x14ac:dyDescent="0.3">
      <c r="C72" t="s">
        <v>266</v>
      </c>
      <c r="D72">
        <v>0.71509999999999996</v>
      </c>
      <c r="E72">
        <f t="shared" si="2"/>
        <v>35</v>
      </c>
      <c r="G72" t="e">
        <f t="shared" si="3"/>
        <v>#N/A</v>
      </c>
    </row>
    <row r="73" spans="1:8" ht="49.5" x14ac:dyDescent="0.3">
      <c r="C73" s="14" t="s">
        <v>267</v>
      </c>
      <c r="D73">
        <v>0.71309999999999996</v>
      </c>
      <c r="E73">
        <f t="shared" si="2"/>
        <v>44</v>
      </c>
      <c r="G73" t="e">
        <f t="shared" si="3"/>
        <v>#N/A</v>
      </c>
    </row>
    <row r="74" spans="1:8" x14ac:dyDescent="0.3">
      <c r="B74" s="3">
        <v>2</v>
      </c>
      <c r="C74" s="3" t="s">
        <v>268</v>
      </c>
      <c r="D74" s="3">
        <v>0.72399999999999998</v>
      </c>
      <c r="E74" s="3">
        <f t="shared" si="2"/>
        <v>1</v>
      </c>
      <c r="F74" s="3">
        <v>0.87849999999999995</v>
      </c>
      <c r="G74" s="3">
        <f t="shared" si="3"/>
        <v>1</v>
      </c>
    </row>
    <row r="75" spans="1:8" ht="33" x14ac:dyDescent="0.3">
      <c r="C75" s="14" t="s">
        <v>269</v>
      </c>
      <c r="D75">
        <v>0.70620000000000005</v>
      </c>
      <c r="E75">
        <f t="shared" si="2"/>
        <v>61</v>
      </c>
      <c r="G75" t="e">
        <f t="shared" si="3"/>
        <v>#N/A</v>
      </c>
    </row>
    <row r="76" spans="1:8" ht="33" x14ac:dyDescent="0.3">
      <c r="C76" s="14" t="s">
        <v>270</v>
      </c>
      <c r="D76">
        <v>0.69120000000000004</v>
      </c>
      <c r="E76">
        <f t="shared" si="2"/>
        <v>66</v>
      </c>
      <c r="G76" t="e">
        <f t="shared" si="3"/>
        <v>#N/A</v>
      </c>
    </row>
    <row r="77" spans="1:8" ht="33" x14ac:dyDescent="0.3">
      <c r="C77" s="14" t="s">
        <v>271</v>
      </c>
      <c r="D77">
        <v>0.69199999999999995</v>
      </c>
      <c r="E77">
        <f t="shared" si="2"/>
        <v>65</v>
      </c>
      <c r="G77" t="e">
        <f t="shared" si="3"/>
        <v>#N/A</v>
      </c>
    </row>
    <row r="78" spans="1:8" x14ac:dyDescent="0.3">
      <c r="E78">
        <f t="shared" si="2"/>
        <v>67</v>
      </c>
      <c r="G78" t="e">
        <f t="shared" si="3"/>
        <v>#N/A</v>
      </c>
    </row>
    <row r="79" spans="1:8" x14ac:dyDescent="0.3">
      <c r="C79" t="s">
        <v>182</v>
      </c>
      <c r="E79">
        <f t="shared" si="2"/>
        <v>67</v>
      </c>
      <c r="G79" t="e">
        <f t="shared" si="3"/>
        <v>#N/A</v>
      </c>
    </row>
    <row r="80" spans="1:8" x14ac:dyDescent="0.3">
      <c r="C80" t="s">
        <v>68</v>
      </c>
      <c r="E80">
        <f t="shared" si="2"/>
        <v>67</v>
      </c>
      <c r="G80" t="e">
        <f t="shared" si="3"/>
        <v>#N/A</v>
      </c>
    </row>
    <row r="81" spans="3:7" x14ac:dyDescent="0.3">
      <c r="C81" s="5" t="s">
        <v>67</v>
      </c>
      <c r="E81">
        <f t="shared" si="2"/>
        <v>67</v>
      </c>
      <c r="G81" t="e">
        <f t="shared" si="3"/>
        <v>#N/A</v>
      </c>
    </row>
    <row r="82" spans="3:7" x14ac:dyDescent="0.3">
      <c r="C82" t="s">
        <v>75</v>
      </c>
      <c r="E82">
        <f t="shared" si="2"/>
        <v>67</v>
      </c>
      <c r="G82" t="e">
        <f t="shared" si="3"/>
        <v>#N/A</v>
      </c>
    </row>
    <row r="83" spans="3:7" ht="49.5" x14ac:dyDescent="0.3">
      <c r="C83" s="14" t="s">
        <v>80</v>
      </c>
      <c r="E83">
        <f t="shared" si="2"/>
        <v>67</v>
      </c>
      <c r="G83" t="e">
        <f t="shared" si="3"/>
        <v>#N/A</v>
      </c>
    </row>
    <row r="84" spans="3:7" x14ac:dyDescent="0.3">
      <c r="E84">
        <f t="shared" si="2"/>
        <v>67</v>
      </c>
      <c r="G84" t="e">
        <f t="shared" si="3"/>
        <v>#N/A</v>
      </c>
    </row>
    <row r="85" spans="3:7" x14ac:dyDescent="0.3">
      <c r="E85">
        <f t="shared" si="2"/>
        <v>67</v>
      </c>
      <c r="G85" t="e">
        <f t="shared" si="3"/>
        <v>#N/A</v>
      </c>
    </row>
    <row r="86" spans="3:7" x14ac:dyDescent="0.3">
      <c r="E86">
        <f t="shared" si="2"/>
        <v>67</v>
      </c>
      <c r="G86" t="e">
        <f t="shared" si="3"/>
        <v>#N/A</v>
      </c>
    </row>
    <row r="87" spans="3:7" x14ac:dyDescent="0.3">
      <c r="E87">
        <f t="shared" si="2"/>
        <v>67</v>
      </c>
      <c r="G87" t="e">
        <f t="shared" si="3"/>
        <v>#N/A</v>
      </c>
    </row>
    <row r="88" spans="3:7" x14ac:dyDescent="0.3">
      <c r="E88">
        <f t="shared" si="2"/>
        <v>67</v>
      </c>
      <c r="G88" t="e">
        <f t="shared" si="3"/>
        <v>#N/A</v>
      </c>
    </row>
    <row r="89" spans="3:7" x14ac:dyDescent="0.3">
      <c r="E89">
        <f t="shared" si="2"/>
        <v>67</v>
      </c>
      <c r="G89" t="e">
        <f t="shared" si="3"/>
        <v>#N/A</v>
      </c>
    </row>
    <row r="90" spans="3:7" x14ac:dyDescent="0.3">
      <c r="E90">
        <f t="shared" si="2"/>
        <v>67</v>
      </c>
      <c r="G90" t="e">
        <f t="shared" si="3"/>
        <v>#N/A</v>
      </c>
    </row>
    <row r="91" spans="3:7" x14ac:dyDescent="0.3">
      <c r="E91">
        <f t="shared" si="2"/>
        <v>67</v>
      </c>
      <c r="G91" t="e">
        <f t="shared" si="3"/>
        <v>#N/A</v>
      </c>
    </row>
    <row r="92" spans="3:7" x14ac:dyDescent="0.3">
      <c r="E92">
        <f t="shared" si="2"/>
        <v>67</v>
      </c>
      <c r="G92" t="e">
        <f t="shared" si="3"/>
        <v>#N/A</v>
      </c>
    </row>
    <row r="93" spans="3:7" x14ac:dyDescent="0.3">
      <c r="E93">
        <f t="shared" si="2"/>
        <v>67</v>
      </c>
      <c r="G93" t="e">
        <f t="shared" si="3"/>
        <v>#N/A</v>
      </c>
    </row>
    <row r="94" spans="3:7" x14ac:dyDescent="0.3">
      <c r="E94">
        <f t="shared" si="2"/>
        <v>67</v>
      </c>
      <c r="G94" t="e">
        <f t="shared" si="3"/>
        <v>#N/A</v>
      </c>
    </row>
    <row r="95" spans="3:7" x14ac:dyDescent="0.3">
      <c r="E95">
        <f t="shared" si="2"/>
        <v>67</v>
      </c>
      <c r="G95" t="e">
        <f t="shared" si="3"/>
        <v>#N/A</v>
      </c>
    </row>
    <row r="96" spans="3:7" x14ac:dyDescent="0.3">
      <c r="E96">
        <f t="shared" si="2"/>
        <v>67</v>
      </c>
      <c r="G96" t="e">
        <f t="shared" si="3"/>
        <v>#N/A</v>
      </c>
    </row>
    <row r="97" spans="5:7" x14ac:dyDescent="0.3">
      <c r="E97">
        <f t="shared" si="2"/>
        <v>67</v>
      </c>
      <c r="G97" t="e">
        <f t="shared" si="3"/>
        <v>#N/A</v>
      </c>
    </row>
    <row r="98" spans="5:7" x14ac:dyDescent="0.3">
      <c r="E98">
        <f t="shared" si="2"/>
        <v>67</v>
      </c>
      <c r="G98" t="e">
        <f t="shared" si="3"/>
        <v>#N/A</v>
      </c>
    </row>
    <row r="99" spans="5:7" x14ac:dyDescent="0.3">
      <c r="E99">
        <f t="shared" si="2"/>
        <v>67</v>
      </c>
      <c r="G99" t="e">
        <f t="shared" si="3"/>
        <v>#N/A</v>
      </c>
    </row>
    <row r="100" spans="5:7" x14ac:dyDescent="0.3">
      <c r="E100">
        <f t="shared" si="2"/>
        <v>67</v>
      </c>
      <c r="G100" t="e">
        <f t="shared" si="3"/>
        <v>#N/A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8DE2-1EBA-47C9-833A-7083A1CECA22}">
  <dimension ref="A1"/>
  <sheetViews>
    <sheetView zoomScale="115" zoomScaleNormal="115" workbookViewId="0">
      <selection activeCell="K19" sqref="K1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57E6-D55E-4408-AA0B-9AC23AC79AD2}">
  <dimension ref="A1:J23"/>
  <sheetViews>
    <sheetView zoomScale="145" zoomScaleNormal="145" workbookViewId="0">
      <selection activeCell="J13" sqref="J13"/>
    </sheetView>
  </sheetViews>
  <sheetFormatPr defaultRowHeight="16.5" x14ac:dyDescent="0.3"/>
  <cols>
    <col min="2" max="2" width="16.125" bestFit="1" customWidth="1"/>
    <col min="3" max="3" width="14.25" customWidth="1"/>
    <col min="5" max="5" width="6.125" customWidth="1"/>
  </cols>
  <sheetData>
    <row r="1" spans="1:10" x14ac:dyDescent="0.3">
      <c r="F1">
        <v>26049</v>
      </c>
      <c r="H1">
        <v>6512</v>
      </c>
    </row>
    <row r="2" spans="1:10" x14ac:dyDescent="0.3">
      <c r="B2" t="s">
        <v>0</v>
      </c>
      <c r="C2" t="s">
        <v>1</v>
      </c>
      <c r="D2" t="s">
        <v>15</v>
      </c>
      <c r="J2" t="s">
        <v>237</v>
      </c>
    </row>
    <row r="3" spans="1:10" x14ac:dyDescent="0.3">
      <c r="A3" t="s">
        <v>69</v>
      </c>
      <c r="B3" t="s">
        <v>20</v>
      </c>
      <c r="C3" t="s">
        <v>2</v>
      </c>
      <c r="D3" s="1" t="s">
        <v>16</v>
      </c>
      <c r="E3">
        <v>9</v>
      </c>
      <c r="F3">
        <v>1502</v>
      </c>
      <c r="G3">
        <f>F3/$F$1*100</f>
        <v>5.76605627855196</v>
      </c>
      <c r="H3">
        <v>334</v>
      </c>
      <c r="I3">
        <f>H3/$H$1*100</f>
        <v>5.1289926289926289</v>
      </c>
    </row>
    <row r="4" spans="1:10" x14ac:dyDescent="0.3">
      <c r="B4" t="s">
        <v>60</v>
      </c>
      <c r="C4" t="s">
        <v>3</v>
      </c>
      <c r="D4" t="s">
        <v>15</v>
      </c>
      <c r="J4" t="s">
        <v>238</v>
      </c>
    </row>
    <row r="5" spans="1:10" x14ac:dyDescent="0.3">
      <c r="B5" s="10" t="s">
        <v>21</v>
      </c>
      <c r="C5" s="10" t="s">
        <v>4</v>
      </c>
      <c r="D5" s="2" t="s">
        <v>16</v>
      </c>
      <c r="E5">
        <v>16</v>
      </c>
    </row>
    <row r="6" spans="1:10" x14ac:dyDescent="0.3">
      <c r="B6" s="5" t="s">
        <v>74</v>
      </c>
      <c r="C6" t="s">
        <v>5</v>
      </c>
      <c r="D6" t="s">
        <v>15</v>
      </c>
    </row>
    <row r="7" spans="1:10" x14ac:dyDescent="0.3">
      <c r="B7" s="5" t="s">
        <v>22</v>
      </c>
      <c r="C7" t="s">
        <v>6</v>
      </c>
      <c r="D7" s="2" t="s">
        <v>16</v>
      </c>
      <c r="E7">
        <v>7</v>
      </c>
      <c r="J7" t="s">
        <v>239</v>
      </c>
    </row>
    <row r="8" spans="1:10" x14ac:dyDescent="0.3">
      <c r="A8" t="s">
        <v>69</v>
      </c>
      <c r="B8" s="5" t="s">
        <v>23</v>
      </c>
      <c r="C8" t="s">
        <v>7</v>
      </c>
      <c r="D8" s="2" t="s">
        <v>16</v>
      </c>
      <c r="E8">
        <v>15</v>
      </c>
      <c r="F8">
        <v>1508</v>
      </c>
      <c r="G8">
        <f>F8/$F$1*100</f>
        <v>5.789089792314484</v>
      </c>
      <c r="H8">
        <v>335</v>
      </c>
      <c r="I8">
        <f>H8/$H$1*100</f>
        <v>5.1443488943488944</v>
      </c>
    </row>
    <row r="9" spans="1:10" x14ac:dyDescent="0.3">
      <c r="B9" s="5" t="s">
        <v>24</v>
      </c>
      <c r="C9" t="s">
        <v>8</v>
      </c>
      <c r="D9" s="2" t="s">
        <v>16</v>
      </c>
      <c r="E9">
        <v>6</v>
      </c>
      <c r="J9" t="s">
        <v>239</v>
      </c>
    </row>
    <row r="10" spans="1:10" x14ac:dyDescent="0.3">
      <c r="B10" s="5" t="s">
        <v>25</v>
      </c>
      <c r="C10" t="s">
        <v>9</v>
      </c>
      <c r="D10" s="2" t="s">
        <v>16</v>
      </c>
      <c r="E10">
        <v>5</v>
      </c>
    </row>
    <row r="11" spans="1:10" x14ac:dyDescent="0.3">
      <c r="B11" s="5" t="s">
        <v>26</v>
      </c>
      <c r="C11" t="s">
        <v>10</v>
      </c>
      <c r="D11" s="2" t="s">
        <v>16</v>
      </c>
      <c r="E11">
        <v>2</v>
      </c>
    </row>
    <row r="12" spans="1:10" x14ac:dyDescent="0.3">
      <c r="B12" s="5" t="s">
        <v>81</v>
      </c>
      <c r="C12" t="s">
        <v>11</v>
      </c>
      <c r="D12" t="s">
        <v>15</v>
      </c>
    </row>
    <row r="13" spans="1:10" x14ac:dyDescent="0.3">
      <c r="B13" t="s">
        <v>82</v>
      </c>
      <c r="C13" t="s">
        <v>12</v>
      </c>
      <c r="D13" t="s">
        <v>15</v>
      </c>
    </row>
    <row r="14" spans="1:10" x14ac:dyDescent="0.3">
      <c r="B14" t="s">
        <v>83</v>
      </c>
      <c r="C14" t="s">
        <v>13</v>
      </c>
      <c r="D14" t="s">
        <v>15</v>
      </c>
      <c r="J14" t="s">
        <v>238</v>
      </c>
    </row>
    <row r="15" spans="1:10" x14ac:dyDescent="0.3">
      <c r="A15" t="s">
        <v>69</v>
      </c>
      <c r="B15" t="s">
        <v>27</v>
      </c>
      <c r="C15" t="s">
        <v>14</v>
      </c>
      <c r="D15" s="2" t="s">
        <v>16</v>
      </c>
      <c r="E15">
        <v>41</v>
      </c>
      <c r="F15">
        <v>456</v>
      </c>
      <c r="G15">
        <f>F15/$F$1*100</f>
        <v>1.7505470459518599</v>
      </c>
      <c r="H15">
        <v>127</v>
      </c>
      <c r="I15">
        <f>H15/$H$1*100</f>
        <v>1.9502457002457003</v>
      </c>
    </row>
    <row r="16" spans="1:10" x14ac:dyDescent="0.3">
      <c r="B16" s="1" t="s">
        <v>18</v>
      </c>
      <c r="C16" s="1" t="s">
        <v>19</v>
      </c>
      <c r="D16" s="2" t="s">
        <v>16</v>
      </c>
      <c r="E16">
        <v>2</v>
      </c>
    </row>
    <row r="19" spans="3:3" x14ac:dyDescent="0.3">
      <c r="C19" s="21"/>
    </row>
    <row r="20" spans="3:3" x14ac:dyDescent="0.3">
      <c r="C20" s="21"/>
    </row>
    <row r="21" spans="3:3" x14ac:dyDescent="0.3">
      <c r="C21" s="21"/>
    </row>
    <row r="22" spans="3:3" x14ac:dyDescent="0.3">
      <c r="C22" s="21"/>
    </row>
    <row r="23" spans="3:3" x14ac:dyDescent="0.3">
      <c r="C23" s="2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51E8-C4AD-4028-A5AC-F369BD00A2F1}">
  <dimension ref="A1:G22"/>
  <sheetViews>
    <sheetView zoomScale="115" zoomScaleNormal="115" workbookViewId="0"/>
  </sheetViews>
  <sheetFormatPr defaultRowHeight="16.5" x14ac:dyDescent="0.3"/>
  <cols>
    <col min="1" max="1" width="22.375" bestFit="1" customWidth="1"/>
    <col min="5" max="5" width="22.375" bestFit="1" customWidth="1"/>
  </cols>
  <sheetData>
    <row r="1" spans="1:7" x14ac:dyDescent="0.3">
      <c r="A1" s="6" t="s">
        <v>22</v>
      </c>
    </row>
    <row r="2" spans="1:7" x14ac:dyDescent="0.3">
      <c r="A2" s="4" t="s">
        <v>41</v>
      </c>
      <c r="B2" s="4" t="s">
        <v>38</v>
      </c>
      <c r="C2" s="4">
        <v>11970</v>
      </c>
      <c r="D2" s="4"/>
      <c r="E2" s="4" t="s">
        <v>28</v>
      </c>
      <c r="F2" s="4">
        <v>3006</v>
      </c>
    </row>
    <row r="3" spans="1:7" x14ac:dyDescent="0.3">
      <c r="A3" s="3" t="s">
        <v>29</v>
      </c>
      <c r="B3" s="3" t="s">
        <v>36</v>
      </c>
      <c r="C3" s="3">
        <v>8568</v>
      </c>
      <c r="D3" s="3"/>
      <c r="E3" s="3" t="s">
        <v>29</v>
      </c>
      <c r="F3" s="3">
        <v>2115</v>
      </c>
    </row>
    <row r="4" spans="1:7" x14ac:dyDescent="0.3">
      <c r="A4" t="s">
        <v>30</v>
      </c>
      <c r="B4" t="s">
        <v>37</v>
      </c>
      <c r="C4">
        <v>3536</v>
      </c>
      <c r="E4" t="s">
        <v>30</v>
      </c>
      <c r="F4">
        <v>907</v>
      </c>
    </row>
    <row r="5" spans="1:7" x14ac:dyDescent="0.3">
      <c r="A5" t="s">
        <v>31</v>
      </c>
      <c r="B5" t="s">
        <v>39</v>
      </c>
      <c r="C5">
        <v>826</v>
      </c>
      <c r="E5" t="s">
        <v>31</v>
      </c>
      <c r="F5">
        <v>199</v>
      </c>
    </row>
    <row r="6" spans="1:7" x14ac:dyDescent="0.3">
      <c r="A6" t="s">
        <v>32</v>
      </c>
      <c r="B6" t="s">
        <v>40</v>
      </c>
      <c r="C6">
        <v>796</v>
      </c>
      <c r="E6" t="s">
        <v>32</v>
      </c>
      <c r="F6">
        <v>197</v>
      </c>
    </row>
    <row r="7" spans="1:7" x14ac:dyDescent="0.3">
      <c r="A7" s="4" t="s">
        <v>33</v>
      </c>
      <c r="B7" s="4" t="s">
        <v>38</v>
      </c>
      <c r="C7" s="4">
        <v>334</v>
      </c>
      <c r="D7" s="4"/>
      <c r="E7" s="4" t="s">
        <v>33</v>
      </c>
      <c r="F7" s="4">
        <v>84</v>
      </c>
    </row>
    <row r="8" spans="1:7" x14ac:dyDescent="0.3">
      <c r="A8" s="4" t="s">
        <v>34</v>
      </c>
      <c r="B8" s="4" t="s">
        <v>38</v>
      </c>
      <c r="C8" s="4">
        <v>19</v>
      </c>
      <c r="D8" s="4"/>
      <c r="E8" s="4" t="s">
        <v>34</v>
      </c>
      <c r="F8" s="4">
        <v>4</v>
      </c>
    </row>
    <row r="10" spans="1:7" x14ac:dyDescent="0.3">
      <c r="A10" s="3" t="s">
        <v>29</v>
      </c>
      <c r="B10" s="3" t="s">
        <v>36</v>
      </c>
      <c r="C10" s="3">
        <f>C3</f>
        <v>8568</v>
      </c>
      <c r="D10" s="3">
        <f>RANK(C10, $C$10:$C$14)</f>
        <v>2</v>
      </c>
      <c r="E10" s="3"/>
      <c r="F10" s="3">
        <f>F3</f>
        <v>2115</v>
      </c>
      <c r="G10">
        <f>RANK(F10, $F$10:$F$14)</f>
        <v>2</v>
      </c>
    </row>
    <row r="11" spans="1:7" x14ac:dyDescent="0.3">
      <c r="A11" t="s">
        <v>42</v>
      </c>
      <c r="B11" t="s">
        <v>43</v>
      </c>
      <c r="C11">
        <f>C2+C7+C8</f>
        <v>12323</v>
      </c>
      <c r="D11" s="5">
        <f t="shared" ref="D11:D14" si="0">RANK(C11, $C$10:$C$14)</f>
        <v>1</v>
      </c>
      <c r="F11">
        <f>F2+F7+F8</f>
        <v>3094</v>
      </c>
      <c r="G11">
        <f t="shared" ref="G11:G14" si="1">RANK(F11, $F$10:$F$14)</f>
        <v>1</v>
      </c>
    </row>
    <row r="12" spans="1:7" x14ac:dyDescent="0.3">
      <c r="A12" t="s">
        <v>30</v>
      </c>
      <c r="B12" t="s">
        <v>37</v>
      </c>
      <c r="C12">
        <v>3536</v>
      </c>
      <c r="D12" s="5">
        <f t="shared" si="0"/>
        <v>3</v>
      </c>
      <c r="E12" t="s">
        <v>30</v>
      </c>
      <c r="F12">
        <v>907</v>
      </c>
      <c r="G12">
        <f t="shared" si="1"/>
        <v>3</v>
      </c>
    </row>
    <row r="13" spans="1:7" x14ac:dyDescent="0.3">
      <c r="A13" t="s">
        <v>31</v>
      </c>
      <c r="B13" t="s">
        <v>39</v>
      </c>
      <c r="C13">
        <v>826</v>
      </c>
      <c r="D13" s="5">
        <f t="shared" si="0"/>
        <v>4</v>
      </c>
      <c r="E13" t="s">
        <v>31</v>
      </c>
      <c r="F13">
        <v>199</v>
      </c>
      <c r="G13">
        <f t="shared" si="1"/>
        <v>4</v>
      </c>
    </row>
    <row r="14" spans="1:7" x14ac:dyDescent="0.3">
      <c r="A14" t="s">
        <v>32</v>
      </c>
      <c r="B14" t="s">
        <v>40</v>
      </c>
      <c r="C14">
        <v>796</v>
      </c>
      <c r="D14" s="5">
        <f t="shared" si="0"/>
        <v>5</v>
      </c>
      <c r="E14" t="s">
        <v>32</v>
      </c>
      <c r="F14">
        <v>197</v>
      </c>
      <c r="G14">
        <f t="shared" si="1"/>
        <v>5</v>
      </c>
    </row>
    <row r="16" spans="1:7" x14ac:dyDescent="0.3">
      <c r="A16" s="6" t="s">
        <v>17</v>
      </c>
    </row>
    <row r="17" spans="1:7" x14ac:dyDescent="0.3">
      <c r="A17" t="s">
        <v>44</v>
      </c>
      <c r="B17" t="s">
        <v>50</v>
      </c>
      <c r="C17">
        <v>10541</v>
      </c>
      <c r="D17">
        <f>RANK(C17, $C$17:$C$22)</f>
        <v>1</v>
      </c>
      <c r="E17" t="s">
        <v>44</v>
      </c>
      <c r="F17">
        <v>2652</v>
      </c>
      <c r="G17">
        <f>RANK(F17, $F$17:$F$22)</f>
        <v>1</v>
      </c>
    </row>
    <row r="18" spans="1:7" x14ac:dyDescent="0.3">
      <c r="A18" t="s">
        <v>45</v>
      </c>
      <c r="B18" t="s">
        <v>53</v>
      </c>
      <c r="C18">
        <v>6632</v>
      </c>
      <c r="D18">
        <f t="shared" ref="D18:D22" si="2">RANK(C18, $C$17:$C$22)</f>
        <v>2</v>
      </c>
      <c r="E18" t="s">
        <v>45</v>
      </c>
      <c r="F18">
        <v>1673</v>
      </c>
      <c r="G18">
        <f t="shared" ref="G18:G22" si="3">RANK(F18, $F$17:$F$22)</f>
        <v>2</v>
      </c>
    </row>
    <row r="19" spans="1:7" x14ac:dyDescent="0.3">
      <c r="A19" t="s">
        <v>46</v>
      </c>
      <c r="B19" t="s">
        <v>51</v>
      </c>
      <c r="C19">
        <v>4099</v>
      </c>
      <c r="D19">
        <f t="shared" si="2"/>
        <v>3</v>
      </c>
      <c r="E19" t="s">
        <v>46</v>
      </c>
      <c r="F19">
        <v>969</v>
      </c>
      <c r="G19">
        <f t="shared" si="3"/>
        <v>3</v>
      </c>
    </row>
    <row r="20" spans="1:7" x14ac:dyDescent="0.3">
      <c r="A20" t="s">
        <v>47</v>
      </c>
      <c r="B20" t="s">
        <v>35</v>
      </c>
      <c r="C20">
        <v>2740</v>
      </c>
      <c r="D20">
        <f t="shared" si="2"/>
        <v>4</v>
      </c>
      <c r="E20" t="s">
        <v>47</v>
      </c>
      <c r="F20">
        <v>706</v>
      </c>
      <c r="G20">
        <f t="shared" si="3"/>
        <v>4</v>
      </c>
    </row>
    <row r="21" spans="1:7" x14ac:dyDescent="0.3">
      <c r="A21" t="s">
        <v>48</v>
      </c>
      <c r="B21" t="s">
        <v>52</v>
      </c>
      <c r="C21">
        <v>1260</v>
      </c>
      <c r="D21">
        <f t="shared" si="2"/>
        <v>5</v>
      </c>
      <c r="E21" t="s">
        <v>48</v>
      </c>
      <c r="F21">
        <v>308</v>
      </c>
      <c r="G21">
        <f t="shared" si="3"/>
        <v>5</v>
      </c>
    </row>
    <row r="22" spans="1:7" x14ac:dyDescent="0.3">
      <c r="A22" t="s">
        <v>49</v>
      </c>
      <c r="B22" t="s">
        <v>54</v>
      </c>
      <c r="C22">
        <v>777</v>
      </c>
      <c r="D22">
        <f t="shared" si="2"/>
        <v>6</v>
      </c>
      <c r="E22" t="s">
        <v>49</v>
      </c>
      <c r="F22">
        <v>204</v>
      </c>
      <c r="G22">
        <f t="shared" si="3"/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2E85-745E-4235-92BE-7C67A1C76F59}">
  <sheetPr filterMode="1"/>
  <dimension ref="A1:E102"/>
  <sheetViews>
    <sheetView zoomScale="130" zoomScaleNormal="130" workbookViewId="0">
      <selection activeCell="A4" sqref="A4"/>
    </sheetView>
  </sheetViews>
  <sheetFormatPr defaultRowHeight="16.5" x14ac:dyDescent="0.3"/>
  <cols>
    <col min="1" max="1" width="15.125" style="5" bestFit="1" customWidth="1"/>
    <col min="2" max="2" width="28.25" style="5" bestFit="1" customWidth="1"/>
    <col min="3" max="4" width="9" style="5"/>
    <col min="5" max="5" width="19.75" style="5" bestFit="1" customWidth="1"/>
    <col min="6" max="16384" width="9" style="5"/>
  </cols>
  <sheetData>
    <row r="1" spans="1:5" x14ac:dyDescent="0.3">
      <c r="A1" s="5" t="s">
        <v>153</v>
      </c>
      <c r="B1" s="5" t="s">
        <v>154</v>
      </c>
      <c r="C1" s="5" t="s">
        <v>155</v>
      </c>
    </row>
    <row r="2" spans="1:5" customFormat="1" hidden="1" x14ac:dyDescent="0.3">
      <c r="A2" s="3" t="s">
        <v>88</v>
      </c>
      <c r="B2" s="3">
        <v>16</v>
      </c>
      <c r="C2" s="3">
        <v>0.73417699999999997</v>
      </c>
      <c r="D2">
        <v>8</v>
      </c>
    </row>
    <row r="3" spans="1:5" customFormat="1" hidden="1" x14ac:dyDescent="0.3">
      <c r="A3" s="3" t="s">
        <v>88</v>
      </c>
      <c r="B3" s="3">
        <v>15</v>
      </c>
      <c r="C3" s="3">
        <v>0.73390599999999995</v>
      </c>
      <c r="D3">
        <v>8</v>
      </c>
    </row>
    <row r="4" spans="1:5" hidden="1" x14ac:dyDescent="0.3">
      <c r="A4" s="5" t="s">
        <v>173</v>
      </c>
      <c r="B4" s="5" t="s">
        <v>174</v>
      </c>
      <c r="C4" s="5">
        <v>0.56556399999999996</v>
      </c>
    </row>
    <row r="5" spans="1:5" customFormat="1" hidden="1" x14ac:dyDescent="0.3">
      <c r="A5" s="8" t="s">
        <v>88</v>
      </c>
      <c r="B5" s="8">
        <v>14</v>
      </c>
      <c r="C5" s="8">
        <v>0.56168399999999996</v>
      </c>
      <c r="D5">
        <v>7</v>
      </c>
    </row>
    <row r="6" spans="1:5" hidden="1" x14ac:dyDescent="0.3">
      <c r="A6" s="5" t="s">
        <v>22</v>
      </c>
      <c r="B6" s="5" t="s">
        <v>170</v>
      </c>
      <c r="C6" s="5">
        <v>0.52631600000000001</v>
      </c>
    </row>
    <row r="7" spans="1:5" hidden="1" x14ac:dyDescent="0.3">
      <c r="A7" s="5" t="s">
        <v>158</v>
      </c>
      <c r="B7" s="5" t="s">
        <v>157</v>
      </c>
      <c r="C7" s="5">
        <v>0.49075800000000003</v>
      </c>
    </row>
    <row r="8" spans="1:5" customFormat="1" hidden="1" x14ac:dyDescent="0.3">
      <c r="A8" s="4" t="s">
        <v>93</v>
      </c>
      <c r="B8" s="4" t="s">
        <v>132</v>
      </c>
      <c r="C8" s="4">
        <v>0.48571399999999998</v>
      </c>
    </row>
    <row r="9" spans="1:5" x14ac:dyDescent="0.3">
      <c r="A9" s="5" t="s">
        <v>17</v>
      </c>
      <c r="B9" s="5" t="s">
        <v>171</v>
      </c>
      <c r="C9" s="5">
        <v>0.48333300000000001</v>
      </c>
      <c r="D9" s="5">
        <v>6</v>
      </c>
      <c r="E9" s="5">
        <v>7</v>
      </c>
    </row>
    <row r="10" spans="1:5" customFormat="1" hidden="1" x14ac:dyDescent="0.3">
      <c r="A10" s="4" t="s">
        <v>93</v>
      </c>
      <c r="B10" s="4" t="s">
        <v>147</v>
      </c>
      <c r="C10" s="4">
        <v>0.461538</v>
      </c>
    </row>
    <row r="11" spans="1:5" hidden="1" x14ac:dyDescent="0.3">
      <c r="A11" s="5" t="s">
        <v>90</v>
      </c>
      <c r="B11" s="5" t="s">
        <v>159</v>
      </c>
      <c r="C11" s="5">
        <v>0.45127099999999998</v>
      </c>
    </row>
    <row r="12" spans="1:5" x14ac:dyDescent="0.3">
      <c r="A12" s="5" t="s">
        <v>17</v>
      </c>
      <c r="B12" s="5" t="s">
        <v>169</v>
      </c>
      <c r="C12" s="5">
        <v>0.44967299999999999</v>
      </c>
      <c r="D12" s="5">
        <v>5</v>
      </c>
      <c r="E12" s="5">
        <v>6</v>
      </c>
    </row>
    <row r="13" spans="1:5" hidden="1" x14ac:dyDescent="0.3">
      <c r="A13" s="5" t="s">
        <v>22</v>
      </c>
      <c r="B13" s="5" t="s">
        <v>41</v>
      </c>
      <c r="C13" s="5">
        <v>0.44878899999999999</v>
      </c>
    </row>
    <row r="14" spans="1:5" customFormat="1" hidden="1" x14ac:dyDescent="0.3">
      <c r="A14" s="4" t="s">
        <v>93</v>
      </c>
      <c r="B14" s="4" t="s">
        <v>115</v>
      </c>
      <c r="C14" s="4">
        <v>0.42857099999999998</v>
      </c>
    </row>
    <row r="15" spans="1:5" customFormat="1" hidden="1" x14ac:dyDescent="0.3">
      <c r="A15" s="4" t="s">
        <v>93</v>
      </c>
      <c r="B15" s="4" t="s">
        <v>124</v>
      </c>
      <c r="C15" s="4">
        <v>0.41666700000000001</v>
      </c>
    </row>
    <row r="16" spans="1:5" customFormat="1" hidden="1" x14ac:dyDescent="0.3">
      <c r="A16" s="4" t="s">
        <v>93</v>
      </c>
      <c r="B16" s="4" t="s">
        <v>152</v>
      </c>
      <c r="C16" s="4">
        <v>0.41666700000000001</v>
      </c>
    </row>
    <row r="17" spans="1:4" customFormat="1" hidden="1" x14ac:dyDescent="0.3">
      <c r="A17" s="4" t="s">
        <v>88</v>
      </c>
      <c r="B17" s="4">
        <v>13</v>
      </c>
      <c r="C17" s="4">
        <v>0.415516</v>
      </c>
      <c r="D17">
        <v>6</v>
      </c>
    </row>
    <row r="18" spans="1:4" customFormat="1" hidden="1" x14ac:dyDescent="0.3">
      <c r="A18" s="4" t="s">
        <v>93</v>
      </c>
      <c r="B18" s="4" t="s">
        <v>136</v>
      </c>
      <c r="C18" s="4">
        <v>0.40425499999999998</v>
      </c>
    </row>
    <row r="19" spans="1:4" customFormat="1" hidden="1" x14ac:dyDescent="0.3">
      <c r="A19" s="4" t="s">
        <v>93</v>
      </c>
      <c r="B19" s="4" t="s">
        <v>131</v>
      </c>
      <c r="C19" s="4">
        <v>0.40259699999999998</v>
      </c>
    </row>
    <row r="20" spans="1:4" hidden="1" x14ac:dyDescent="0.3">
      <c r="A20" s="5" t="s">
        <v>87</v>
      </c>
      <c r="B20" s="5" t="s">
        <v>95</v>
      </c>
      <c r="C20" s="5">
        <v>0.38169900000000001</v>
      </c>
    </row>
    <row r="21" spans="1:4" customFormat="1" hidden="1" x14ac:dyDescent="0.3">
      <c r="A21" t="s">
        <v>93</v>
      </c>
      <c r="B21" t="s">
        <v>134</v>
      </c>
      <c r="C21">
        <v>0.38</v>
      </c>
    </row>
    <row r="22" spans="1:4" customFormat="1" hidden="1" x14ac:dyDescent="0.3">
      <c r="A22" t="s">
        <v>93</v>
      </c>
      <c r="B22" t="s">
        <v>125</v>
      </c>
      <c r="C22">
        <v>0.34653499999999998</v>
      </c>
    </row>
    <row r="23" spans="1:4" customFormat="1" hidden="1" x14ac:dyDescent="0.3">
      <c r="A23" t="s">
        <v>93</v>
      </c>
      <c r="B23" t="s">
        <v>123</v>
      </c>
      <c r="C23">
        <v>0.34328399999999998</v>
      </c>
    </row>
    <row r="24" spans="1:4" hidden="1" x14ac:dyDescent="0.3">
      <c r="A24" s="5" t="s">
        <v>90</v>
      </c>
      <c r="B24" s="5" t="s">
        <v>105</v>
      </c>
      <c r="C24" s="5">
        <v>0.31992300000000001</v>
      </c>
    </row>
    <row r="25" spans="1:4" customFormat="1" hidden="1" x14ac:dyDescent="0.3">
      <c r="A25" t="s">
        <v>93</v>
      </c>
      <c r="B25" t="s">
        <v>116</v>
      </c>
      <c r="C25">
        <v>0.31521700000000002</v>
      </c>
    </row>
    <row r="26" spans="1:4" customFormat="1" hidden="1" x14ac:dyDescent="0.3">
      <c r="A26" s="15" t="s">
        <v>92</v>
      </c>
      <c r="B26" s="15" t="s">
        <v>114</v>
      </c>
      <c r="C26" s="15">
        <v>0.306143</v>
      </c>
    </row>
    <row r="27" spans="1:4" hidden="1" x14ac:dyDescent="0.3">
      <c r="A27" s="5" t="s">
        <v>90</v>
      </c>
      <c r="B27" s="5" t="s">
        <v>107</v>
      </c>
      <c r="C27" s="5">
        <v>0.30188700000000002</v>
      </c>
    </row>
    <row r="28" spans="1:4" customFormat="1" hidden="1" x14ac:dyDescent="0.3">
      <c r="A28" t="s">
        <v>93</v>
      </c>
      <c r="B28" t="s">
        <v>141</v>
      </c>
      <c r="C28">
        <v>0.30061300000000002</v>
      </c>
    </row>
    <row r="29" spans="1:4" hidden="1" x14ac:dyDescent="0.3">
      <c r="A29" s="5" t="s">
        <v>87</v>
      </c>
      <c r="B29" s="5" t="s">
        <v>96</v>
      </c>
      <c r="C29" s="5">
        <v>0.29846299999999998</v>
      </c>
    </row>
    <row r="30" spans="1:4" customFormat="1" hidden="1" x14ac:dyDescent="0.3">
      <c r="A30" t="s">
        <v>93</v>
      </c>
      <c r="B30" t="s">
        <v>129</v>
      </c>
      <c r="C30">
        <v>0.28571400000000002</v>
      </c>
    </row>
    <row r="31" spans="1:4" hidden="1" x14ac:dyDescent="0.3">
      <c r="A31" s="5" t="s">
        <v>87</v>
      </c>
      <c r="B31" s="5" t="s">
        <v>97</v>
      </c>
      <c r="C31" s="5">
        <v>0.28423599999999999</v>
      </c>
    </row>
    <row r="32" spans="1:4" hidden="1" x14ac:dyDescent="0.3">
      <c r="A32" s="5" t="s">
        <v>87</v>
      </c>
      <c r="B32" s="5" t="s">
        <v>98</v>
      </c>
      <c r="C32" s="5">
        <v>0.27708500000000003</v>
      </c>
    </row>
    <row r="33" spans="1:4" customFormat="1" hidden="1" x14ac:dyDescent="0.3">
      <c r="A33" t="s">
        <v>93</v>
      </c>
      <c r="B33" t="s">
        <v>130</v>
      </c>
      <c r="C33">
        <v>0.272727</v>
      </c>
    </row>
    <row r="34" spans="1:4" hidden="1" x14ac:dyDescent="0.3">
      <c r="A34" s="5" t="s">
        <v>90</v>
      </c>
      <c r="B34" s="5" t="s">
        <v>106</v>
      </c>
      <c r="C34" s="5">
        <v>0.27051399999999998</v>
      </c>
    </row>
    <row r="35" spans="1:4" customFormat="1" hidden="1" x14ac:dyDescent="0.3">
      <c r="A35" s="16" t="s">
        <v>91</v>
      </c>
      <c r="B35" s="16" t="s">
        <v>109</v>
      </c>
      <c r="C35" s="16">
        <v>0.26874999999999999</v>
      </c>
    </row>
    <row r="36" spans="1:4" customFormat="1" hidden="1" x14ac:dyDescent="0.3">
      <c r="A36" t="s">
        <v>93</v>
      </c>
      <c r="B36" t="s">
        <v>119</v>
      </c>
      <c r="C36">
        <v>0.263158</v>
      </c>
    </row>
    <row r="37" spans="1:4" customFormat="1" hidden="1" x14ac:dyDescent="0.3">
      <c r="A37" s="16" t="s">
        <v>91</v>
      </c>
      <c r="B37" s="16" t="s">
        <v>112</v>
      </c>
      <c r="C37" s="16">
        <v>0.25727100000000003</v>
      </c>
    </row>
    <row r="38" spans="1:4" customFormat="1" hidden="1" x14ac:dyDescent="0.3">
      <c r="A38" s="16" t="s">
        <v>88</v>
      </c>
      <c r="B38" s="16">
        <v>11</v>
      </c>
      <c r="C38" s="16">
        <v>0.25547399999999998</v>
      </c>
      <c r="D38">
        <v>4</v>
      </c>
    </row>
    <row r="39" spans="1:4" customFormat="1" hidden="1" x14ac:dyDescent="0.3">
      <c r="A39" s="16" t="s">
        <v>88</v>
      </c>
      <c r="B39" s="16">
        <v>12</v>
      </c>
      <c r="C39" s="16">
        <v>0.25534400000000002</v>
      </c>
      <c r="D39">
        <v>4</v>
      </c>
    </row>
    <row r="40" spans="1:4" customFormat="1" hidden="1" x14ac:dyDescent="0.3">
      <c r="A40" t="s">
        <v>93</v>
      </c>
      <c r="B40" t="s">
        <v>126</v>
      </c>
      <c r="C40">
        <v>0.25</v>
      </c>
    </row>
    <row r="41" spans="1:4" customFormat="1" hidden="1" x14ac:dyDescent="0.3">
      <c r="A41" t="s">
        <v>93</v>
      </c>
      <c r="B41" t="s">
        <v>145</v>
      </c>
      <c r="C41">
        <v>0.25</v>
      </c>
    </row>
    <row r="42" spans="1:4" customFormat="1" hidden="1" x14ac:dyDescent="0.3">
      <c r="A42" t="s">
        <v>93</v>
      </c>
      <c r="B42" t="s">
        <v>150</v>
      </c>
      <c r="C42">
        <v>0.24731500000000001</v>
      </c>
    </row>
    <row r="43" spans="1:4" customFormat="1" hidden="1" x14ac:dyDescent="0.3">
      <c r="A43" t="s">
        <v>93</v>
      </c>
      <c r="B43" t="s">
        <v>94</v>
      </c>
      <c r="C43">
        <v>0.234649</v>
      </c>
    </row>
    <row r="44" spans="1:4" customFormat="1" hidden="1" x14ac:dyDescent="0.3">
      <c r="A44" t="s">
        <v>93</v>
      </c>
      <c r="B44" t="s">
        <v>117</v>
      </c>
      <c r="C44">
        <v>0.22806999999999999</v>
      </c>
    </row>
    <row r="45" spans="1:4" hidden="1" x14ac:dyDescent="0.3">
      <c r="A45" s="5" t="s">
        <v>90</v>
      </c>
      <c r="B45" s="5" t="s">
        <v>176</v>
      </c>
      <c r="C45" s="5">
        <v>0.226242</v>
      </c>
    </row>
    <row r="46" spans="1:4" customFormat="1" hidden="1" x14ac:dyDescent="0.3">
      <c r="A46" t="s">
        <v>93</v>
      </c>
      <c r="B46" t="s">
        <v>133</v>
      </c>
      <c r="C46">
        <v>0.222222</v>
      </c>
    </row>
    <row r="47" spans="1:4" customFormat="1" hidden="1" x14ac:dyDescent="0.3">
      <c r="A47" t="s">
        <v>93</v>
      </c>
      <c r="B47" t="s">
        <v>146</v>
      </c>
      <c r="C47">
        <v>0.222222</v>
      </c>
    </row>
    <row r="48" spans="1:4" hidden="1" x14ac:dyDescent="0.3">
      <c r="A48" s="5" t="s">
        <v>87</v>
      </c>
      <c r="B48" s="5" t="s">
        <v>175</v>
      </c>
      <c r="C48" s="5">
        <v>0.220328</v>
      </c>
    </row>
    <row r="49" spans="1:4" customFormat="1" hidden="1" x14ac:dyDescent="0.3">
      <c r="A49" t="s">
        <v>93</v>
      </c>
      <c r="B49" t="s">
        <v>142</v>
      </c>
      <c r="C49">
        <v>0.21276600000000001</v>
      </c>
    </row>
    <row r="50" spans="1:4" hidden="1" x14ac:dyDescent="0.3">
      <c r="A50" s="5" t="s">
        <v>90</v>
      </c>
      <c r="B50" s="5" t="s">
        <v>177</v>
      </c>
      <c r="C50" s="5">
        <v>0.199213</v>
      </c>
    </row>
    <row r="51" spans="1:4" customFormat="1" hidden="1" x14ac:dyDescent="0.3">
      <c r="A51" s="19" t="s">
        <v>88</v>
      </c>
      <c r="B51" s="19">
        <v>10</v>
      </c>
      <c r="C51" s="19">
        <v>0.19258600000000001</v>
      </c>
      <c r="D51">
        <v>3</v>
      </c>
    </row>
    <row r="52" spans="1:4" customFormat="1" hidden="1" x14ac:dyDescent="0.3">
      <c r="A52" t="s">
        <v>93</v>
      </c>
      <c r="B52" t="s">
        <v>121</v>
      </c>
      <c r="C52">
        <v>0.16666700000000001</v>
      </c>
    </row>
    <row r="53" spans="1:4" customFormat="1" hidden="1" x14ac:dyDescent="0.3">
      <c r="A53" s="19" t="s">
        <v>88</v>
      </c>
      <c r="B53" s="19">
        <v>9</v>
      </c>
      <c r="C53" s="19">
        <v>0.15854399999999999</v>
      </c>
      <c r="D53">
        <v>3</v>
      </c>
    </row>
    <row r="54" spans="1:4" customFormat="1" hidden="1" x14ac:dyDescent="0.3">
      <c r="A54" t="s">
        <v>93</v>
      </c>
      <c r="B54" t="s">
        <v>148</v>
      </c>
      <c r="C54">
        <v>0.15384600000000001</v>
      </c>
    </row>
    <row r="55" spans="1:4" hidden="1" x14ac:dyDescent="0.3">
      <c r="A55" s="5" t="s">
        <v>90</v>
      </c>
      <c r="B55" s="5" t="s">
        <v>99</v>
      </c>
      <c r="C55" s="5">
        <v>0.13476399999999999</v>
      </c>
    </row>
    <row r="56" spans="1:4" customFormat="1" hidden="1" x14ac:dyDescent="0.3">
      <c r="A56" t="s">
        <v>93</v>
      </c>
      <c r="B56" t="s">
        <v>137</v>
      </c>
      <c r="C56">
        <v>0.13333300000000001</v>
      </c>
    </row>
    <row r="57" spans="1:4" hidden="1" x14ac:dyDescent="0.3">
      <c r="A57" s="5" t="s">
        <v>90</v>
      </c>
      <c r="B57" s="5" t="s">
        <v>102</v>
      </c>
      <c r="C57" s="5">
        <v>0.12642200000000001</v>
      </c>
      <c r="D57" s="5">
        <v>9</v>
      </c>
    </row>
    <row r="58" spans="1:4" customFormat="1" hidden="1" x14ac:dyDescent="0.3">
      <c r="A58" t="s">
        <v>91</v>
      </c>
      <c r="B58" t="s">
        <v>110</v>
      </c>
      <c r="C58">
        <v>0.121971</v>
      </c>
    </row>
    <row r="59" spans="1:4" hidden="1" x14ac:dyDescent="0.3">
      <c r="A59" s="5" t="s">
        <v>90</v>
      </c>
      <c r="B59" s="5" t="s">
        <v>100</v>
      </c>
      <c r="C59" s="5">
        <v>0.11607099999999999</v>
      </c>
      <c r="D59" s="5">
        <v>8</v>
      </c>
    </row>
    <row r="60" spans="1:4" customFormat="1" hidden="1" x14ac:dyDescent="0.3">
      <c r="A60" t="s">
        <v>93</v>
      </c>
      <c r="B60" t="s">
        <v>144</v>
      </c>
      <c r="C60">
        <v>0.115789</v>
      </c>
    </row>
    <row r="61" spans="1:4" customFormat="1" hidden="1" x14ac:dyDescent="0.3">
      <c r="A61" t="s">
        <v>93</v>
      </c>
      <c r="B61" t="s">
        <v>128</v>
      </c>
      <c r="C61">
        <v>0.114286</v>
      </c>
    </row>
    <row r="62" spans="1:4" customFormat="1" hidden="1" x14ac:dyDescent="0.3">
      <c r="A62" t="s">
        <v>91</v>
      </c>
      <c r="B62" t="s">
        <v>108</v>
      </c>
      <c r="C62">
        <v>0.114173</v>
      </c>
    </row>
    <row r="63" spans="1:4" customFormat="1" hidden="1" x14ac:dyDescent="0.3">
      <c r="A63" t="s">
        <v>92</v>
      </c>
      <c r="B63" t="s">
        <v>113</v>
      </c>
      <c r="C63">
        <v>0.11124100000000001</v>
      </c>
    </row>
    <row r="64" spans="1:4" customFormat="1" hidden="1" x14ac:dyDescent="0.3">
      <c r="A64" t="s">
        <v>93</v>
      </c>
      <c r="B64" t="s">
        <v>135</v>
      </c>
      <c r="C64">
        <v>0.109375</v>
      </c>
    </row>
    <row r="65" spans="1:5" hidden="1" x14ac:dyDescent="0.3">
      <c r="A65" s="5" t="s">
        <v>89</v>
      </c>
      <c r="B65" s="5" t="s">
        <v>168</v>
      </c>
      <c r="C65" s="5">
        <v>0.104921</v>
      </c>
      <c r="D65" s="5">
        <v>8</v>
      </c>
    </row>
    <row r="66" spans="1:5" x14ac:dyDescent="0.3">
      <c r="A66" s="15" t="s">
        <v>17</v>
      </c>
      <c r="B66" s="15" t="s">
        <v>167</v>
      </c>
      <c r="C66" s="15">
        <v>0.104795</v>
      </c>
      <c r="D66" s="15">
        <v>4</v>
      </c>
      <c r="E66" s="5">
        <v>5</v>
      </c>
    </row>
    <row r="67" spans="1:5" hidden="1" x14ac:dyDescent="0.3">
      <c r="A67" s="5" t="s">
        <v>87</v>
      </c>
      <c r="B67" s="5" t="s">
        <v>94</v>
      </c>
      <c r="C67" s="5">
        <v>0.101864</v>
      </c>
      <c r="D67" s="5">
        <v>8</v>
      </c>
    </row>
    <row r="68" spans="1:5" hidden="1" x14ac:dyDescent="0.3">
      <c r="A68" s="5" t="s">
        <v>90</v>
      </c>
      <c r="B68" s="5" t="s">
        <v>94</v>
      </c>
      <c r="C68" s="5">
        <v>0.10145899999999999</v>
      </c>
      <c r="D68" s="5">
        <v>8</v>
      </c>
    </row>
    <row r="69" spans="1:5" customFormat="1" hidden="1" x14ac:dyDescent="0.3">
      <c r="A69" t="s">
        <v>93</v>
      </c>
      <c r="B69" t="s">
        <v>122</v>
      </c>
      <c r="C69">
        <v>8.8608000000000006E-2</v>
      </c>
    </row>
    <row r="70" spans="1:5" customFormat="1" hidden="1" x14ac:dyDescent="0.3">
      <c r="A70" t="s">
        <v>91</v>
      </c>
      <c r="B70" t="s">
        <v>111</v>
      </c>
      <c r="C70">
        <v>8.8234999999999994E-2</v>
      </c>
    </row>
    <row r="71" spans="1:5" hidden="1" x14ac:dyDescent="0.3">
      <c r="A71" s="5" t="s">
        <v>89</v>
      </c>
      <c r="B71" s="5" t="s">
        <v>165</v>
      </c>
      <c r="C71" s="20">
        <v>8.7940000000000004E-2</v>
      </c>
      <c r="D71" s="5">
        <v>7</v>
      </c>
    </row>
    <row r="72" spans="1:5" hidden="1" x14ac:dyDescent="0.3">
      <c r="A72" s="5" t="s">
        <v>89</v>
      </c>
      <c r="B72" s="5" t="s">
        <v>166</v>
      </c>
      <c r="C72" s="5">
        <v>8.0837999999999993E-2</v>
      </c>
      <c r="D72" s="5">
        <v>6</v>
      </c>
    </row>
    <row r="73" spans="1:5" customFormat="1" hidden="1" x14ac:dyDescent="0.3">
      <c r="A73" t="s">
        <v>93</v>
      </c>
      <c r="B73" t="s">
        <v>151</v>
      </c>
      <c r="C73">
        <v>0.08</v>
      </c>
    </row>
    <row r="74" spans="1:5" customFormat="1" hidden="1" x14ac:dyDescent="0.3">
      <c r="A74" t="s">
        <v>93</v>
      </c>
      <c r="B74" t="s">
        <v>140</v>
      </c>
      <c r="C74">
        <v>7.6923000000000005E-2</v>
      </c>
    </row>
    <row r="75" spans="1:5" customFormat="1" hidden="1" x14ac:dyDescent="0.3">
      <c r="A75" s="18" t="s">
        <v>88</v>
      </c>
      <c r="B75" s="18">
        <v>6</v>
      </c>
      <c r="C75" s="18">
        <v>7.2502999999999998E-2</v>
      </c>
      <c r="D75">
        <v>2</v>
      </c>
    </row>
    <row r="76" spans="1:5" customFormat="1" hidden="1" x14ac:dyDescent="0.3">
      <c r="A76" s="18" t="s">
        <v>88</v>
      </c>
      <c r="B76" s="18">
        <v>8</v>
      </c>
      <c r="C76" s="18">
        <v>7.2423000000000001E-2</v>
      </c>
      <c r="D76">
        <v>2</v>
      </c>
    </row>
    <row r="77" spans="1:5" customFormat="1" hidden="1" x14ac:dyDescent="0.3">
      <c r="A77" t="s">
        <v>93</v>
      </c>
      <c r="B77" t="s">
        <v>139</v>
      </c>
      <c r="C77">
        <v>7.1429000000000006E-2</v>
      </c>
    </row>
    <row r="78" spans="1:5" customFormat="1" hidden="1" x14ac:dyDescent="0.3">
      <c r="A78" t="s">
        <v>93</v>
      </c>
      <c r="B78" t="s">
        <v>149</v>
      </c>
      <c r="C78">
        <v>7.1429000000000006E-2</v>
      </c>
    </row>
    <row r="79" spans="1:5" customFormat="1" hidden="1" x14ac:dyDescent="0.3">
      <c r="A79" t="s">
        <v>93</v>
      </c>
      <c r="B79" t="s">
        <v>143</v>
      </c>
      <c r="C79">
        <v>6.6667000000000004E-2</v>
      </c>
    </row>
    <row r="80" spans="1:5" hidden="1" x14ac:dyDescent="0.3">
      <c r="A80" s="5" t="s">
        <v>89</v>
      </c>
      <c r="B80" s="5" t="s">
        <v>163</v>
      </c>
      <c r="C80" s="5">
        <v>6.5375000000000003E-2</v>
      </c>
      <c r="D80" s="5">
        <v>5</v>
      </c>
    </row>
    <row r="81" spans="1:5" hidden="1" x14ac:dyDescent="0.3">
      <c r="A81" s="5" t="s">
        <v>90</v>
      </c>
      <c r="B81" s="5" t="s">
        <v>101</v>
      </c>
      <c r="C81" s="5">
        <v>6.5018000000000006E-2</v>
      </c>
      <c r="D81" s="5">
        <v>5</v>
      </c>
    </row>
    <row r="82" spans="1:5" x14ac:dyDescent="0.3">
      <c r="A82" s="3" t="s">
        <v>17</v>
      </c>
      <c r="B82" s="3" t="s">
        <v>164</v>
      </c>
      <c r="C82" s="3">
        <v>6.4233999999999999E-2</v>
      </c>
      <c r="D82" s="3">
        <v>2</v>
      </c>
      <c r="E82" s="5">
        <v>3</v>
      </c>
    </row>
    <row r="83" spans="1:5" customFormat="1" hidden="1" x14ac:dyDescent="0.3">
      <c r="A83" s="18" t="s">
        <v>88</v>
      </c>
      <c r="B83" s="18">
        <v>7</v>
      </c>
      <c r="C83" s="18">
        <v>5.9652999999999998E-2</v>
      </c>
      <c r="D83">
        <v>2</v>
      </c>
    </row>
    <row r="84" spans="1:5" customFormat="1" hidden="1" x14ac:dyDescent="0.3">
      <c r="A84" t="s">
        <v>93</v>
      </c>
      <c r="B84" t="s">
        <v>127</v>
      </c>
      <c r="C84">
        <v>5.7692E-2</v>
      </c>
    </row>
    <row r="85" spans="1:5" customFormat="1" hidden="1" x14ac:dyDescent="0.3">
      <c r="A85" s="18" t="s">
        <v>88</v>
      </c>
      <c r="B85" s="18">
        <v>4</v>
      </c>
      <c r="C85" s="18">
        <v>5.7425999999999998E-2</v>
      </c>
      <c r="D85">
        <v>2</v>
      </c>
    </row>
    <row r="86" spans="1:5" customFormat="1" hidden="1" x14ac:dyDescent="0.3">
      <c r="A86" s="18" t="s">
        <v>88</v>
      </c>
      <c r="B86" s="18">
        <v>5</v>
      </c>
      <c r="C86" s="18">
        <v>5.2631999999999998E-2</v>
      </c>
      <c r="D86">
        <v>2</v>
      </c>
    </row>
    <row r="87" spans="1:5" customFormat="1" hidden="1" x14ac:dyDescent="0.3">
      <c r="A87" s="18" t="s">
        <v>88</v>
      </c>
      <c r="B87" s="18">
        <v>3</v>
      </c>
      <c r="C87" s="18">
        <v>4.9057000000000003E-2</v>
      </c>
      <c r="D87">
        <v>2</v>
      </c>
    </row>
    <row r="88" spans="1:5" customFormat="1" hidden="1" x14ac:dyDescent="0.3">
      <c r="A88" t="s">
        <v>93</v>
      </c>
      <c r="B88" t="s">
        <v>138</v>
      </c>
      <c r="C88">
        <v>4.8689000000000003E-2</v>
      </c>
    </row>
    <row r="89" spans="1:5" hidden="1" x14ac:dyDescent="0.3">
      <c r="A89" s="5" t="s">
        <v>22</v>
      </c>
      <c r="B89" s="5" t="s">
        <v>162</v>
      </c>
      <c r="C89" s="5">
        <v>4.6802000000000003E-2</v>
      </c>
      <c r="D89" s="5">
        <v>4</v>
      </c>
    </row>
    <row r="90" spans="1:5" x14ac:dyDescent="0.3">
      <c r="A90" s="5" t="s">
        <v>17</v>
      </c>
      <c r="B90" s="5" t="s">
        <v>161</v>
      </c>
      <c r="C90" s="5">
        <v>4.2471000000000002E-2</v>
      </c>
      <c r="D90" s="5">
        <v>1</v>
      </c>
      <c r="E90" s="5">
        <v>2</v>
      </c>
    </row>
    <row r="91" spans="1:5" hidden="1" x14ac:dyDescent="0.3">
      <c r="A91" s="5" t="s">
        <v>90</v>
      </c>
      <c r="B91" s="5" t="s">
        <v>103</v>
      </c>
      <c r="C91" s="5">
        <v>4.1889000000000003E-2</v>
      </c>
      <c r="D91" s="5">
        <v>3</v>
      </c>
    </row>
    <row r="92" spans="1:5" customFormat="1" hidden="1" x14ac:dyDescent="0.3">
      <c r="A92" t="s">
        <v>93</v>
      </c>
      <c r="B92" t="s">
        <v>120</v>
      </c>
      <c r="C92">
        <v>4.1667000000000003E-2</v>
      </c>
    </row>
    <row r="93" spans="1:5" customFormat="1" hidden="1" x14ac:dyDescent="0.3">
      <c r="A93" t="s">
        <v>93</v>
      </c>
      <c r="B93" t="s">
        <v>118</v>
      </c>
      <c r="C93">
        <v>3.8462000000000003E-2</v>
      </c>
    </row>
    <row r="94" spans="1:5" customFormat="1" hidden="1" x14ac:dyDescent="0.3">
      <c r="A94" s="18" t="s">
        <v>88</v>
      </c>
      <c r="B94" s="18">
        <v>2</v>
      </c>
      <c r="C94" s="18">
        <v>3.7312999999999999E-2</v>
      </c>
      <c r="D94">
        <v>2</v>
      </c>
    </row>
    <row r="95" spans="1:5" x14ac:dyDescent="0.3">
      <c r="A95" s="5" t="s">
        <v>17</v>
      </c>
      <c r="B95" s="5" t="s">
        <v>46</v>
      </c>
      <c r="C95" s="5">
        <v>1.2685999999999999E-2</v>
      </c>
      <c r="D95" s="5">
        <v>1</v>
      </c>
      <c r="E95" s="5">
        <v>1</v>
      </c>
    </row>
    <row r="96" spans="1:5" hidden="1" x14ac:dyDescent="0.3">
      <c r="A96" s="5" t="s">
        <v>90</v>
      </c>
      <c r="B96" s="5" t="s">
        <v>104</v>
      </c>
      <c r="C96" s="5">
        <v>8.1300000000000001E-3</v>
      </c>
      <c r="D96" s="5">
        <v>2</v>
      </c>
    </row>
    <row r="97" spans="1:5" hidden="1" x14ac:dyDescent="0.3">
      <c r="A97" s="17" t="s">
        <v>156</v>
      </c>
      <c r="B97" s="17">
        <v>1</v>
      </c>
      <c r="C97" s="17">
        <v>0</v>
      </c>
      <c r="D97">
        <v>1</v>
      </c>
      <c r="E97"/>
    </row>
    <row r="98" spans="1:5" hidden="1" x14ac:dyDescent="0.3">
      <c r="A98" s="5" t="s">
        <v>87</v>
      </c>
      <c r="B98" s="5" t="s">
        <v>178</v>
      </c>
      <c r="C98" s="5">
        <v>0</v>
      </c>
      <c r="D98" s="5">
        <v>1</v>
      </c>
    </row>
    <row r="99" spans="1:5" customFormat="1" hidden="1" x14ac:dyDescent="0.3">
      <c r="A99" s="5" t="s">
        <v>87</v>
      </c>
      <c r="B99" s="5" t="s">
        <v>179</v>
      </c>
      <c r="C99" s="5">
        <v>0</v>
      </c>
      <c r="D99" s="5">
        <v>1</v>
      </c>
      <c r="E99" s="5"/>
    </row>
    <row r="100" spans="1:5" hidden="1" x14ac:dyDescent="0.3">
      <c r="A100" s="5" t="s">
        <v>158</v>
      </c>
      <c r="B100" s="5" t="s">
        <v>180</v>
      </c>
      <c r="C100" s="5">
        <v>0</v>
      </c>
      <c r="D100" s="5">
        <v>1</v>
      </c>
    </row>
    <row r="101" spans="1:5" customFormat="1" hidden="1" x14ac:dyDescent="0.3">
      <c r="A101" t="s">
        <v>242</v>
      </c>
      <c r="B101" t="s">
        <v>244</v>
      </c>
      <c r="C101">
        <v>0</v>
      </c>
    </row>
    <row r="102" spans="1:5" customFormat="1" hidden="1" x14ac:dyDescent="0.3">
      <c r="A102" t="s">
        <v>93</v>
      </c>
      <c r="B102" t="s">
        <v>243</v>
      </c>
      <c r="C102">
        <v>0</v>
      </c>
    </row>
  </sheetData>
  <autoFilter ref="A1:G102" xr:uid="{B0E057F1-63D5-4772-AB81-657CF9157824}">
    <filterColumn colId="0">
      <filters>
        <filter val="relationship"/>
      </filters>
    </filterColumn>
    <sortState xmlns:xlrd2="http://schemas.microsoft.com/office/spreadsheetml/2017/richdata2" ref="A2:E102">
      <sortCondition descending="1" ref="C1:C102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FB00-216C-489B-A220-3096CEAA350C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EB72-8766-4A2C-B8B3-2A70E5275497}">
  <dimension ref="A1:E17"/>
  <sheetViews>
    <sheetView zoomScale="145" zoomScaleNormal="145" workbookViewId="0">
      <selection activeCell="D5" sqref="D5"/>
    </sheetView>
  </sheetViews>
  <sheetFormatPr defaultRowHeight="16.5" x14ac:dyDescent="0.3"/>
  <cols>
    <col min="1" max="1" width="13.5" bestFit="1" customWidth="1"/>
  </cols>
  <sheetData>
    <row r="1" spans="1:5" x14ac:dyDescent="0.3">
      <c r="A1" t="s">
        <v>223</v>
      </c>
      <c r="B1" t="s">
        <v>224</v>
      </c>
      <c r="C1" t="s">
        <v>225</v>
      </c>
    </row>
    <row r="2" spans="1:5" x14ac:dyDescent="0.3">
      <c r="A2" s="3" t="s">
        <v>222</v>
      </c>
      <c r="B2" s="3">
        <v>1</v>
      </c>
      <c r="C2" s="3">
        <v>40</v>
      </c>
      <c r="D2" s="3">
        <v>1</v>
      </c>
      <c r="E2" s="3">
        <v>0</v>
      </c>
    </row>
    <row r="3" spans="1:5" x14ac:dyDescent="0.3">
      <c r="A3" s="8" t="s">
        <v>221</v>
      </c>
      <c r="B3" s="8">
        <v>2</v>
      </c>
      <c r="C3" s="8">
        <v>134</v>
      </c>
      <c r="D3" s="8">
        <v>2</v>
      </c>
      <c r="E3" s="8">
        <v>3.7312999999999999E-2</v>
      </c>
    </row>
    <row r="4" spans="1:5" x14ac:dyDescent="0.3">
      <c r="A4" s="8" t="s">
        <v>220</v>
      </c>
      <c r="B4" s="8">
        <v>3</v>
      </c>
      <c r="C4" s="8">
        <v>265</v>
      </c>
      <c r="D4" s="8">
        <v>3</v>
      </c>
      <c r="E4" s="8">
        <v>4.9057000000000003E-2</v>
      </c>
    </row>
    <row r="5" spans="1:5" x14ac:dyDescent="0.3">
      <c r="A5" s="8" t="s">
        <v>215</v>
      </c>
      <c r="B5" s="8">
        <v>4</v>
      </c>
      <c r="C5" s="8">
        <v>505</v>
      </c>
      <c r="D5" s="8">
        <v>5</v>
      </c>
      <c r="E5" s="8">
        <v>5.2631999999999998E-2</v>
      </c>
    </row>
    <row r="6" spans="1:5" x14ac:dyDescent="0.3">
      <c r="A6" s="8" t="s">
        <v>217</v>
      </c>
      <c r="B6" s="8">
        <v>5</v>
      </c>
      <c r="C6" s="8">
        <v>418</v>
      </c>
      <c r="D6" s="8">
        <v>4</v>
      </c>
      <c r="E6" s="8">
        <v>5.7425999999999998E-2</v>
      </c>
    </row>
    <row r="7" spans="1:5" x14ac:dyDescent="0.3">
      <c r="A7" s="8" t="s">
        <v>214</v>
      </c>
      <c r="B7" s="8">
        <v>6</v>
      </c>
      <c r="C7" s="8">
        <v>731</v>
      </c>
      <c r="D7" s="8">
        <v>7</v>
      </c>
      <c r="E7" s="8">
        <v>5.9652999999999998E-2</v>
      </c>
    </row>
    <row r="8" spans="1:5" x14ac:dyDescent="0.3">
      <c r="A8" s="15" t="s">
        <v>212</v>
      </c>
      <c r="B8" s="15">
        <v>7</v>
      </c>
      <c r="C8" s="15">
        <v>922</v>
      </c>
      <c r="D8" s="15">
        <v>8</v>
      </c>
      <c r="E8" s="15">
        <v>7.2423000000000001E-2</v>
      </c>
    </row>
    <row r="9" spans="1:5" x14ac:dyDescent="0.3">
      <c r="A9" s="15" t="s">
        <v>218</v>
      </c>
      <c r="B9" s="15">
        <v>8</v>
      </c>
      <c r="C9" s="15">
        <v>359</v>
      </c>
      <c r="D9" s="15">
        <v>6</v>
      </c>
      <c r="E9" s="15">
        <v>7.2502999999999998E-2</v>
      </c>
    </row>
    <row r="10" spans="1:5" x14ac:dyDescent="0.3">
      <c r="A10" t="s">
        <v>226</v>
      </c>
      <c r="B10">
        <v>9</v>
      </c>
      <c r="C10">
        <v>8433</v>
      </c>
      <c r="D10">
        <v>9</v>
      </c>
      <c r="E10">
        <v>0.15854399999999999</v>
      </c>
    </row>
    <row r="11" spans="1:5" x14ac:dyDescent="0.3">
      <c r="A11" t="s">
        <v>210</v>
      </c>
      <c r="B11">
        <v>10</v>
      </c>
      <c r="C11">
        <v>5800</v>
      </c>
      <c r="D11">
        <v>10</v>
      </c>
      <c r="E11">
        <v>0.19258600000000001</v>
      </c>
    </row>
    <row r="12" spans="1:5" x14ac:dyDescent="0.3">
      <c r="A12" s="24" t="s">
        <v>228</v>
      </c>
      <c r="B12" s="24">
        <v>11</v>
      </c>
      <c r="C12" s="24">
        <v>1096</v>
      </c>
      <c r="D12" s="24">
        <v>12</v>
      </c>
      <c r="E12" s="24">
        <v>0.25534400000000002</v>
      </c>
    </row>
    <row r="13" spans="1:5" x14ac:dyDescent="0.3">
      <c r="A13" s="24" t="s">
        <v>213</v>
      </c>
      <c r="B13" s="24">
        <v>12</v>
      </c>
      <c r="C13" s="24">
        <v>842</v>
      </c>
      <c r="D13" s="24">
        <v>11</v>
      </c>
      <c r="E13" s="24">
        <v>0.25547399999999998</v>
      </c>
    </row>
    <row r="14" spans="1:5" x14ac:dyDescent="0.3">
      <c r="A14" t="s">
        <v>227</v>
      </c>
      <c r="B14">
        <v>13</v>
      </c>
      <c r="C14">
        <v>4344</v>
      </c>
      <c r="D14">
        <v>13</v>
      </c>
      <c r="E14">
        <v>0.415516</v>
      </c>
    </row>
    <row r="15" spans="1:5" x14ac:dyDescent="0.3">
      <c r="A15" t="s">
        <v>211</v>
      </c>
      <c r="B15">
        <v>14</v>
      </c>
      <c r="C15">
        <v>1378</v>
      </c>
      <c r="D15">
        <v>14</v>
      </c>
      <c r="E15">
        <v>0.56168399999999996</v>
      </c>
    </row>
    <row r="16" spans="1:5" x14ac:dyDescent="0.3">
      <c r="A16" s="3" t="s">
        <v>216</v>
      </c>
      <c r="B16" s="3">
        <v>15</v>
      </c>
      <c r="C16" s="3">
        <v>466</v>
      </c>
      <c r="D16" s="3">
        <v>15</v>
      </c>
      <c r="E16" s="3">
        <v>0.73390599999999995</v>
      </c>
    </row>
    <row r="17" spans="1:5" x14ac:dyDescent="0.3">
      <c r="A17" s="3" t="s">
        <v>219</v>
      </c>
      <c r="B17" s="3">
        <v>16</v>
      </c>
      <c r="C17" s="3">
        <v>316</v>
      </c>
      <c r="D17" s="3">
        <v>16</v>
      </c>
      <c r="E17" s="3">
        <v>0.73417699999999997</v>
      </c>
    </row>
  </sheetData>
  <autoFilter ref="A1:C17" xr:uid="{2F3833B5-06D8-47F4-90BD-C2FAE1B884E7}">
    <sortState xmlns:xlrd2="http://schemas.microsoft.com/office/spreadsheetml/2017/richdata2" ref="A2:C17">
      <sortCondition ref="B1:B17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Score</vt:lpstr>
      <vt:lpstr>20201031-2</vt:lpstr>
      <vt:lpstr>Columns</vt:lpstr>
      <vt:lpstr>분포</vt:lpstr>
      <vt:lpstr>ratio</vt:lpstr>
      <vt:lpstr>light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2020-10-15T11:11:43Z</dcterms:created>
  <dcterms:modified xsi:type="dcterms:W3CDTF">2020-10-31T08:29:59Z</dcterms:modified>
</cp:coreProperties>
</file>