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kso6\Desktop\workspace\kaggle\titanic\"/>
    </mc:Choice>
  </mc:AlternateContent>
  <xr:revisionPtr revIDLastSave="0" documentId="13_ncr:1_{2895AF7D-DD03-46CC-B552-FCB1E417E7C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ily" sheetId="1" r:id="rId1"/>
    <sheet name="Score" sheetId="2" r:id="rId2"/>
    <sheet name="생존률_우선순위" sheetId="3" r:id="rId3"/>
    <sheet name="Summary" sheetId="4" r:id="rId4"/>
  </sheets>
  <definedNames>
    <definedName name="_xlnm._FilterDatabase" localSheetId="2" hidden="1">생존률_우선순위!$B$2:$E$63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4" l="1"/>
  <c r="E22" i="4"/>
  <c r="D2" i="4"/>
  <c r="E29" i="4" s="1"/>
  <c r="E6" i="4" l="1"/>
  <c r="E15" i="4"/>
  <c r="E8" i="4"/>
  <c r="E16" i="4"/>
  <c r="E24" i="4"/>
  <c r="E14" i="4"/>
  <c r="E7" i="4"/>
  <c r="E9" i="4"/>
  <c r="E17" i="4"/>
  <c r="E25" i="4"/>
  <c r="E10" i="4"/>
  <c r="E18" i="4"/>
  <c r="E26" i="4"/>
  <c r="E27" i="4"/>
  <c r="E11" i="4"/>
  <c r="E4" i="4"/>
  <c r="E12" i="4"/>
  <c r="E20" i="4"/>
  <c r="E28" i="4"/>
  <c r="E19" i="4"/>
  <c r="E5" i="4"/>
  <c r="E13" i="4"/>
  <c r="E21" i="4"/>
  <c r="D85" i="2"/>
  <c r="H76" i="2" s="1"/>
  <c r="D84" i="2"/>
  <c r="I84" i="2" s="1"/>
  <c r="D83" i="2"/>
  <c r="D82" i="2"/>
  <c r="D81" i="2"/>
  <c r="I81" i="2" s="1"/>
  <c r="D80" i="2"/>
  <c r="I80" i="2" s="1"/>
  <c r="D79" i="2"/>
  <c r="D78" i="2"/>
  <c r="I78" i="2" s="1"/>
  <c r="D77" i="2"/>
  <c r="I77" i="2" s="1"/>
  <c r="D76" i="2"/>
  <c r="I76" i="2" s="1"/>
  <c r="D75" i="2"/>
  <c r="D71" i="2"/>
  <c r="I71" i="2" s="1"/>
  <c r="D70" i="2"/>
  <c r="I70" i="2" s="1"/>
  <c r="D69" i="2"/>
  <c r="I69" i="2" s="1"/>
  <c r="D68" i="2"/>
  <c r="I68" i="2" s="1"/>
  <c r="D67" i="2"/>
  <c r="I67" i="2" s="1"/>
  <c r="H83" i="2" l="1"/>
  <c r="H80" i="2"/>
  <c r="H79" i="2"/>
  <c r="H82" i="2"/>
  <c r="H75" i="2"/>
  <c r="H78" i="2"/>
  <c r="H85" i="2"/>
  <c r="H77" i="2"/>
  <c r="H81" i="2"/>
  <c r="H84" i="2"/>
  <c r="I85" i="2"/>
  <c r="I82" i="2"/>
  <c r="B74" i="2"/>
  <c r="I79" i="2"/>
  <c r="I83" i="2"/>
  <c r="I75" i="2"/>
  <c r="H69" i="2"/>
  <c r="H68" i="2"/>
  <c r="H67" i="2"/>
  <c r="H71" i="2"/>
  <c r="H70" i="2"/>
  <c r="B66" i="2"/>
  <c r="D63" i="2"/>
  <c r="I63" i="2" s="1"/>
  <c r="D62" i="2"/>
  <c r="I62" i="2" s="1"/>
  <c r="D61" i="2"/>
  <c r="I61" i="2" s="1"/>
  <c r="D60" i="2"/>
  <c r="I60" i="2" s="1"/>
  <c r="D59" i="2"/>
  <c r="D55" i="2"/>
  <c r="I55" i="2" s="1"/>
  <c r="D54" i="2"/>
  <c r="D50" i="2"/>
  <c r="I50" i="2" s="1"/>
  <c r="D49" i="2"/>
  <c r="D48" i="2"/>
  <c r="I48" i="2" s="1"/>
  <c r="D47" i="2"/>
  <c r="D46" i="2"/>
  <c r="I46" i="2" s="1"/>
  <c r="H49" i="2" l="1"/>
  <c r="H47" i="2"/>
  <c r="H61" i="2"/>
  <c r="H60" i="2"/>
  <c r="H63" i="2"/>
  <c r="H59" i="2"/>
  <c r="H62" i="2"/>
  <c r="I59" i="2"/>
  <c r="B58" i="2"/>
  <c r="H54" i="2"/>
  <c r="H55" i="2"/>
  <c r="H50" i="2"/>
  <c r="H48" i="2"/>
  <c r="H46" i="2"/>
  <c r="I54" i="2"/>
  <c r="B53" i="2"/>
  <c r="B45" i="2"/>
  <c r="I49" i="2"/>
  <c r="I47" i="2"/>
  <c r="D42" i="2"/>
  <c r="I42" i="2" s="1"/>
  <c r="D41" i="2"/>
  <c r="I41" i="2" s="1"/>
  <c r="D40" i="2"/>
  <c r="I40" i="2" s="1"/>
  <c r="D39" i="2"/>
  <c r="I39" i="2" s="1"/>
  <c r="D38" i="2"/>
  <c r="I38" i="2" s="1"/>
  <c r="D37" i="2"/>
  <c r="I37" i="2" s="1"/>
  <c r="D36" i="2"/>
  <c r="D35" i="2"/>
  <c r="I35" i="2" s="1"/>
  <c r="D34" i="2"/>
  <c r="I34" i="2" s="1"/>
  <c r="D33" i="2"/>
  <c r="I33" i="2" s="1"/>
  <c r="D32" i="2"/>
  <c r="D19" i="2"/>
  <c r="I19" i="2" s="1"/>
  <c r="D20" i="2"/>
  <c r="I20" i="2" s="1"/>
  <c r="D21" i="2"/>
  <c r="I21" i="2" s="1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I28" i="2" s="1"/>
  <c r="D18" i="2"/>
  <c r="I18" i="2" s="1"/>
  <c r="H40" i="2" l="1"/>
  <c r="H37" i="2"/>
  <c r="H36" i="2"/>
  <c r="H39" i="2"/>
  <c r="H38" i="2"/>
  <c r="H32" i="2"/>
  <c r="H35" i="2"/>
  <c r="H42" i="2"/>
  <c r="H34" i="2"/>
  <c r="H41" i="2"/>
  <c r="H33" i="2"/>
  <c r="I32" i="2"/>
  <c r="I36" i="2"/>
  <c r="B31" i="2"/>
  <c r="H19" i="2"/>
  <c r="H21" i="2"/>
  <c r="H25" i="2"/>
  <c r="H24" i="2"/>
  <c r="H26" i="2"/>
  <c r="H23" i="2"/>
  <c r="H22" i="2"/>
  <c r="H18" i="2"/>
  <c r="H28" i="2"/>
  <c r="H20" i="2"/>
  <c r="H27" i="2"/>
  <c r="B17" i="2"/>
  <c r="D5" i="2"/>
  <c r="I5" i="2" s="1"/>
  <c r="D6" i="2"/>
  <c r="I6" i="2" s="1"/>
  <c r="D7" i="2"/>
  <c r="I7" i="2" s="1"/>
  <c r="D8" i="2"/>
  <c r="I8" i="2" s="1"/>
  <c r="D9" i="2"/>
  <c r="D10" i="2"/>
  <c r="I10" i="2" s="1"/>
  <c r="D11" i="2"/>
  <c r="D12" i="2"/>
  <c r="I12" i="2" s="1"/>
  <c r="D13" i="2"/>
  <c r="I13" i="2" s="1"/>
  <c r="D14" i="2"/>
  <c r="I14" i="2" s="1"/>
  <c r="D4" i="2"/>
  <c r="I4" i="2" s="1"/>
  <c r="H11" i="2" l="1"/>
  <c r="I11" i="2"/>
  <c r="H9" i="2"/>
  <c r="I9" i="2"/>
  <c r="H10" i="2"/>
  <c r="H8" i="2"/>
  <c r="H4" i="2"/>
  <c r="H7" i="2"/>
  <c r="H6" i="2"/>
  <c r="H14" i="2"/>
  <c r="H5" i="2"/>
  <c r="H13" i="2"/>
  <c r="H12" i="2"/>
  <c r="B3" i="2"/>
  <c r="C1" i="1"/>
  <c r="D16" i="1" s="1"/>
  <c r="D6" i="1" l="1"/>
  <c r="D9" i="1"/>
  <c r="D5" i="1"/>
  <c r="D12" i="1"/>
  <c r="D14" i="1"/>
  <c r="D3" i="1"/>
  <c r="D13" i="1"/>
  <c r="D20" i="1"/>
  <c r="D19" i="1"/>
  <c r="D26" i="1"/>
  <c r="D18" i="1"/>
  <c r="D25" i="1"/>
  <c r="D24" i="1"/>
  <c r="D7" i="1"/>
  <c r="D22" i="1"/>
  <c r="D21" i="1"/>
  <c r="D4" i="1"/>
  <c r="D28" i="1"/>
  <c r="D27" i="1"/>
  <c r="D11" i="1"/>
  <c r="D10" i="1"/>
  <c r="D17" i="1"/>
  <c r="D8" i="1"/>
  <c r="D23" i="1"/>
  <c r="D15" i="1"/>
</calcChain>
</file>

<file path=xl/sharedStrings.xml><?xml version="1.0" encoding="utf-8"?>
<sst xmlns="http://schemas.openxmlformats.org/spreadsheetml/2006/main" count="356" uniqueCount="112">
  <si>
    <t>날짜</t>
    <phoneticPr fontId="1" type="noConversion"/>
  </si>
  <si>
    <t>Score</t>
    <phoneticPr fontId="1" type="noConversion"/>
  </si>
  <si>
    <t>모델</t>
    <phoneticPr fontId="1" type="noConversion"/>
  </si>
  <si>
    <t>log = LogisticRegression()</t>
    <phoneticPr fontId="1" type="noConversion"/>
  </si>
  <si>
    <t>데이터</t>
    <phoneticPr fontId="1" type="noConversion"/>
  </si>
  <si>
    <t>클린징만 마침</t>
    <phoneticPr fontId="1" type="noConversion"/>
  </si>
  <si>
    <t>정확도 높은 모델로 바로 시도</t>
    <phoneticPr fontId="1" type="noConversion"/>
  </si>
  <si>
    <t>세부내용</t>
    <phoneticPr fontId="1" type="noConversion"/>
  </si>
  <si>
    <t>mean</t>
    <phoneticPr fontId="1" type="noConversion"/>
  </si>
  <si>
    <t>Random Forest</t>
  </si>
  <si>
    <t>K Nearest Neighbour</t>
  </si>
  <si>
    <t>Logistic Regression</t>
  </si>
  <si>
    <t>XGBoost</t>
  </si>
  <si>
    <t>Gradient Boosting</t>
  </si>
  <si>
    <t>SVC</t>
  </si>
  <si>
    <t>Extra Trees</t>
  </si>
  <si>
    <t>AdaBoost</t>
  </si>
  <si>
    <t>Gaussian Naive Bayes</t>
  </si>
  <si>
    <t>Gaussian Process</t>
  </si>
  <si>
    <t>Bagging Classifier</t>
  </si>
  <si>
    <t>튜닝 전</t>
    <phoneticPr fontId="1" type="noConversion"/>
  </si>
  <si>
    <t>param</t>
    <phoneticPr fontId="1" type="noConversion"/>
  </si>
  <si>
    <t>random_state=42 , C=2.7825594022071245, max_iter=400 , multi_class='auto', penalty='l2', solver='lbfgs'</t>
    <phoneticPr fontId="1" type="noConversion"/>
  </si>
  <si>
    <t>모델별로 cv=5/10/15 튜닝하고 제일 좋은걸로 시도함</t>
    <phoneticPr fontId="1" type="noConversion"/>
  </si>
  <si>
    <t>CV=</t>
    <phoneticPr fontId="1" type="noConversion"/>
  </si>
  <si>
    <t>CV</t>
    <phoneticPr fontId="1" type="noConversion"/>
  </si>
  <si>
    <t>ACCURACY</t>
    <phoneticPr fontId="1" type="noConversion"/>
  </si>
  <si>
    <t>Rank</t>
    <phoneticPr fontId="1" type="noConversion"/>
  </si>
  <si>
    <t>id 학습에서 제외</t>
    <phoneticPr fontId="1" type="noConversion"/>
  </si>
  <si>
    <t>id 제거 전</t>
    <phoneticPr fontId="1" type="noConversion"/>
  </si>
  <si>
    <t>id 제거 후</t>
    <phoneticPr fontId="1" type="noConversion"/>
  </si>
  <si>
    <t>id만 제외한 데이터에 대해 튜닝</t>
    <phoneticPr fontId="1" type="noConversion"/>
  </si>
  <si>
    <t>random_state=42, C=59.94842503189409, max_iter=100, multi_class='auto', penalty='l2', solver='lbfgs'</t>
    <phoneticPr fontId="1" type="noConversion"/>
  </si>
  <si>
    <t>#</t>
    <phoneticPr fontId="1" type="noConversion"/>
  </si>
  <si>
    <t>MAX</t>
    <phoneticPr fontId="1" type="noConversion"/>
  </si>
  <si>
    <t>col extract: importances가 양수인 컬럼 17/33</t>
    <phoneticPr fontId="1" type="noConversion"/>
  </si>
  <si>
    <t>생존률 높은 데이터 묶음</t>
    <phoneticPr fontId="1" type="noConversion"/>
  </si>
  <si>
    <t>Age</t>
  </si>
  <si>
    <t>Sex</t>
  </si>
  <si>
    <t>female</t>
  </si>
  <si>
    <t>male</t>
  </si>
  <si>
    <t>Initial</t>
  </si>
  <si>
    <t>Mrs</t>
  </si>
  <si>
    <t>Miss</t>
  </si>
  <si>
    <t>Master</t>
  </si>
  <si>
    <t>Mr</t>
  </si>
  <si>
    <t>Rev</t>
  </si>
  <si>
    <t>Pclass</t>
  </si>
  <si>
    <t>Ticket</t>
  </si>
  <si>
    <t>Cabin</t>
  </si>
  <si>
    <t>Embarked</t>
  </si>
  <si>
    <t>E</t>
  </si>
  <si>
    <t>B</t>
  </si>
  <si>
    <t>C</t>
  </si>
  <si>
    <t>A</t>
  </si>
  <si>
    <t>D</t>
  </si>
  <si>
    <t>F</t>
  </si>
  <si>
    <t>G</t>
  </si>
  <si>
    <t>Q</t>
  </si>
  <si>
    <t>S</t>
  </si>
  <si>
    <t>SibSp</t>
  </si>
  <si>
    <t>Parch</t>
  </si>
  <si>
    <t>Family</t>
  </si>
  <si>
    <t>구분</t>
    <phoneticPr fontId="1" type="noConversion"/>
  </si>
  <si>
    <t>컬럼</t>
    <phoneticPr fontId="1" type="noConversion"/>
  </si>
  <si>
    <t>생존률</t>
    <phoneticPr fontId="1" type="noConversion"/>
  </si>
  <si>
    <t>우선순위</t>
    <phoneticPr fontId="1" type="noConversion"/>
  </si>
  <si>
    <t xml:space="preserve">우선순위 부여 후 </t>
    <phoneticPr fontId="1" type="noConversion"/>
  </si>
  <si>
    <t>random_state=42, C=3593.813663804626, max_iter=100, multi_class='multinomial', penalty='l2', solver='lbfgs'</t>
    <phoneticPr fontId="1" type="noConversion"/>
  </si>
  <si>
    <t>수동 클러스터링: 생존률 우선순위 Priority 컬럼 추가</t>
    <phoneticPr fontId="1" type="noConversion"/>
  </si>
  <si>
    <t>나이를 축약해서 처리</t>
    <phoneticPr fontId="1" type="noConversion"/>
  </si>
  <si>
    <t>나이 축약</t>
    <phoneticPr fontId="1" type="noConversion"/>
  </si>
  <si>
    <t>나이 축약+one-hot</t>
    <phoneticPr fontId="1" type="noConversion"/>
  </si>
  <si>
    <t>자동클러스터링 추가</t>
    <phoneticPr fontId="1" type="noConversion"/>
  </si>
  <si>
    <t>xgb = XGBClassifier()</t>
    <phoneticPr fontId="1" type="noConversion"/>
  </si>
  <si>
    <t>colsample_bytree': 1, 'gamma': 0.0, 'learning_rate': 0.4, 'max_depth': 2, 'min_child_weight': 2, 'n_estimators': 50, 'reg_alpha': 0.1, 'subsample': 0.95</t>
    <phoneticPr fontId="1" type="noConversion"/>
  </si>
  <si>
    <t>random_state=42, C=3593.813663804626, max_iter=100, multi_class='auto', penalty='l2', solver='lbfgs'</t>
    <phoneticPr fontId="1" type="noConversion"/>
  </si>
  <si>
    <t>나이 축약+one-hot</t>
    <phoneticPr fontId="1" type="noConversion"/>
  </si>
  <si>
    <t>random_state=42, learning_rate=0.3, n_estimators=100, max_depth=2, min_child_weight=3, gamma=0.1 , subsample=1, colsample_bytree=0.8, reg_alpha=0.05</t>
    <phoneticPr fontId="1" type="noConversion"/>
  </si>
  <si>
    <t>random_state=42, C=464.15888336127773, max_iter=100, multi_class='auto', penalty='l2', solver='lbfgs'</t>
    <phoneticPr fontId="1" type="noConversion"/>
  </si>
  <si>
    <t>MAX</t>
    <phoneticPr fontId="1" type="noConversion"/>
  </si>
  <si>
    <t>클러스터 추가(one-hot)</t>
    <phoneticPr fontId="1" type="noConversion"/>
  </si>
  <si>
    <t>random_state=42, C=464.15888336127773, max_iter=100, multi_class='multinomial', penalty='l2', solver='lbfgs'</t>
    <phoneticPr fontId="1" type="noConversion"/>
  </si>
  <si>
    <t>random_state=42, learning_rate=0.5, n_estimators=50,max_depth=2, min_child_weight=2, gamma=0.0, subsample=1, colsample_bytree=0.85, reg_alpha=0.1</t>
    <phoneticPr fontId="1" type="noConversion"/>
  </si>
  <si>
    <t>2020-09-10-2</t>
    <phoneticPr fontId="1" type="noConversion"/>
  </si>
  <si>
    <t>permutation_importance 상위 5개 컬럼으로 재학습</t>
    <phoneticPr fontId="1" type="noConversion"/>
  </si>
  <si>
    <t>random_state=42, learning_rate=0.3, n_estimators=10, max_depth=2, min_child_weight=3, gamma=0.1, subsample=0.95, colsample_bytree=0.4, reg_alpha=0.01</t>
    <phoneticPr fontId="1" type="noConversion"/>
  </si>
  <si>
    <t>train test 0.2 -&gt; 0.3</t>
    <phoneticPr fontId="1" type="noConversion"/>
  </si>
  <si>
    <t>#{'max_depth': 10, 'max_features': 0.1, 'min_samples_leaf': 1, 'min_samples_split': 12, 'n_estimators': 15}</t>
    <phoneticPr fontId="1" type="noConversion"/>
  </si>
  <si>
    <t>#{'learning_rate': 0.05, 'max_depth': 3, 'n_estimators': 50}</t>
    <phoneticPr fontId="1" type="noConversion"/>
  </si>
  <si>
    <t>#{'colsample_bytree': 0.9, 'gamma': 0.4, 'learning_rate': 0.5, 'max_depth': 4, 'min_child_weight': 3, 'n_estimators': 50 , 'reg_alpha': 0.05, 'subsample': 1}</t>
    <phoneticPr fontId="1" type="noConversion"/>
  </si>
  <si>
    <t>#{'C': 1.0, 'max_iter': 200, 'multi_class': 'multinomial', 'penalty': 'l2', 'solver': 'lbfgs'}</t>
    <phoneticPr fontId="1" type="noConversion"/>
  </si>
  <si>
    <t>#{'criterion': 'gini', 'max_depth': 8, 'max_features': 0.4, 'min_samples_leaf': 3, 'min_samples_split': 2, 'n_estimators': 6}</t>
    <phoneticPr fontId="1" type="noConversion"/>
  </si>
  <si>
    <t>train_test_split 0.2 -&gt; 0.3 하드보팅</t>
    <phoneticPr fontId="1" type="noConversion"/>
  </si>
  <si>
    <t>train_test_split 0.2 -&gt; 0.3 소프트보팅</t>
    <phoneticPr fontId="1" type="noConversion"/>
  </si>
  <si>
    <t>모델 5</t>
    <phoneticPr fontId="1" type="noConversion"/>
  </si>
  <si>
    <t>보팅</t>
    <phoneticPr fontId="1" type="noConversion"/>
  </si>
  <si>
    <t>{'algorithm': 'brute', 'leaf_size': 1, 'n_neighbors': 7, 'weights': 'uniform'}</t>
    <phoneticPr fontId="1" type="noConversion"/>
  </si>
  <si>
    <t>{'C': 170, 'gamma': 0.001}</t>
    <phoneticPr fontId="1" type="noConversion"/>
  </si>
  <si>
    <t>{'learning_rate': 0.1, 'n_estimators': 80}</t>
    <phoneticPr fontId="1" type="noConversion"/>
  </si>
  <si>
    <t>{'var_smoothing': 1e-05}</t>
    <phoneticPr fontId="1" type="noConversion"/>
  </si>
  <si>
    <t>{'max_iter_predict': 2, 'n_restarts_optimizer': 0, 'warm_start': True}</t>
    <phoneticPr fontId="1" type="noConversion"/>
  </si>
  <si>
    <t>{'max_features': 1.0, 'max_samples': 0.3, 'n_estimators': 250}</t>
    <phoneticPr fontId="1" type="noConversion"/>
  </si>
  <si>
    <t>모델 11</t>
    <phoneticPr fontId="1" type="noConversion"/>
  </si>
  <si>
    <t>Fare -&gt; log1p</t>
    <phoneticPr fontId="1" type="noConversion"/>
  </si>
  <si>
    <t>pretrained</t>
    <phoneticPr fontId="1" type="noConversion"/>
  </si>
  <si>
    <t>{'C': 2.7825594022071245, 'max_iter': 40, 'multi_class': 'multinomial', 'penalty': 'l1', 'solver': 'saga'}</t>
    <phoneticPr fontId="1" type="noConversion"/>
  </si>
  <si>
    <t>{'colsample_bytree': 1, 'gamma': 0.1, 'learning_rate': 0.4, 'max_depth': 5, 'min_child_weight': 2, 'n_estimators': 25, 'reg_alpha': 0.1, 'subsample': 0.95}</t>
    <phoneticPr fontId="1" type="noConversion"/>
  </si>
  <si>
    <t>2020-09-14-2</t>
    <phoneticPr fontId="1" type="noConversion"/>
  </si>
  <si>
    <t xml:space="preserve">Fare -&gt; log1p -&gt; qcut </t>
    <phoneticPr fontId="1" type="noConversion"/>
  </si>
  <si>
    <t>{'colsample_bytree': 0.85, 'gamma': 0.2, 'learning_rate': 0.4, 'max_depth': 6, 'min_child_weight': 2, 'n_estimators': 25, 'reg_alpha': 0.1, 'subsample': 1}</t>
    <phoneticPr fontId="1" type="noConversion"/>
  </si>
  <si>
    <t>{'C': 2.7825594022071245, 'max_iter': 20, 'multi_class': 'auto', 'penalty': 'l1', 'solver': 'liblinear'}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</si>
</sst>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_);[Red]\(0\)"/>
    <numFmt numFmtId="178" formatCode="0.00000000000000000_ "/>
  </numFmts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176" fontId="0" fillId="3" borderId="1" xfId="0" applyNumberFormat="1" applyFill="1" applyBorder="1"/>
    <xf numFmtId="176" fontId="4" fillId="3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3" fillId="2" borderId="1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4" fontId="0" fillId="3" borderId="0" xfId="0" applyNumberFormat="1" applyFill="1"/>
    <xf numFmtId="178" fontId="0" fillId="3" borderId="0" xfId="0" quotePrefix="1" applyNumberFormat="1" applyFill="1" applyAlignment="1">
      <alignment wrapText="1"/>
    </xf>
    <xf numFmtId="178" fontId="0" fillId="3" borderId="0" xfId="0" quotePrefix="1" applyNumberFormat="1" applyFill="1"/>
    <xf numFmtId="0" fontId="0" fillId="5" borderId="1" xfId="0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7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0" xfId="0" applyFont="1"/>
    <xf numFmtId="0" fontId="0" fillId="6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4" borderId="1" xfId="0" applyFont="1" applyFill="1" applyBorder="1"/>
    <xf numFmtId="176" fontId="8" fillId="3" borderId="1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77" fontId="0" fillId="3" borderId="1" xfId="0" applyNumberFormat="1" applyFill="1" applyBorder="1" applyAlignment="1">
      <alignment horizontal="center"/>
    </xf>
    <xf numFmtId="0" fontId="7" fillId="3" borderId="0" xfId="0" applyFont="1" applyFill="1"/>
    <xf numFmtId="14" fontId="6" fillId="3" borderId="1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3" borderId="0" xfId="0" applyFill="1" applyBorder="1"/>
    <xf numFmtId="0" fontId="2" fillId="3" borderId="5" xfId="0" applyFont="1" applyFill="1" applyBorder="1" applyAlignment="1">
      <alignment horizontal="center"/>
    </xf>
    <xf numFmtId="0" fontId="0" fillId="3" borderId="5" xfId="0" applyFill="1" applyBorder="1"/>
    <xf numFmtId="0" fontId="6" fillId="3" borderId="5" xfId="0" applyFont="1" applyFill="1" applyBorder="1"/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3" borderId="0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="130" zoomScaleNormal="13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24" sqref="A24"/>
    </sheetView>
  </sheetViews>
  <sheetFormatPr defaultRowHeight="16.5"/>
  <cols>
    <col min="1" max="1" width="11.125" style="5" bestFit="1" customWidth="1"/>
    <col min="2" max="2" width="2.625" style="5" customWidth="1"/>
    <col min="3" max="4" width="9" style="5"/>
    <col min="5" max="5" width="25.125" bestFit="1" customWidth="1"/>
    <col min="6" max="6" width="23.5" bestFit="1" customWidth="1"/>
    <col min="7" max="7" width="50.125" bestFit="1" customWidth="1"/>
    <col min="8" max="8" width="116" bestFit="1" customWidth="1"/>
  </cols>
  <sheetData>
    <row r="1" spans="1:8">
      <c r="C1" s="7">
        <f>MAX(C3:C28)</f>
        <v>0.78708</v>
      </c>
    </row>
    <row r="2" spans="1:8" s="1" customFormat="1">
      <c r="A2" s="6" t="s">
        <v>0</v>
      </c>
      <c r="B2" s="11" t="s">
        <v>33</v>
      </c>
      <c r="C2" s="6" t="s">
        <v>1</v>
      </c>
      <c r="D2" s="6" t="s">
        <v>80</v>
      </c>
      <c r="E2" s="6" t="s">
        <v>2</v>
      </c>
      <c r="F2" s="6" t="s">
        <v>4</v>
      </c>
      <c r="G2" s="6" t="s">
        <v>7</v>
      </c>
      <c r="H2" s="6" t="s">
        <v>21</v>
      </c>
    </row>
    <row r="3" spans="1:8">
      <c r="A3" s="3">
        <v>44081</v>
      </c>
      <c r="B3" s="3"/>
      <c r="C3" s="4">
        <v>0.77271999999999996</v>
      </c>
      <c r="D3" s="4" t="str">
        <f>IF(C3=$C$1,"ㅇ", "")</f>
        <v/>
      </c>
      <c r="E3" s="2" t="s">
        <v>3</v>
      </c>
      <c r="F3" s="2" t="s">
        <v>5</v>
      </c>
      <c r="G3" s="2" t="s">
        <v>6</v>
      </c>
      <c r="H3" s="2"/>
    </row>
    <row r="4" spans="1:8">
      <c r="A4" s="3">
        <v>44082</v>
      </c>
      <c r="B4" s="3"/>
      <c r="C4" s="4">
        <v>0.77271999999999996</v>
      </c>
      <c r="D4" s="4" t="str">
        <f t="shared" ref="D4:D28" si="0">IF(C4=$C$1,"ㅇ", "")</f>
        <v/>
      </c>
      <c r="E4" s="2" t="s">
        <v>3</v>
      </c>
      <c r="F4" s="2" t="s">
        <v>5</v>
      </c>
      <c r="G4" s="2" t="s">
        <v>23</v>
      </c>
      <c r="H4" s="2" t="s">
        <v>22</v>
      </c>
    </row>
    <row r="5" spans="1:8">
      <c r="A5" s="3">
        <v>44083</v>
      </c>
      <c r="B5" s="17">
        <v>1</v>
      </c>
      <c r="C5" s="4">
        <v>0.77751000000000003</v>
      </c>
      <c r="D5" s="4" t="str">
        <f t="shared" si="0"/>
        <v/>
      </c>
      <c r="E5" s="2" t="s">
        <v>3</v>
      </c>
      <c r="F5" s="2" t="s">
        <v>28</v>
      </c>
      <c r="G5" s="2" t="s">
        <v>31</v>
      </c>
      <c r="H5" s="2" t="s">
        <v>32</v>
      </c>
    </row>
    <row r="6" spans="1:8" s="26" customFormat="1">
      <c r="A6" s="22">
        <v>44083</v>
      </c>
      <c r="B6" s="23">
        <v>2</v>
      </c>
      <c r="C6" s="24">
        <v>0.77032999999999996</v>
      </c>
      <c r="D6" s="24" t="str">
        <f t="shared" si="0"/>
        <v/>
      </c>
      <c r="E6" s="25" t="s">
        <v>3</v>
      </c>
      <c r="F6" s="25" t="s">
        <v>28</v>
      </c>
      <c r="G6" s="25" t="s">
        <v>35</v>
      </c>
      <c r="H6" s="25" t="s">
        <v>32</v>
      </c>
    </row>
    <row r="7" spans="1:8">
      <c r="A7" s="3">
        <v>44083</v>
      </c>
      <c r="B7" s="17">
        <v>3</v>
      </c>
      <c r="C7" s="4">
        <v>0.77990000000000004</v>
      </c>
      <c r="D7" s="4" t="str">
        <f t="shared" si="0"/>
        <v/>
      </c>
      <c r="E7" s="2" t="s">
        <v>3</v>
      </c>
      <c r="F7" s="2" t="s">
        <v>36</v>
      </c>
      <c r="G7" s="2" t="s">
        <v>69</v>
      </c>
      <c r="H7" s="2" t="s">
        <v>68</v>
      </c>
    </row>
    <row r="8" spans="1:8">
      <c r="A8" s="3">
        <v>44084</v>
      </c>
      <c r="B8" s="4">
        <v>1</v>
      </c>
      <c r="C8" s="4">
        <v>0.77271999999999996</v>
      </c>
      <c r="D8" s="4" t="str">
        <f t="shared" si="0"/>
        <v/>
      </c>
      <c r="E8" s="2" t="s">
        <v>3</v>
      </c>
      <c r="F8" s="2" t="s">
        <v>70</v>
      </c>
      <c r="G8" s="2"/>
      <c r="H8" s="2" t="s">
        <v>76</v>
      </c>
    </row>
    <row r="9" spans="1:8">
      <c r="A9" s="3"/>
      <c r="B9" s="4"/>
      <c r="C9" s="4">
        <v>0.78229000000000004</v>
      </c>
      <c r="D9" s="4" t="str">
        <f t="shared" si="0"/>
        <v/>
      </c>
      <c r="E9" s="2" t="s">
        <v>74</v>
      </c>
      <c r="F9" s="2"/>
      <c r="G9" s="2"/>
      <c r="H9" s="2" t="s">
        <v>75</v>
      </c>
    </row>
    <row r="10" spans="1:8">
      <c r="A10" s="4"/>
      <c r="B10" s="4">
        <v>2</v>
      </c>
      <c r="C10" s="4">
        <v>0.76554999999999995</v>
      </c>
      <c r="D10" s="4" t="str">
        <f t="shared" si="0"/>
        <v/>
      </c>
      <c r="E10" s="2" t="s">
        <v>3</v>
      </c>
      <c r="F10" s="2" t="s">
        <v>72</v>
      </c>
      <c r="G10" s="2"/>
      <c r="H10" s="2" t="s">
        <v>79</v>
      </c>
    </row>
    <row r="11" spans="1:8">
      <c r="A11" s="4"/>
      <c r="B11" s="4"/>
      <c r="C11" s="4">
        <v>0.78468000000000004</v>
      </c>
      <c r="D11" s="4" t="str">
        <f t="shared" si="0"/>
        <v/>
      </c>
      <c r="E11" s="2" t="s">
        <v>74</v>
      </c>
      <c r="F11" s="2"/>
      <c r="G11" s="2"/>
      <c r="H11" s="2" t="s">
        <v>78</v>
      </c>
    </row>
    <row r="12" spans="1:8">
      <c r="A12" s="4"/>
      <c r="B12" s="4">
        <v>3</v>
      </c>
      <c r="C12" s="4">
        <v>0.75836999999999999</v>
      </c>
      <c r="D12" s="4" t="str">
        <f t="shared" si="0"/>
        <v/>
      </c>
      <c r="E12" s="2" t="s">
        <v>3</v>
      </c>
      <c r="F12" s="2" t="s">
        <v>73</v>
      </c>
      <c r="G12" s="2"/>
      <c r="H12" s="2" t="s">
        <v>82</v>
      </c>
    </row>
    <row r="13" spans="1:8">
      <c r="A13" s="4"/>
      <c r="B13" s="4"/>
      <c r="C13" s="4">
        <v>0.78708</v>
      </c>
      <c r="D13" s="4" t="str">
        <f t="shared" si="0"/>
        <v>ㅇ</v>
      </c>
      <c r="E13" s="2" t="s">
        <v>74</v>
      </c>
      <c r="F13" s="2"/>
      <c r="G13" s="2"/>
      <c r="H13" s="2" t="s">
        <v>83</v>
      </c>
    </row>
    <row r="14" spans="1:8">
      <c r="A14" s="3">
        <v>44087</v>
      </c>
      <c r="B14" s="4">
        <v>1</v>
      </c>
      <c r="C14" s="4">
        <v>0.71531</v>
      </c>
      <c r="D14" s="4" t="str">
        <f t="shared" si="0"/>
        <v/>
      </c>
      <c r="E14" s="2" t="s">
        <v>74</v>
      </c>
      <c r="F14" s="2" t="s">
        <v>84</v>
      </c>
      <c r="G14" s="2" t="s">
        <v>85</v>
      </c>
      <c r="H14" s="2" t="s">
        <v>86</v>
      </c>
    </row>
    <row r="15" spans="1:8">
      <c r="A15" s="3"/>
      <c r="B15" s="4"/>
      <c r="C15" s="4">
        <v>0.65310999999999997</v>
      </c>
      <c r="D15" s="4" t="str">
        <f t="shared" si="0"/>
        <v/>
      </c>
      <c r="E15" s="2" t="s">
        <v>3</v>
      </c>
      <c r="F15" s="2"/>
      <c r="G15" s="2"/>
      <c r="H15" s="2"/>
    </row>
    <row r="16" spans="1:8">
      <c r="A16" s="3">
        <v>44088</v>
      </c>
      <c r="B16" s="4">
        <v>1</v>
      </c>
      <c r="C16" s="4">
        <v>0.77271999999999996</v>
      </c>
      <c r="D16" s="4" t="str">
        <f t="shared" si="0"/>
        <v/>
      </c>
      <c r="E16" s="2" t="s">
        <v>95</v>
      </c>
      <c r="F16" s="2" t="s">
        <v>84</v>
      </c>
      <c r="G16" s="2" t="s">
        <v>93</v>
      </c>
      <c r="H16" s="2"/>
    </row>
    <row r="17" spans="1:8">
      <c r="A17" s="4"/>
      <c r="B17" s="4"/>
      <c r="C17" s="4">
        <v>0.77032999999999996</v>
      </c>
      <c r="D17" s="4" t="str">
        <f t="shared" si="0"/>
        <v/>
      </c>
      <c r="E17" s="2" t="s">
        <v>95</v>
      </c>
      <c r="F17" s="2"/>
      <c r="G17" s="2" t="s">
        <v>94</v>
      </c>
      <c r="H17" s="2"/>
    </row>
    <row r="18" spans="1:8">
      <c r="A18" s="4"/>
      <c r="B18" s="4"/>
      <c r="C18" s="4">
        <v>0.78229000000000004</v>
      </c>
      <c r="D18" s="4" t="str">
        <f t="shared" si="0"/>
        <v/>
      </c>
      <c r="E18" s="2" t="s">
        <v>103</v>
      </c>
      <c r="F18" s="2"/>
      <c r="G18" s="2" t="s">
        <v>93</v>
      </c>
      <c r="H18" s="2"/>
    </row>
    <row r="19" spans="1:8">
      <c r="A19" s="4"/>
      <c r="B19" s="4"/>
      <c r="C19" s="4">
        <v>0.77510999999999997</v>
      </c>
      <c r="D19" s="4" t="str">
        <f t="shared" si="0"/>
        <v/>
      </c>
      <c r="E19" s="2" t="s">
        <v>103</v>
      </c>
      <c r="F19" s="2"/>
      <c r="G19" s="2" t="s">
        <v>94</v>
      </c>
      <c r="H19" s="2"/>
    </row>
    <row r="20" spans="1:8">
      <c r="A20" s="4"/>
      <c r="B20" s="4">
        <v>2</v>
      </c>
      <c r="C20" s="4">
        <v>0.77032999999999996</v>
      </c>
      <c r="D20" s="4" t="str">
        <f t="shared" si="0"/>
        <v/>
      </c>
      <c r="E20" s="2" t="s">
        <v>3</v>
      </c>
      <c r="F20" s="2" t="s">
        <v>84</v>
      </c>
      <c r="G20" s="2" t="s">
        <v>104</v>
      </c>
      <c r="H20" s="2" t="s">
        <v>106</v>
      </c>
    </row>
    <row r="21" spans="1:8">
      <c r="A21" s="4"/>
      <c r="B21" s="4"/>
      <c r="C21" s="4">
        <v>0.75119000000000002</v>
      </c>
      <c r="D21" s="4" t="str">
        <f t="shared" si="0"/>
        <v/>
      </c>
      <c r="E21" s="2" t="s">
        <v>74</v>
      </c>
      <c r="F21" s="2"/>
      <c r="G21" s="2"/>
      <c r="H21" s="2" t="s">
        <v>107</v>
      </c>
    </row>
    <row r="22" spans="1:8">
      <c r="A22" s="3">
        <v>44089</v>
      </c>
      <c r="B22" s="4">
        <v>1</v>
      </c>
      <c r="C22" s="4">
        <v>0.76554999999999995</v>
      </c>
      <c r="D22" s="4" t="str">
        <f t="shared" si="0"/>
        <v/>
      </c>
      <c r="E22" s="2" t="s">
        <v>3</v>
      </c>
      <c r="F22" s="2" t="s">
        <v>108</v>
      </c>
      <c r="G22" s="2" t="s">
        <v>109</v>
      </c>
      <c r="H22" s="2" t="s">
        <v>111</v>
      </c>
    </row>
    <row r="23" spans="1:8">
      <c r="A23" s="4"/>
      <c r="B23" s="4"/>
      <c r="C23" s="4">
        <v>0.74641000000000002</v>
      </c>
      <c r="D23" s="4" t="str">
        <f t="shared" si="0"/>
        <v/>
      </c>
      <c r="E23" s="2" t="s">
        <v>74</v>
      </c>
      <c r="F23" s="2"/>
      <c r="G23" s="2"/>
      <c r="H23" s="2" t="s">
        <v>110</v>
      </c>
    </row>
    <row r="24" spans="1:8">
      <c r="A24" s="4"/>
      <c r="B24" s="4"/>
      <c r="C24" s="4"/>
      <c r="D24" s="4" t="str">
        <f t="shared" si="0"/>
        <v/>
      </c>
      <c r="E24" s="2"/>
      <c r="F24" s="2"/>
      <c r="G24" s="2"/>
      <c r="H24" s="2"/>
    </row>
    <row r="25" spans="1:8">
      <c r="A25" s="4"/>
      <c r="B25" s="4"/>
      <c r="C25" s="4"/>
      <c r="D25" s="4" t="str">
        <f t="shared" si="0"/>
        <v/>
      </c>
      <c r="E25" s="2"/>
      <c r="F25" s="2"/>
      <c r="G25" s="2"/>
      <c r="H25" s="2"/>
    </row>
    <row r="26" spans="1:8">
      <c r="A26" s="4"/>
      <c r="B26" s="4"/>
      <c r="C26" s="4"/>
      <c r="D26" s="4" t="str">
        <f t="shared" si="0"/>
        <v/>
      </c>
      <c r="E26" s="2"/>
      <c r="F26" s="2"/>
      <c r="G26" s="2"/>
      <c r="H26" s="2"/>
    </row>
    <row r="27" spans="1:8">
      <c r="A27" s="4"/>
      <c r="B27" s="4"/>
      <c r="C27" s="4"/>
      <c r="D27" s="4" t="str">
        <f t="shared" si="0"/>
        <v/>
      </c>
      <c r="E27" s="2"/>
      <c r="F27" s="2"/>
      <c r="G27" s="2"/>
      <c r="H27" s="2"/>
    </row>
    <row r="28" spans="1:8">
      <c r="A28" s="4"/>
      <c r="B28" s="4"/>
      <c r="C28" s="4"/>
      <c r="D28" s="4" t="str">
        <f t="shared" si="0"/>
        <v/>
      </c>
      <c r="E28" s="2"/>
      <c r="F28" s="2"/>
      <c r="G28" s="2" t="s">
        <v>105</v>
      </c>
      <c r="H28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835B-929A-4AA1-99EC-04CDFFC713EC}">
  <dimension ref="B1:J85"/>
  <sheetViews>
    <sheetView topLeftCell="A64" zoomScaleNormal="100" workbookViewId="0">
      <selection activeCell="B98" sqref="B98"/>
    </sheetView>
  </sheetViews>
  <sheetFormatPr defaultRowHeight="16.5"/>
  <cols>
    <col min="1" max="1" width="3" style="8" customWidth="1"/>
    <col min="2" max="2" width="21" style="8" bestFit="1" customWidth="1"/>
    <col min="3" max="3" width="11.125" style="8" bestFit="1" customWidth="1"/>
    <col min="4" max="4" width="9.25" style="8" bestFit="1" customWidth="1"/>
    <col min="5" max="7" width="7.875" style="8" bestFit="1" customWidth="1"/>
    <col min="8" max="9" width="9" style="8"/>
    <col min="10" max="10" width="21.625" style="8" bestFit="1" customWidth="1"/>
    <col min="11" max="16384" width="9" style="8"/>
  </cols>
  <sheetData>
    <row r="1" spans="2:9">
      <c r="B1" s="8" t="s">
        <v>29</v>
      </c>
      <c r="C1" s="18">
        <v>44082</v>
      </c>
    </row>
    <row r="2" spans="2:9">
      <c r="B2" s="13" t="s">
        <v>26</v>
      </c>
      <c r="C2" s="11" t="s">
        <v>8</v>
      </c>
      <c r="D2" s="36" t="s">
        <v>24</v>
      </c>
      <c r="E2" s="37"/>
      <c r="F2" s="37"/>
      <c r="G2" s="38"/>
    </row>
    <row r="3" spans="2:9">
      <c r="B3" s="14">
        <f>MAX(C4:D14)</f>
        <v>0.84553333989953705</v>
      </c>
      <c r="C3" s="6" t="s">
        <v>20</v>
      </c>
      <c r="D3" s="6" t="s">
        <v>34</v>
      </c>
      <c r="E3" s="16">
        <v>5</v>
      </c>
      <c r="F3" s="6">
        <v>10</v>
      </c>
      <c r="G3" s="6">
        <v>15</v>
      </c>
      <c r="H3" s="11" t="s">
        <v>27</v>
      </c>
      <c r="I3" s="11" t="s">
        <v>25</v>
      </c>
    </row>
    <row r="4" spans="2:9">
      <c r="B4" s="12" t="s">
        <v>9</v>
      </c>
      <c r="C4" s="9">
        <v>0.81185399999999996</v>
      </c>
      <c r="D4" s="9">
        <f>MAX(E4:G4)</f>
        <v>0.83710876369327003</v>
      </c>
      <c r="E4" s="9">
        <v>0.82588397517974899</v>
      </c>
      <c r="F4" s="9">
        <v>0.83710876369327003</v>
      </c>
      <c r="G4" s="9">
        <v>0.83289007092198497</v>
      </c>
      <c r="H4" s="15">
        <f>RANK(D4,$D$4:$D$14)</f>
        <v>3</v>
      </c>
      <c r="I4" s="15">
        <f t="shared" ref="I4:I14" si="0">IF(D4=E4, 5, IF(D4=F4, 10, IF(D4=G4, 15)))</f>
        <v>10</v>
      </c>
    </row>
    <row r="5" spans="2:9">
      <c r="B5" s="12" t="s">
        <v>10</v>
      </c>
      <c r="C5" s="9">
        <v>0.63753899999999997</v>
      </c>
      <c r="D5" s="9">
        <f t="shared" ref="D5:D14" si="1">MAX(E5:G5)</f>
        <v>0.64874804381846596</v>
      </c>
      <c r="E5" s="9">
        <v>0.63473850093568396</v>
      </c>
      <c r="F5" s="9">
        <v>0.64874804381846596</v>
      </c>
      <c r="G5" s="9">
        <v>0.63880023640661898</v>
      </c>
      <c r="H5" s="15">
        <f t="shared" ref="H5:H14" si="2">RANK(D5,$D$4:$D$14)</f>
        <v>10</v>
      </c>
      <c r="I5" s="15">
        <f t="shared" si="0"/>
        <v>10</v>
      </c>
    </row>
    <row r="6" spans="2:9">
      <c r="B6" s="34" t="s">
        <v>11</v>
      </c>
      <c r="C6" s="9">
        <v>0.83431100000000002</v>
      </c>
      <c r="D6" s="10">
        <f t="shared" si="1"/>
        <v>0.84553333989953705</v>
      </c>
      <c r="E6" s="10">
        <v>0.84553333989953705</v>
      </c>
      <c r="F6" s="9">
        <v>0.84000391236306704</v>
      </c>
      <c r="G6" s="9">
        <v>0.84417848699763598</v>
      </c>
      <c r="H6" s="15">
        <f t="shared" si="2"/>
        <v>1</v>
      </c>
      <c r="I6" s="15">
        <f t="shared" si="0"/>
        <v>5</v>
      </c>
    </row>
    <row r="7" spans="2:9">
      <c r="B7" s="12" t="s">
        <v>12</v>
      </c>
      <c r="C7" s="9">
        <v>0.81459300000000001</v>
      </c>
      <c r="D7" s="9">
        <f t="shared" si="1"/>
        <v>0.84411189358372396</v>
      </c>
      <c r="E7" s="9">
        <v>0.83703338914606495</v>
      </c>
      <c r="F7" s="9">
        <v>0.84411189358372396</v>
      </c>
      <c r="G7" s="9">
        <v>0.83977541371158304</v>
      </c>
      <c r="H7" s="15">
        <f t="shared" si="2"/>
        <v>2</v>
      </c>
      <c r="I7" s="15">
        <f t="shared" si="0"/>
        <v>10</v>
      </c>
    </row>
    <row r="8" spans="2:9">
      <c r="B8" s="12" t="s">
        <v>13</v>
      </c>
      <c r="C8" s="9">
        <v>0.83149499999999998</v>
      </c>
      <c r="D8" s="9">
        <f t="shared" si="1"/>
        <v>0.83687943262411302</v>
      </c>
      <c r="E8" s="9">
        <v>0.83425588496011005</v>
      </c>
      <c r="F8" s="9">
        <v>0.83568075117370899</v>
      </c>
      <c r="G8" s="9">
        <v>0.83687943262411302</v>
      </c>
      <c r="H8" s="15">
        <f t="shared" si="2"/>
        <v>4</v>
      </c>
      <c r="I8" s="15">
        <f t="shared" si="0"/>
        <v>15</v>
      </c>
    </row>
    <row r="9" spans="2:9">
      <c r="B9" s="12" t="s">
        <v>14</v>
      </c>
      <c r="C9" s="9">
        <v>0.64743700000000004</v>
      </c>
      <c r="D9" s="9">
        <f t="shared" si="1"/>
        <v>0.65011737089201804</v>
      </c>
      <c r="E9" s="9">
        <v>0.639013099576479</v>
      </c>
      <c r="F9" s="9">
        <v>0.65011737089201804</v>
      </c>
      <c r="G9" s="9">
        <v>0.637470449172576</v>
      </c>
      <c r="H9" s="15">
        <f t="shared" si="2"/>
        <v>9</v>
      </c>
      <c r="I9" s="15">
        <f t="shared" si="0"/>
        <v>10</v>
      </c>
    </row>
    <row r="10" spans="2:9">
      <c r="B10" s="12" t="s">
        <v>15</v>
      </c>
      <c r="C10" s="9">
        <v>0.79080600000000001</v>
      </c>
      <c r="D10" s="9">
        <f t="shared" si="1"/>
        <v>0.83148823007977901</v>
      </c>
      <c r="E10" s="9">
        <v>0.83148823007977901</v>
      </c>
      <c r="F10" s="9">
        <v>0.828618935837245</v>
      </c>
      <c r="G10" s="9">
        <v>0.83141252955082701</v>
      </c>
      <c r="H10" s="15">
        <f t="shared" si="2"/>
        <v>6</v>
      </c>
      <c r="I10" s="15">
        <f t="shared" si="0"/>
        <v>5</v>
      </c>
    </row>
    <row r="11" spans="2:9">
      <c r="B11" s="12" t="s">
        <v>16</v>
      </c>
      <c r="C11" s="9">
        <v>0.82165500000000002</v>
      </c>
      <c r="D11" s="9">
        <f t="shared" si="1"/>
        <v>0.82724960876369302</v>
      </c>
      <c r="E11" s="9">
        <v>0.82583472865162999</v>
      </c>
      <c r="F11" s="9">
        <v>0.82724960876369302</v>
      </c>
      <c r="G11" s="9">
        <v>0.82709810874704404</v>
      </c>
      <c r="H11" s="15">
        <f t="shared" si="2"/>
        <v>7</v>
      </c>
      <c r="I11" s="15">
        <f t="shared" si="0"/>
        <v>10</v>
      </c>
    </row>
    <row r="12" spans="2:9">
      <c r="B12" s="12" t="s">
        <v>17</v>
      </c>
      <c r="C12" s="9">
        <v>0.78380300000000003</v>
      </c>
      <c r="D12" s="9">
        <f t="shared" si="1"/>
        <v>0.80616197183098603</v>
      </c>
      <c r="E12" s="9">
        <v>0.80616197183098603</v>
      </c>
      <c r="F12" s="9">
        <v>0.80616197183098603</v>
      </c>
      <c r="G12" s="9">
        <v>0.80616197183098603</v>
      </c>
      <c r="H12" s="15">
        <f t="shared" si="2"/>
        <v>8</v>
      </c>
      <c r="I12" s="15">
        <f t="shared" si="0"/>
        <v>5</v>
      </c>
    </row>
    <row r="13" spans="2:9">
      <c r="B13" s="12" t="s">
        <v>18</v>
      </c>
      <c r="C13" s="9">
        <v>0.60226900000000005</v>
      </c>
      <c r="D13" s="9">
        <f t="shared" si="1"/>
        <v>0.60226917057902896</v>
      </c>
      <c r="E13" s="9">
        <v>0.58839751797498197</v>
      </c>
      <c r="F13" s="9">
        <v>0.60226917057902896</v>
      </c>
      <c r="G13" s="9">
        <v>0.58374704491725704</v>
      </c>
      <c r="H13" s="15">
        <f t="shared" si="2"/>
        <v>11</v>
      </c>
      <c r="I13" s="15">
        <f t="shared" si="0"/>
        <v>10</v>
      </c>
    </row>
    <row r="14" spans="2:9">
      <c r="B14" s="12" t="s">
        <v>19</v>
      </c>
      <c r="C14" s="9">
        <v>0.80050900000000003</v>
      </c>
      <c r="D14" s="9">
        <f t="shared" si="1"/>
        <v>0.83284743425588503</v>
      </c>
      <c r="E14" s="9">
        <v>0.83284743425588503</v>
      </c>
      <c r="F14" s="9">
        <v>0.83143583724569603</v>
      </c>
      <c r="G14" s="9">
        <v>0.83141252955082701</v>
      </c>
      <c r="H14" s="15">
        <f t="shared" si="2"/>
        <v>5</v>
      </c>
      <c r="I14" s="15">
        <f t="shared" si="0"/>
        <v>5</v>
      </c>
    </row>
    <row r="15" spans="2:9">
      <c r="B15" s="8" t="s">
        <v>30</v>
      </c>
      <c r="C15" s="18">
        <v>44083</v>
      </c>
      <c r="D15" s="8">
        <v>-1</v>
      </c>
    </row>
    <row r="16" spans="2:9">
      <c r="B16" s="13" t="s">
        <v>26</v>
      </c>
      <c r="C16" s="11" t="s">
        <v>8</v>
      </c>
      <c r="D16" s="36" t="s">
        <v>24</v>
      </c>
      <c r="E16" s="37"/>
      <c r="F16" s="37"/>
      <c r="G16" s="38"/>
    </row>
    <row r="17" spans="2:10">
      <c r="B17" s="14">
        <f>MAX(C18:D28)</f>
        <v>0.84552349059391296</v>
      </c>
      <c r="C17" s="11" t="s">
        <v>20</v>
      </c>
      <c r="D17" s="11" t="s">
        <v>34</v>
      </c>
      <c r="E17" s="16">
        <v>5</v>
      </c>
      <c r="F17" s="11">
        <v>10</v>
      </c>
      <c r="G17" s="11">
        <v>15</v>
      </c>
      <c r="H17" s="11" t="s">
        <v>27</v>
      </c>
      <c r="I17" s="11" t="s">
        <v>25</v>
      </c>
    </row>
    <row r="18" spans="2:10">
      <c r="B18" s="34" t="s">
        <v>9</v>
      </c>
      <c r="C18" s="9">
        <v>0.79935400000000001</v>
      </c>
      <c r="D18" s="9">
        <f>MAX(E18:G18)</f>
        <v>0.83986406619385301</v>
      </c>
      <c r="E18" s="9">
        <v>0.83568403427558302</v>
      </c>
      <c r="F18" s="9">
        <v>0.838478090766823</v>
      </c>
      <c r="G18" s="9">
        <v>0.83986406619385301</v>
      </c>
      <c r="H18" s="33">
        <f>RANK(D18, $D$18:$D$28)</f>
        <v>4</v>
      </c>
      <c r="I18" s="33">
        <f t="shared" ref="I18:I19" si="3">IF(D18=E18, 5, IF(D18=F18, 10, IF(D18=G18, 15)))</f>
        <v>15</v>
      </c>
      <c r="J18" s="19"/>
    </row>
    <row r="19" spans="2:10">
      <c r="B19" s="34" t="s">
        <v>10</v>
      </c>
      <c r="C19" s="9">
        <v>0.72198700000000005</v>
      </c>
      <c r="D19" s="9">
        <f t="shared" ref="D19:D28" si="4">MAX(E19:G19)</f>
        <v>0.73880023640661896</v>
      </c>
      <c r="E19" s="9">
        <v>0.72894710922879902</v>
      </c>
      <c r="F19" s="9">
        <v>0.73319640062597802</v>
      </c>
      <c r="G19" s="9">
        <v>0.73880023640661896</v>
      </c>
      <c r="H19" s="33">
        <f t="shared" ref="H19:H28" si="5">RANK(D19, $D$18:$D$28)</f>
        <v>10</v>
      </c>
      <c r="I19" s="33">
        <f t="shared" si="3"/>
        <v>15</v>
      </c>
      <c r="J19" s="20"/>
    </row>
    <row r="20" spans="2:10">
      <c r="B20" s="34" t="s">
        <v>11</v>
      </c>
      <c r="C20" s="9">
        <v>0.83157300000000001</v>
      </c>
      <c r="D20" s="10">
        <f t="shared" si="4"/>
        <v>0.84552349059391296</v>
      </c>
      <c r="E20" s="10">
        <v>0.84552349059391296</v>
      </c>
      <c r="F20" s="9">
        <v>0.83859546165884102</v>
      </c>
      <c r="G20" s="9">
        <v>0.84552349059391296</v>
      </c>
      <c r="H20" s="33">
        <f t="shared" si="5"/>
        <v>1</v>
      </c>
      <c r="I20" s="33">
        <f>IF(D20=E20, 5, IF(D20=F20, 10, IF(D20=G20, 15)))</f>
        <v>5</v>
      </c>
      <c r="J20" s="20"/>
    </row>
    <row r="21" spans="2:10">
      <c r="B21" s="34" t="s">
        <v>12</v>
      </c>
      <c r="C21" s="9">
        <v>0.80207399999999995</v>
      </c>
      <c r="D21" s="9">
        <f t="shared" si="4"/>
        <v>0.841252955082742</v>
      </c>
      <c r="E21" s="9">
        <v>0.83986998916576305</v>
      </c>
      <c r="F21" s="9">
        <v>0.83571987480438104</v>
      </c>
      <c r="G21" s="9">
        <v>0.841252955082742</v>
      </c>
      <c r="H21" s="33">
        <f t="shared" si="5"/>
        <v>2</v>
      </c>
      <c r="I21" s="33">
        <f t="shared" ref="I21:I28" si="6">IF(D21=E21, 5, IF(D21=F21, 10, IF(D21=G21, 15)))</f>
        <v>15</v>
      </c>
      <c r="J21" s="19"/>
    </row>
    <row r="22" spans="2:10">
      <c r="B22" s="34" t="s">
        <v>13</v>
      </c>
      <c r="C22" s="9">
        <v>0.83431100000000002</v>
      </c>
      <c r="D22" s="9">
        <f t="shared" si="4"/>
        <v>0.83986998916576305</v>
      </c>
      <c r="E22" s="9">
        <v>0.83986998916576305</v>
      </c>
      <c r="F22" s="9">
        <v>0.83851721439749605</v>
      </c>
      <c r="G22" s="9">
        <v>0.832801418439716</v>
      </c>
      <c r="H22" s="33">
        <f t="shared" si="5"/>
        <v>3</v>
      </c>
      <c r="I22" s="33">
        <f t="shared" si="6"/>
        <v>5</v>
      </c>
      <c r="J22" s="20"/>
    </row>
    <row r="23" spans="2:10">
      <c r="B23" s="34" t="s">
        <v>14</v>
      </c>
      <c r="C23" s="9">
        <v>0.67552800000000002</v>
      </c>
      <c r="D23" s="9">
        <f t="shared" si="4"/>
        <v>0.81439125295508197</v>
      </c>
      <c r="E23" s="9">
        <v>0.80753471880232397</v>
      </c>
      <c r="F23" s="9">
        <v>0.81038732394366197</v>
      </c>
      <c r="G23" s="9">
        <v>0.81439125295508197</v>
      </c>
      <c r="H23" s="33">
        <f t="shared" si="5"/>
        <v>8</v>
      </c>
      <c r="I23" s="33">
        <f t="shared" si="6"/>
        <v>15</v>
      </c>
      <c r="J23" s="20"/>
    </row>
    <row r="24" spans="2:10">
      <c r="B24" s="34" t="s">
        <v>15</v>
      </c>
      <c r="C24" s="9">
        <v>0.78395899999999996</v>
      </c>
      <c r="D24" s="9">
        <f t="shared" si="4"/>
        <v>0.83699763593380605</v>
      </c>
      <c r="E24" s="9">
        <v>0.83288683147838005</v>
      </c>
      <c r="F24" s="9">
        <v>0.83435054773082895</v>
      </c>
      <c r="G24" s="9">
        <v>0.83699763593380605</v>
      </c>
      <c r="H24" s="33">
        <f t="shared" si="5"/>
        <v>5</v>
      </c>
      <c r="I24" s="33">
        <f t="shared" si="6"/>
        <v>15</v>
      </c>
      <c r="J24" s="20"/>
    </row>
    <row r="25" spans="2:10">
      <c r="B25" s="34" t="s">
        <v>16</v>
      </c>
      <c r="C25" s="9">
        <v>0.82024600000000003</v>
      </c>
      <c r="D25" s="9">
        <f t="shared" si="4"/>
        <v>0.83016431924882605</v>
      </c>
      <c r="E25" s="9">
        <v>0.82583472865162999</v>
      </c>
      <c r="F25" s="9">
        <v>0.83016431924882605</v>
      </c>
      <c r="G25" s="9">
        <v>0.82860520094562595</v>
      </c>
      <c r="H25" s="33">
        <f t="shared" si="5"/>
        <v>7</v>
      </c>
      <c r="I25" s="33">
        <f t="shared" si="6"/>
        <v>10</v>
      </c>
      <c r="J25" s="20"/>
    </row>
    <row r="26" spans="2:10">
      <c r="B26" s="34" t="s">
        <v>17</v>
      </c>
      <c r="C26" s="9">
        <v>0.73900600000000005</v>
      </c>
      <c r="D26" s="9">
        <f t="shared" si="4"/>
        <v>0.80750591016548401</v>
      </c>
      <c r="E26" s="9">
        <v>0.80333891460651996</v>
      </c>
      <c r="F26" s="9">
        <v>0.80475352112676002</v>
      </c>
      <c r="G26" s="9">
        <v>0.80750591016548401</v>
      </c>
      <c r="H26" s="33">
        <f t="shared" si="5"/>
        <v>9</v>
      </c>
      <c r="I26" s="33">
        <f t="shared" si="6"/>
        <v>15</v>
      </c>
      <c r="J26" s="20"/>
    </row>
    <row r="27" spans="2:10">
      <c r="B27" s="34" t="s">
        <v>18</v>
      </c>
      <c r="C27" s="9">
        <v>0.72756299999999996</v>
      </c>
      <c r="D27" s="9">
        <f t="shared" si="4"/>
        <v>0.73176838810641598</v>
      </c>
      <c r="E27" s="9">
        <v>0.72472175711612297</v>
      </c>
      <c r="F27" s="9">
        <v>0.73176838810641598</v>
      </c>
      <c r="G27" s="9">
        <v>0.73176713947990502</v>
      </c>
      <c r="H27" s="33">
        <f t="shared" si="5"/>
        <v>11</v>
      </c>
      <c r="I27" s="33">
        <f t="shared" si="6"/>
        <v>10</v>
      </c>
      <c r="J27" s="20"/>
    </row>
    <row r="28" spans="2:10">
      <c r="B28" s="34" t="s">
        <v>19</v>
      </c>
      <c r="C28" s="9">
        <v>0.80488999999999999</v>
      </c>
      <c r="D28" s="9">
        <f t="shared" si="4"/>
        <v>0.83699763593380605</v>
      </c>
      <c r="E28" s="9">
        <v>0.83571358219245495</v>
      </c>
      <c r="F28" s="9">
        <v>0.83153364632237803</v>
      </c>
      <c r="G28" s="9">
        <v>0.83699763593380605</v>
      </c>
      <c r="H28" s="33">
        <f t="shared" si="5"/>
        <v>5</v>
      </c>
      <c r="I28" s="33">
        <f t="shared" si="6"/>
        <v>15</v>
      </c>
      <c r="J28" s="20"/>
    </row>
    <row r="29" spans="2:10">
      <c r="B29" s="8" t="s">
        <v>67</v>
      </c>
      <c r="C29" s="18">
        <v>44083</v>
      </c>
      <c r="D29" s="8">
        <v>-3</v>
      </c>
    </row>
    <row r="30" spans="2:10">
      <c r="B30" s="13" t="s">
        <v>26</v>
      </c>
      <c r="C30" s="11" t="s">
        <v>8</v>
      </c>
      <c r="D30" s="36" t="s">
        <v>24</v>
      </c>
      <c r="E30" s="37"/>
      <c r="F30" s="37"/>
      <c r="G30" s="38"/>
    </row>
    <row r="31" spans="2:10">
      <c r="B31" s="14">
        <f>MAX(C32:D42)</f>
        <v>0.84974884270658901</v>
      </c>
      <c r="C31" s="11" t="s">
        <v>20</v>
      </c>
      <c r="D31" s="11" t="s">
        <v>34</v>
      </c>
      <c r="E31" s="16">
        <v>5</v>
      </c>
      <c r="F31" s="11">
        <v>10</v>
      </c>
      <c r="G31" s="11">
        <v>15</v>
      </c>
      <c r="H31" s="11" t="s">
        <v>27</v>
      </c>
      <c r="I31" s="11" t="s">
        <v>25</v>
      </c>
    </row>
    <row r="32" spans="2:10">
      <c r="B32" s="34" t="s">
        <v>9</v>
      </c>
      <c r="C32" s="9">
        <v>0.79088400000000003</v>
      </c>
      <c r="D32" s="9">
        <f>MAX(E32:G32)</f>
        <v>0.83846153846153804</v>
      </c>
      <c r="E32" s="9">
        <v>0.83846153846153804</v>
      </c>
      <c r="F32" s="9"/>
      <c r="G32" s="9"/>
      <c r="H32" s="33">
        <f>RANK(D32, $D$32:$D$42)</f>
        <v>4</v>
      </c>
      <c r="I32" s="33">
        <f t="shared" ref="I32:I33" si="7">IF(D32=E32, 5, IF(D32=F32, 10, IF(D32=G32, 15)))</f>
        <v>5</v>
      </c>
    </row>
    <row r="33" spans="2:9">
      <c r="B33" s="34" t="s">
        <v>10</v>
      </c>
      <c r="C33" s="9">
        <v>0.719171</v>
      </c>
      <c r="D33" s="9">
        <f t="shared" ref="D33:D42" si="8">MAX(E33:G33)</f>
        <v>0.73035555993302403</v>
      </c>
      <c r="E33" s="9">
        <v>0.73035555993302403</v>
      </c>
      <c r="F33" s="9"/>
      <c r="G33" s="9"/>
      <c r="H33" s="33">
        <f t="shared" ref="H33:H42" si="9">RANK(D33, $D$32:$D$42)</f>
        <v>10</v>
      </c>
      <c r="I33" s="33">
        <f t="shared" si="7"/>
        <v>5</v>
      </c>
    </row>
    <row r="34" spans="2:9">
      <c r="B34" s="34" t="s">
        <v>11</v>
      </c>
      <c r="C34" s="9">
        <v>0.83016400000000001</v>
      </c>
      <c r="D34" s="10">
        <f t="shared" si="8"/>
        <v>0.84974884270658901</v>
      </c>
      <c r="E34" s="10">
        <v>0.84974884270658901</v>
      </c>
      <c r="F34" s="9"/>
      <c r="G34" s="9"/>
      <c r="H34" s="33">
        <f t="shared" si="9"/>
        <v>1</v>
      </c>
      <c r="I34" s="33">
        <f>IF(D34=E34, 5, IF(D34=F34, 10, IF(D34=G34, 15)))</f>
        <v>5</v>
      </c>
    </row>
    <row r="35" spans="2:9">
      <c r="B35" s="34" t="s">
        <v>12</v>
      </c>
      <c r="C35" s="9">
        <v>0.81332199999999999</v>
      </c>
      <c r="D35" s="9">
        <f t="shared" si="8"/>
        <v>0.84128828917561305</v>
      </c>
      <c r="E35" s="9">
        <v>0.84128828917561305</v>
      </c>
      <c r="F35" s="9"/>
      <c r="G35" s="9"/>
      <c r="H35" s="33">
        <f t="shared" si="9"/>
        <v>2</v>
      </c>
      <c r="I35" s="33">
        <f t="shared" ref="I35:I42" si="10">IF(D35=E35, 5, IF(D35=F35, 10, IF(D35=G35, 15)))</f>
        <v>5</v>
      </c>
    </row>
    <row r="36" spans="2:9">
      <c r="B36" s="34" t="s">
        <v>13</v>
      </c>
      <c r="C36" s="9">
        <v>0.83992599999999995</v>
      </c>
      <c r="D36" s="9">
        <f t="shared" si="8"/>
        <v>0.83986998916576305</v>
      </c>
      <c r="E36" s="9">
        <v>0.83986998916576305</v>
      </c>
      <c r="F36" s="9"/>
      <c r="G36" s="9"/>
      <c r="H36" s="33">
        <f t="shared" si="9"/>
        <v>3</v>
      </c>
      <c r="I36" s="33">
        <f t="shared" si="10"/>
        <v>5</v>
      </c>
    </row>
    <row r="37" spans="2:9">
      <c r="B37" s="34" t="s">
        <v>14</v>
      </c>
      <c r="C37" s="9">
        <v>0.67552800000000002</v>
      </c>
      <c r="D37" s="9">
        <f t="shared" si="8"/>
        <v>0.81458682162907503</v>
      </c>
      <c r="E37" s="9">
        <v>0.81458682162907503</v>
      </c>
      <c r="F37" s="9"/>
      <c r="G37" s="9"/>
      <c r="H37" s="33">
        <f t="shared" si="9"/>
        <v>8</v>
      </c>
      <c r="I37" s="33">
        <f t="shared" si="10"/>
        <v>5</v>
      </c>
    </row>
    <row r="38" spans="2:9">
      <c r="B38" s="34" t="s">
        <v>15</v>
      </c>
      <c r="C38" s="9">
        <v>0.78112300000000001</v>
      </c>
      <c r="D38" s="9">
        <f t="shared" si="8"/>
        <v>0.83428543287698198</v>
      </c>
      <c r="E38" s="9">
        <v>0.83428543287698198</v>
      </c>
      <c r="F38" s="9"/>
      <c r="G38" s="9"/>
      <c r="H38" s="33">
        <f t="shared" si="9"/>
        <v>5</v>
      </c>
      <c r="I38" s="33">
        <f t="shared" si="10"/>
        <v>5</v>
      </c>
    </row>
    <row r="39" spans="2:9">
      <c r="B39" s="34" t="s">
        <v>16</v>
      </c>
      <c r="C39" s="9">
        <v>0.81889699999999999</v>
      </c>
      <c r="D39" s="9">
        <f t="shared" si="8"/>
        <v>0.82582487934600601</v>
      </c>
      <c r="E39" s="9">
        <v>0.82582487934600601</v>
      </c>
      <c r="F39" s="9"/>
      <c r="G39" s="9"/>
      <c r="H39" s="33">
        <f t="shared" si="9"/>
        <v>7</v>
      </c>
      <c r="I39" s="33">
        <f t="shared" si="10"/>
        <v>5</v>
      </c>
    </row>
    <row r="40" spans="2:9">
      <c r="B40" s="34" t="s">
        <v>17</v>
      </c>
      <c r="C40" s="9">
        <v>0.79505099999999995</v>
      </c>
      <c r="D40" s="9">
        <f t="shared" si="8"/>
        <v>0.80333891460651996</v>
      </c>
      <c r="E40" s="9">
        <v>0.80333891460651996</v>
      </c>
      <c r="F40" s="9"/>
      <c r="G40" s="9"/>
      <c r="H40" s="33">
        <f t="shared" si="9"/>
        <v>9</v>
      </c>
      <c r="I40" s="33">
        <f t="shared" si="10"/>
        <v>5</v>
      </c>
    </row>
    <row r="41" spans="2:9">
      <c r="B41" s="34" t="s">
        <v>18</v>
      </c>
      <c r="C41" s="9">
        <v>0.72615399999999997</v>
      </c>
      <c r="D41" s="9">
        <f t="shared" si="8"/>
        <v>0.72190485570767204</v>
      </c>
      <c r="E41" s="9">
        <v>0.72190485570767204</v>
      </c>
      <c r="F41" s="9"/>
      <c r="G41" s="9"/>
      <c r="H41" s="33">
        <f t="shared" si="9"/>
        <v>11</v>
      </c>
      <c r="I41" s="33">
        <f t="shared" si="10"/>
        <v>5</v>
      </c>
    </row>
    <row r="42" spans="2:9">
      <c r="B42" s="34" t="s">
        <v>19</v>
      </c>
      <c r="C42" s="9">
        <v>0.80631799999999998</v>
      </c>
      <c r="D42" s="9">
        <f t="shared" si="8"/>
        <v>0.830079779375553</v>
      </c>
      <c r="E42" s="9">
        <v>0.830079779375553</v>
      </c>
      <c r="F42" s="9"/>
      <c r="G42" s="9"/>
      <c r="H42" s="33">
        <f t="shared" si="9"/>
        <v>6</v>
      </c>
      <c r="I42" s="33">
        <f t="shared" si="10"/>
        <v>5</v>
      </c>
    </row>
    <row r="43" spans="2:9">
      <c r="B43" s="8" t="s">
        <v>71</v>
      </c>
      <c r="C43" s="18">
        <v>44084</v>
      </c>
      <c r="D43" s="8">
        <v>1</v>
      </c>
    </row>
    <row r="44" spans="2:9">
      <c r="B44" s="13" t="s">
        <v>26</v>
      </c>
      <c r="C44" s="11" t="s">
        <v>8</v>
      </c>
      <c r="D44" s="36" t="s">
        <v>24</v>
      </c>
      <c r="E44" s="37"/>
      <c r="F44" s="37"/>
      <c r="G44" s="38"/>
    </row>
    <row r="45" spans="2:9">
      <c r="B45" s="14">
        <f>MAX(C46:D50)</f>
        <v>0.84271643849108602</v>
      </c>
      <c r="C45" s="11" t="s">
        <v>20</v>
      </c>
      <c r="D45" s="11" t="s">
        <v>34</v>
      </c>
      <c r="E45" s="16">
        <v>5</v>
      </c>
      <c r="F45" s="11">
        <v>10</v>
      </c>
      <c r="G45" s="11">
        <v>15</v>
      </c>
      <c r="H45" s="11" t="s">
        <v>27</v>
      </c>
      <c r="I45" s="11" t="s">
        <v>25</v>
      </c>
    </row>
    <row r="46" spans="2:9">
      <c r="B46" s="34" t="s">
        <v>9</v>
      </c>
      <c r="C46" s="9">
        <v>0.79644000000000004</v>
      </c>
      <c r="D46" s="9">
        <f>MAX(E46:G46)</f>
        <v>0.83848123707278599</v>
      </c>
      <c r="E46" s="9">
        <v>0.83848123707278599</v>
      </c>
      <c r="F46" s="9"/>
      <c r="G46" s="9"/>
      <c r="H46" s="33">
        <f>RANK(D46, $D$46:$D$50)</f>
        <v>3</v>
      </c>
      <c r="I46" s="33">
        <f t="shared" ref="I46" si="11">IF(D46=E46, 5, IF(D46=F46, 10, IF(D46=G46, 15)))</f>
        <v>5</v>
      </c>
    </row>
    <row r="47" spans="2:9">
      <c r="B47" s="34" t="s">
        <v>11</v>
      </c>
      <c r="C47" s="9">
        <v>0.83157300000000001</v>
      </c>
      <c r="D47" s="10">
        <f t="shared" ref="D47:D50" si="12">MAX(E47:G47)</f>
        <v>0.84271643849108602</v>
      </c>
      <c r="E47" s="10">
        <v>0.84271643849108602</v>
      </c>
      <c r="F47" s="9"/>
      <c r="G47" s="9"/>
      <c r="H47" s="33">
        <f t="shared" ref="H47:H50" si="13">RANK(D47, $D$46:$D$50)</f>
        <v>1</v>
      </c>
      <c r="I47" s="33">
        <f>IF(D47=E47, 5, IF(D47=F47, 10, IF(D47=G47, 15)))</f>
        <v>5</v>
      </c>
    </row>
    <row r="48" spans="2:9">
      <c r="B48" s="34" t="s">
        <v>12</v>
      </c>
      <c r="C48" s="9">
        <v>0.80757000000000001</v>
      </c>
      <c r="D48" s="9">
        <f t="shared" si="12"/>
        <v>0.84268689057421398</v>
      </c>
      <c r="E48" s="9">
        <v>0.84268689057421398</v>
      </c>
      <c r="F48" s="9"/>
      <c r="G48" s="9"/>
      <c r="H48" s="33">
        <f t="shared" si="13"/>
        <v>2</v>
      </c>
      <c r="I48" s="33">
        <f t="shared" ref="I48:I50" si="14">IF(D48=E48, 5, IF(D48=F48, 10, IF(D48=G48, 15)))</f>
        <v>5</v>
      </c>
    </row>
    <row r="49" spans="2:9">
      <c r="B49" s="34" t="s">
        <v>13</v>
      </c>
      <c r="C49" s="9">
        <v>0.83712799999999998</v>
      </c>
      <c r="D49" s="9">
        <f t="shared" si="12"/>
        <v>0.83845168915591395</v>
      </c>
      <c r="E49" s="9">
        <v>0.83845168915591395</v>
      </c>
      <c r="F49" s="9"/>
      <c r="G49" s="9"/>
      <c r="H49" s="33">
        <f t="shared" si="13"/>
        <v>4</v>
      </c>
      <c r="I49" s="33">
        <f t="shared" si="14"/>
        <v>5</v>
      </c>
    </row>
    <row r="50" spans="2:9">
      <c r="B50" s="34" t="s">
        <v>15</v>
      </c>
      <c r="C50" s="9">
        <v>0.78245299999999995</v>
      </c>
      <c r="D50" s="9">
        <f t="shared" si="12"/>
        <v>0.83428543287698198</v>
      </c>
      <c r="E50" s="9">
        <v>0.83428543287698198</v>
      </c>
      <c r="F50" s="9"/>
      <c r="G50" s="9"/>
      <c r="H50" s="33">
        <f t="shared" si="13"/>
        <v>5</v>
      </c>
      <c r="I50" s="33">
        <f t="shared" si="14"/>
        <v>5</v>
      </c>
    </row>
    <row r="51" spans="2:9">
      <c r="B51" s="8" t="s">
        <v>77</v>
      </c>
      <c r="C51" s="18">
        <v>44084</v>
      </c>
      <c r="D51" s="8">
        <v>2</v>
      </c>
    </row>
    <row r="52" spans="2:9">
      <c r="B52" s="13" t="s">
        <v>26</v>
      </c>
      <c r="C52" s="11" t="s">
        <v>8</v>
      </c>
      <c r="D52" s="36" t="s">
        <v>24</v>
      </c>
      <c r="E52" s="37"/>
      <c r="F52" s="37"/>
      <c r="G52" s="38"/>
    </row>
    <row r="53" spans="2:9">
      <c r="B53" s="14">
        <f>MAX(C54:D55)</f>
        <v>0.84833054269674002</v>
      </c>
      <c r="C53" s="11" t="s">
        <v>20</v>
      </c>
      <c r="D53" s="11" t="s">
        <v>34</v>
      </c>
      <c r="E53" s="16">
        <v>5</v>
      </c>
      <c r="F53" s="11">
        <v>10</v>
      </c>
      <c r="G53" s="11">
        <v>15</v>
      </c>
      <c r="H53" s="11" t="s">
        <v>27</v>
      </c>
      <c r="I53" s="11" t="s">
        <v>25</v>
      </c>
    </row>
    <row r="54" spans="2:9">
      <c r="B54" s="34" t="s">
        <v>11</v>
      </c>
      <c r="C54" s="9">
        <v>0.84135400000000005</v>
      </c>
      <c r="D54" s="10">
        <f t="shared" ref="D54:D55" si="15">MAX(E54:G54)</f>
        <v>0.84833054269674002</v>
      </c>
      <c r="E54" s="10">
        <v>0.84833054269674002</v>
      </c>
      <c r="F54" s="9"/>
      <c r="G54" s="9"/>
      <c r="H54" s="33">
        <f>RANK(D54, $D$54:$D$55)</f>
        <v>1</v>
      </c>
      <c r="I54" s="33">
        <f>IF(D54=E54, 5, IF(D54=F54, 10, IF(D54=G54, 15)))</f>
        <v>5</v>
      </c>
    </row>
    <row r="55" spans="2:9">
      <c r="B55" s="34" t="s">
        <v>12</v>
      </c>
      <c r="C55" s="9">
        <v>0.80203400000000002</v>
      </c>
      <c r="D55" s="9">
        <f t="shared" si="15"/>
        <v>0.84405594405594397</v>
      </c>
      <c r="E55" s="9">
        <v>0.84405594405594397</v>
      </c>
      <c r="F55" s="9"/>
      <c r="G55" s="9"/>
      <c r="H55" s="33">
        <f>RANK(D55, $D$54:$D$55)</f>
        <v>2</v>
      </c>
      <c r="I55" s="33">
        <f t="shared" ref="I55" si="16">IF(D55=E55, 5, IF(D55=F55, 10, IF(D55=G55, 15)))</f>
        <v>5</v>
      </c>
    </row>
    <row r="56" spans="2:9">
      <c r="B56" s="8" t="s">
        <v>81</v>
      </c>
      <c r="C56" s="18">
        <v>44084</v>
      </c>
      <c r="D56" s="8">
        <v>3</v>
      </c>
    </row>
    <row r="57" spans="2:9">
      <c r="B57" s="13" t="s">
        <v>26</v>
      </c>
      <c r="C57" s="11" t="s">
        <v>8</v>
      </c>
      <c r="D57" s="36" t="s">
        <v>24</v>
      </c>
      <c r="E57" s="37"/>
      <c r="F57" s="37"/>
      <c r="G57" s="38"/>
    </row>
    <row r="58" spans="2:9">
      <c r="B58" s="14">
        <f>MAX(C59:D63)</f>
        <v>0.84549394267704103</v>
      </c>
      <c r="C58" s="11" t="s">
        <v>20</v>
      </c>
      <c r="D58" s="11" t="s">
        <v>34</v>
      </c>
      <c r="E58" s="16">
        <v>5</v>
      </c>
      <c r="F58" s="11">
        <v>10</v>
      </c>
      <c r="G58" s="11">
        <v>15</v>
      </c>
      <c r="H58" s="11" t="s">
        <v>27</v>
      </c>
      <c r="I58" s="11" t="s">
        <v>25</v>
      </c>
    </row>
    <row r="59" spans="2:9">
      <c r="B59" s="34" t="s">
        <v>9</v>
      </c>
      <c r="C59" s="9">
        <v>0.80627899999999997</v>
      </c>
      <c r="D59" s="9">
        <f>MAX(E59:G59)</f>
        <v>0.83988968777701101</v>
      </c>
      <c r="E59" s="9">
        <v>0.83988968777701101</v>
      </c>
      <c r="F59" s="9"/>
      <c r="G59" s="9"/>
      <c r="H59" s="33">
        <f>RANK(D59, $D$59:$D$63)</f>
        <v>3</v>
      </c>
      <c r="I59" s="33">
        <f t="shared" ref="I59" si="17">IF(D59=E59, 5, IF(D59=F59, 10, IF(D59=G59, 15)))</f>
        <v>5</v>
      </c>
    </row>
    <row r="60" spans="2:9">
      <c r="B60" s="34" t="s">
        <v>11</v>
      </c>
      <c r="C60" s="9">
        <v>0.83014500000000002</v>
      </c>
      <c r="D60" s="10">
        <f t="shared" ref="D60:D63" si="18">MAX(E60:G60)</f>
        <v>0.841307987786861</v>
      </c>
      <c r="E60" s="10">
        <v>0.841307987786861</v>
      </c>
      <c r="F60" s="9">
        <v>0.83998435054773002</v>
      </c>
      <c r="G60" s="9"/>
      <c r="H60" s="33">
        <f t="shared" ref="H60:H63" si="19">RANK(D60, $D$59:$D$63)</f>
        <v>2</v>
      </c>
      <c r="I60" s="33">
        <f>IF(D60=E60, 5, IF(D60=F60, 10, IF(D60=G60, 15)))</f>
        <v>5</v>
      </c>
    </row>
    <row r="61" spans="2:9">
      <c r="B61" s="34" t="s">
        <v>12</v>
      </c>
      <c r="C61" s="9">
        <v>0.80060600000000004</v>
      </c>
      <c r="D61" s="9">
        <f t="shared" si="18"/>
        <v>0.84549394267704103</v>
      </c>
      <c r="E61" s="9">
        <v>0.84549394267704103</v>
      </c>
      <c r="F61" s="9"/>
      <c r="G61" s="9"/>
      <c r="H61" s="33">
        <f t="shared" si="19"/>
        <v>1</v>
      </c>
      <c r="I61" s="33">
        <f t="shared" ref="I61:I63" si="20">IF(D61=E61, 5, IF(D61=F61, 10, IF(D61=G61, 15)))</f>
        <v>5</v>
      </c>
    </row>
    <row r="62" spans="2:9">
      <c r="B62" s="34" t="s">
        <v>13</v>
      </c>
      <c r="C62" s="9">
        <v>0.83292299999999997</v>
      </c>
      <c r="D62" s="9">
        <f t="shared" si="18"/>
        <v>0.83421648773761403</v>
      </c>
      <c r="E62" s="9">
        <v>0.83421648773761403</v>
      </c>
      <c r="F62" s="9"/>
      <c r="G62" s="9"/>
      <c r="H62" s="33">
        <f t="shared" si="19"/>
        <v>5</v>
      </c>
      <c r="I62" s="33">
        <f t="shared" si="20"/>
        <v>5</v>
      </c>
    </row>
    <row r="63" spans="2:9">
      <c r="B63" s="34" t="s">
        <v>15</v>
      </c>
      <c r="C63" s="9">
        <v>0.79366199999999998</v>
      </c>
      <c r="D63" s="9">
        <f t="shared" si="18"/>
        <v>0.83423618634886199</v>
      </c>
      <c r="E63" s="9">
        <v>0.83423618634886199</v>
      </c>
      <c r="F63" s="9"/>
      <c r="G63" s="9"/>
      <c r="H63" s="33">
        <f t="shared" si="19"/>
        <v>4</v>
      </c>
      <c r="I63" s="33">
        <f t="shared" si="20"/>
        <v>5</v>
      </c>
    </row>
    <row r="64" spans="2:9">
      <c r="B64" s="8" t="s">
        <v>87</v>
      </c>
      <c r="C64" s="18">
        <v>44088</v>
      </c>
      <c r="D64" s="8">
        <v>1</v>
      </c>
    </row>
    <row r="65" spans="2:9">
      <c r="B65" s="13" t="s">
        <v>26</v>
      </c>
      <c r="C65" s="11" t="s">
        <v>8</v>
      </c>
      <c r="D65" s="36" t="s">
        <v>24</v>
      </c>
      <c r="E65" s="37"/>
      <c r="F65" s="37"/>
      <c r="G65" s="38"/>
    </row>
    <row r="66" spans="2:9">
      <c r="B66" s="14">
        <f>MAX(C67:D71)</f>
        <v>0.84754200000000002</v>
      </c>
      <c r="C66" s="11" t="s">
        <v>20</v>
      </c>
      <c r="D66" s="11" t="s">
        <v>34</v>
      </c>
      <c r="E66" s="16">
        <v>5</v>
      </c>
      <c r="F66" s="11">
        <v>10</v>
      </c>
      <c r="G66" s="11">
        <v>15</v>
      </c>
      <c r="H66" s="11" t="s">
        <v>27</v>
      </c>
      <c r="I66" s="11" t="s">
        <v>25</v>
      </c>
    </row>
    <row r="67" spans="2:9">
      <c r="B67" s="34" t="s">
        <v>9</v>
      </c>
      <c r="C67" s="9">
        <v>0.80102399999999996</v>
      </c>
      <c r="D67" s="9">
        <f>MAX(E67:G67)</f>
        <v>0.84592258064516102</v>
      </c>
      <c r="E67" s="9">
        <v>0.84592258064516102</v>
      </c>
      <c r="F67" s="9" t="s">
        <v>92</v>
      </c>
      <c r="G67" s="9"/>
      <c r="H67" s="33">
        <f>RANK(D67, $D$67:$D$71)</f>
        <v>3</v>
      </c>
      <c r="I67" s="33">
        <f t="shared" ref="I67" si="21">IF(D67=E67, 5, IF(D67=F67, 10, IF(D67=G67, 15)))</f>
        <v>5</v>
      </c>
    </row>
    <row r="68" spans="2:9">
      <c r="B68" s="34" t="s">
        <v>11</v>
      </c>
      <c r="C68" s="9">
        <v>0.84754200000000002</v>
      </c>
      <c r="D68" s="10">
        <f t="shared" ref="D68:D71" si="22">MAX(E68:G68)</f>
        <v>0.847535483870967</v>
      </c>
      <c r="E68" s="10">
        <v>0.847535483870967</v>
      </c>
      <c r="F68" s="9" t="s">
        <v>91</v>
      </c>
      <c r="G68" s="9"/>
      <c r="H68" s="33">
        <f>RANK(D68, $D$67:$D$71)</f>
        <v>1</v>
      </c>
      <c r="I68" s="33">
        <f>IF(D68=E68, 5, IF(D68=F68, 10, IF(D68=G68, 15)))</f>
        <v>5</v>
      </c>
    </row>
    <row r="69" spans="2:9">
      <c r="B69" s="34" t="s">
        <v>12</v>
      </c>
      <c r="C69" s="9">
        <v>0.81392699999999996</v>
      </c>
      <c r="D69" s="9">
        <f t="shared" si="22"/>
        <v>0.845948387096774</v>
      </c>
      <c r="E69" s="9">
        <v>0.845948387096774</v>
      </c>
      <c r="F69" s="9" t="s">
        <v>90</v>
      </c>
      <c r="G69" s="9"/>
      <c r="H69" s="33">
        <f>RANK(D69, $D$67:$D$71)</f>
        <v>2</v>
      </c>
      <c r="I69" s="33">
        <f t="shared" ref="I69:I71" si="23">IF(D69=E69, 5, IF(D69=F69, 10, IF(D69=G69, 15)))</f>
        <v>5</v>
      </c>
    </row>
    <row r="70" spans="2:9">
      <c r="B70" s="34" t="s">
        <v>13</v>
      </c>
      <c r="C70" s="9">
        <v>0.83143900000000004</v>
      </c>
      <c r="D70" s="9">
        <f t="shared" si="22"/>
        <v>0.836245161290322</v>
      </c>
      <c r="E70" s="9">
        <v>0.836245161290322</v>
      </c>
      <c r="F70" s="9" t="s">
        <v>89</v>
      </c>
      <c r="G70" s="9"/>
      <c r="H70" s="33">
        <f>RANK(D70, $D$67:$D$71)</f>
        <v>5</v>
      </c>
      <c r="I70" s="33">
        <f t="shared" si="23"/>
        <v>5</v>
      </c>
    </row>
    <row r="71" spans="2:9">
      <c r="B71" s="34" t="s">
        <v>15</v>
      </c>
      <c r="C71" s="9">
        <v>0.80105000000000004</v>
      </c>
      <c r="D71" s="9">
        <f t="shared" si="22"/>
        <v>0.84108387096774195</v>
      </c>
      <c r="E71" s="9">
        <v>0.84108387096774195</v>
      </c>
      <c r="F71" s="9" t="s">
        <v>88</v>
      </c>
      <c r="G71" s="9"/>
      <c r="H71" s="33">
        <f>RANK(D71, $D$67:$D$71)</f>
        <v>4</v>
      </c>
      <c r="I71" s="33">
        <f t="shared" si="23"/>
        <v>5</v>
      </c>
    </row>
    <row r="72" spans="2:9">
      <c r="B72" s="8" t="s">
        <v>96</v>
      </c>
      <c r="C72" s="18">
        <v>44088</v>
      </c>
      <c r="D72" s="8">
        <v>1</v>
      </c>
    </row>
    <row r="73" spans="2:9">
      <c r="B73" s="13" t="s">
        <v>26</v>
      </c>
      <c r="C73" s="11" t="s">
        <v>8</v>
      </c>
      <c r="D73" s="36" t="s">
        <v>24</v>
      </c>
      <c r="E73" s="37"/>
      <c r="F73" s="37"/>
      <c r="G73" s="38"/>
    </row>
    <row r="74" spans="2:9">
      <c r="B74" s="14">
        <f>MAX(C75:D85)</f>
        <v>0.84754200000000002</v>
      </c>
      <c r="C74" s="11" t="s">
        <v>20</v>
      </c>
      <c r="D74" s="11" t="s">
        <v>34</v>
      </c>
      <c r="E74" s="16">
        <v>5</v>
      </c>
      <c r="F74" s="11">
        <v>10</v>
      </c>
      <c r="G74" s="11">
        <v>15</v>
      </c>
      <c r="H74" s="11" t="s">
        <v>27</v>
      </c>
      <c r="I74" s="11" t="s">
        <v>25</v>
      </c>
    </row>
    <row r="75" spans="2:9">
      <c r="B75" s="12" t="s">
        <v>9</v>
      </c>
      <c r="C75" s="9">
        <v>0.80102399999999996</v>
      </c>
      <c r="D75" s="9">
        <f>MAX(E75:G75)</f>
        <v>0.84592258064516102</v>
      </c>
      <c r="E75" s="9">
        <v>0.84592258064516102</v>
      </c>
      <c r="F75" s="9"/>
      <c r="G75" s="9"/>
      <c r="H75" s="15">
        <f>RANK(D75,$D$75:$D$85)</f>
        <v>3</v>
      </c>
      <c r="I75" s="15">
        <f t="shared" ref="I75:I85" si="24">IF(D75=E75, 5, IF(D75=F75, 10, IF(D75=G75, 15)))</f>
        <v>5</v>
      </c>
    </row>
    <row r="76" spans="2:9">
      <c r="B76" s="12" t="s">
        <v>10</v>
      </c>
      <c r="C76" s="9"/>
      <c r="D76" s="9">
        <f t="shared" ref="D76:D85" si="25">MAX(E76:G76)</f>
        <v>0.77210322580645097</v>
      </c>
      <c r="E76" s="35">
        <v>0.77210322580645097</v>
      </c>
      <c r="F76" s="9" t="s">
        <v>97</v>
      </c>
      <c r="G76" s="9"/>
      <c r="H76" s="15">
        <f t="shared" ref="H76:H85" si="26">RANK(D76,$D$75:$D$85)</f>
        <v>10</v>
      </c>
      <c r="I76" s="15">
        <f t="shared" si="24"/>
        <v>5</v>
      </c>
    </row>
    <row r="77" spans="2:9">
      <c r="B77" s="34" t="s">
        <v>11</v>
      </c>
      <c r="C77" s="9">
        <v>0.84754200000000002</v>
      </c>
      <c r="D77" s="10">
        <f t="shared" si="25"/>
        <v>0.847535483870967</v>
      </c>
      <c r="E77" s="10">
        <v>0.847535483870967</v>
      </c>
      <c r="F77" s="9"/>
      <c r="G77" s="9"/>
      <c r="H77" s="15">
        <f t="shared" si="26"/>
        <v>1</v>
      </c>
      <c r="I77" s="15">
        <f t="shared" si="24"/>
        <v>5</v>
      </c>
    </row>
    <row r="78" spans="2:9">
      <c r="B78" s="12" t="s">
        <v>12</v>
      </c>
      <c r="C78" s="9">
        <v>0.81392699999999996</v>
      </c>
      <c r="D78" s="9">
        <f t="shared" si="25"/>
        <v>0.845948387096774</v>
      </c>
      <c r="E78" s="9">
        <v>0.845948387096774</v>
      </c>
      <c r="F78" s="9"/>
      <c r="G78" s="9"/>
      <c r="H78" s="15">
        <f t="shared" si="26"/>
        <v>2</v>
      </c>
      <c r="I78" s="15">
        <f t="shared" si="24"/>
        <v>5</v>
      </c>
    </row>
    <row r="79" spans="2:9">
      <c r="B79" s="12" t="s">
        <v>13</v>
      </c>
      <c r="C79" s="9">
        <v>0.83143900000000004</v>
      </c>
      <c r="D79" s="9">
        <f t="shared" si="25"/>
        <v>0.836245161290322</v>
      </c>
      <c r="E79" s="9">
        <v>0.836245161290322</v>
      </c>
      <c r="F79" s="9"/>
      <c r="G79" s="9"/>
      <c r="H79" s="15">
        <f t="shared" si="26"/>
        <v>6</v>
      </c>
      <c r="I79" s="15">
        <f t="shared" si="24"/>
        <v>5</v>
      </c>
    </row>
    <row r="80" spans="2:9">
      <c r="B80" s="12" t="s">
        <v>14</v>
      </c>
      <c r="C80" s="9"/>
      <c r="D80" s="9">
        <f t="shared" si="25"/>
        <v>0.81865806451612899</v>
      </c>
      <c r="E80" s="9">
        <v>0.81865806451612899</v>
      </c>
      <c r="F80" s="9" t="s">
        <v>98</v>
      </c>
      <c r="G80" s="9"/>
      <c r="H80" s="15">
        <f t="shared" si="26"/>
        <v>8</v>
      </c>
      <c r="I80" s="15">
        <f t="shared" si="24"/>
        <v>5</v>
      </c>
    </row>
    <row r="81" spans="2:9">
      <c r="B81" s="12" t="s">
        <v>15</v>
      </c>
      <c r="C81" s="9">
        <v>0.80105000000000004</v>
      </c>
      <c r="D81" s="9">
        <f t="shared" si="25"/>
        <v>0.84108387096774195</v>
      </c>
      <c r="E81" s="9">
        <v>0.84108387096774195</v>
      </c>
      <c r="F81" s="9"/>
      <c r="G81" s="9"/>
      <c r="H81" s="15">
        <f t="shared" si="26"/>
        <v>4</v>
      </c>
      <c r="I81" s="15">
        <f t="shared" si="24"/>
        <v>5</v>
      </c>
    </row>
    <row r="82" spans="2:9">
      <c r="B82" s="12" t="s">
        <v>16</v>
      </c>
      <c r="C82" s="9"/>
      <c r="D82" s="9">
        <f t="shared" si="25"/>
        <v>0.83468387096774199</v>
      </c>
      <c r="E82" s="9">
        <v>0.83468387096774199</v>
      </c>
      <c r="F82" s="9" t="s">
        <v>99</v>
      </c>
      <c r="G82" s="9"/>
      <c r="H82" s="15">
        <f t="shared" si="26"/>
        <v>7</v>
      </c>
      <c r="I82" s="15">
        <f t="shared" si="24"/>
        <v>5</v>
      </c>
    </row>
    <row r="83" spans="2:9">
      <c r="B83" s="12" t="s">
        <v>17</v>
      </c>
      <c r="C83" s="9"/>
      <c r="D83" s="9">
        <f t="shared" si="25"/>
        <v>0.81059354838709596</v>
      </c>
      <c r="E83" s="9">
        <v>0.81059354838709596</v>
      </c>
      <c r="F83" s="9" t="s">
        <v>100</v>
      </c>
      <c r="G83" s="9"/>
      <c r="H83" s="15">
        <f t="shared" si="26"/>
        <v>9</v>
      </c>
      <c r="I83" s="15">
        <f t="shared" si="24"/>
        <v>5</v>
      </c>
    </row>
    <row r="84" spans="2:9">
      <c r="B84" s="12" t="s">
        <v>18</v>
      </c>
      <c r="C84" s="9"/>
      <c r="D84" s="9">
        <f t="shared" si="25"/>
        <v>0.77051612903225797</v>
      </c>
      <c r="E84" s="9">
        <v>0.77051612903225797</v>
      </c>
      <c r="F84" s="9" t="s">
        <v>101</v>
      </c>
      <c r="G84" s="9"/>
      <c r="H84" s="15">
        <f t="shared" si="26"/>
        <v>11</v>
      </c>
      <c r="I84" s="15">
        <f t="shared" si="24"/>
        <v>5</v>
      </c>
    </row>
    <row r="85" spans="2:9">
      <c r="B85" s="12" t="s">
        <v>19</v>
      </c>
      <c r="C85" s="9"/>
      <c r="D85" s="9">
        <f t="shared" si="25"/>
        <v>0.83792258064516101</v>
      </c>
      <c r="E85" s="9">
        <v>0.83792258064516101</v>
      </c>
      <c r="F85" s="9" t="s">
        <v>102</v>
      </c>
      <c r="G85" s="9"/>
      <c r="H85" s="15">
        <f t="shared" si="26"/>
        <v>5</v>
      </c>
      <c r="I85" s="15">
        <f t="shared" si="24"/>
        <v>5</v>
      </c>
    </row>
  </sheetData>
  <mergeCells count="8">
    <mergeCell ref="D65:G65"/>
    <mergeCell ref="D73:G73"/>
    <mergeCell ref="D57:G57"/>
    <mergeCell ref="D30:G30"/>
    <mergeCell ref="D2:G2"/>
    <mergeCell ref="D16:G16"/>
    <mergeCell ref="D44:G44"/>
    <mergeCell ref="D52:G5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5114-A82F-475A-806A-5CF5E913B3F0}">
  <dimension ref="B2:E63"/>
  <sheetViews>
    <sheetView zoomScale="85" zoomScaleNormal="85" workbookViewId="0">
      <selection activeCell="J52" sqref="J52"/>
    </sheetView>
  </sheetViews>
  <sheetFormatPr defaultRowHeight="16.5"/>
  <cols>
    <col min="2" max="2" width="10" style="5" bestFit="1" customWidth="1"/>
    <col min="3" max="3" width="7.25" style="5" bestFit="1" customWidth="1"/>
    <col min="4" max="4" width="9.5" style="5" bestFit="1" customWidth="1"/>
    <col min="5" max="5" width="9" style="5"/>
  </cols>
  <sheetData>
    <row r="2" spans="2:5">
      <c r="B2" s="11" t="s">
        <v>64</v>
      </c>
      <c r="C2" s="11" t="s">
        <v>63</v>
      </c>
      <c r="D2" s="11" t="s">
        <v>65</v>
      </c>
      <c r="E2" s="11" t="s">
        <v>66</v>
      </c>
    </row>
    <row r="3" spans="2:5">
      <c r="B3" s="28" t="s">
        <v>37</v>
      </c>
      <c r="C3" s="29">
        <v>8</v>
      </c>
      <c r="D3" s="29">
        <v>1</v>
      </c>
      <c r="E3" s="29">
        <v>1</v>
      </c>
    </row>
    <row r="4" spans="2:5">
      <c r="B4" s="29" t="s">
        <v>48</v>
      </c>
      <c r="C4" s="29">
        <v>9</v>
      </c>
      <c r="D4" s="29">
        <v>1</v>
      </c>
      <c r="E4" s="29">
        <v>1</v>
      </c>
    </row>
    <row r="5" spans="2:5">
      <c r="B5" s="27" t="s">
        <v>41</v>
      </c>
      <c r="C5" s="27" t="s">
        <v>42</v>
      </c>
      <c r="D5" s="27">
        <v>0.79200000000000004</v>
      </c>
      <c r="E5" s="27">
        <v>2</v>
      </c>
    </row>
    <row r="6" spans="2:5">
      <c r="B6" s="27" t="s">
        <v>49</v>
      </c>
      <c r="C6" s="27" t="s">
        <v>51</v>
      </c>
      <c r="D6" s="27">
        <v>0.75</v>
      </c>
      <c r="E6" s="27">
        <v>2</v>
      </c>
    </row>
    <row r="7" spans="2:5">
      <c r="B7" s="27" t="s">
        <v>38</v>
      </c>
      <c r="C7" s="27" t="s">
        <v>39</v>
      </c>
      <c r="D7" s="27">
        <v>0.74203799999999998</v>
      </c>
      <c r="E7" s="27">
        <v>2</v>
      </c>
    </row>
    <row r="8" spans="2:5">
      <c r="B8" s="21" t="s">
        <v>62</v>
      </c>
      <c r="C8" s="21">
        <v>4</v>
      </c>
      <c r="D8" s="21">
        <v>0.72413799999999995</v>
      </c>
      <c r="E8" s="21">
        <v>3</v>
      </c>
    </row>
    <row r="9" spans="2:5">
      <c r="B9" s="21" t="s">
        <v>49</v>
      </c>
      <c r="C9" s="21" t="s">
        <v>52</v>
      </c>
      <c r="D9" s="21">
        <v>0.72222200000000003</v>
      </c>
      <c r="E9" s="21">
        <v>3</v>
      </c>
    </row>
    <row r="10" spans="2:5">
      <c r="B10" s="21" t="s">
        <v>41</v>
      </c>
      <c r="C10" s="21" t="s">
        <v>43</v>
      </c>
      <c r="D10" s="21">
        <v>0.70899500000000004</v>
      </c>
      <c r="E10" s="21">
        <v>3</v>
      </c>
    </row>
    <row r="11" spans="2:5">
      <c r="B11" s="31" t="s">
        <v>47</v>
      </c>
      <c r="C11" s="31">
        <v>1</v>
      </c>
      <c r="D11" s="31">
        <v>0.62963000000000002</v>
      </c>
      <c r="E11" s="31">
        <v>4</v>
      </c>
    </row>
    <row r="12" spans="2:5">
      <c r="B12" s="31" t="s">
        <v>49</v>
      </c>
      <c r="C12" s="31" t="s">
        <v>53</v>
      </c>
      <c r="D12" s="31">
        <v>0.60655700000000001</v>
      </c>
      <c r="E12" s="31">
        <v>4</v>
      </c>
    </row>
    <row r="13" spans="2:5">
      <c r="B13" s="31" t="s">
        <v>37</v>
      </c>
      <c r="C13" s="31">
        <v>0</v>
      </c>
      <c r="D13" s="31">
        <v>0.60606099999999996</v>
      </c>
      <c r="E13" s="31">
        <v>4</v>
      </c>
    </row>
    <row r="14" spans="2:5">
      <c r="B14" s="32" t="s">
        <v>48</v>
      </c>
      <c r="C14" s="32">
        <v>1</v>
      </c>
      <c r="D14" s="32">
        <v>0.60606099999999996</v>
      </c>
      <c r="E14" s="32">
        <v>5</v>
      </c>
    </row>
    <row r="15" spans="2:5">
      <c r="B15" s="32" t="s">
        <v>61</v>
      </c>
      <c r="C15" s="32">
        <v>3</v>
      </c>
      <c r="D15" s="32">
        <v>0.6</v>
      </c>
      <c r="E15" s="32">
        <v>5</v>
      </c>
    </row>
    <row r="16" spans="2:5">
      <c r="B16" s="32" t="s">
        <v>62</v>
      </c>
      <c r="C16" s="32">
        <v>3</v>
      </c>
      <c r="D16" s="32">
        <v>0.57843100000000003</v>
      </c>
      <c r="E16" s="32">
        <v>5</v>
      </c>
    </row>
    <row r="17" spans="2:5">
      <c r="B17" s="30" t="s">
        <v>41</v>
      </c>
      <c r="C17" s="30" t="s">
        <v>44</v>
      </c>
      <c r="D17" s="30">
        <v>0.57499999999999996</v>
      </c>
      <c r="E17" s="30"/>
    </row>
    <row r="18" spans="2:5">
      <c r="B18" s="30" t="s">
        <v>50</v>
      </c>
      <c r="C18" s="30" t="s">
        <v>53</v>
      </c>
      <c r="D18" s="30">
        <v>0.55357100000000004</v>
      </c>
      <c r="E18" s="30"/>
    </row>
    <row r="19" spans="2:5">
      <c r="B19" s="30" t="s">
        <v>62</v>
      </c>
      <c r="C19" s="30">
        <v>2</v>
      </c>
      <c r="D19" s="30">
        <v>0.55279500000000004</v>
      </c>
      <c r="E19" s="30"/>
    </row>
    <row r="20" spans="2:5">
      <c r="B20" s="30" t="s">
        <v>61</v>
      </c>
      <c r="C20" s="30">
        <v>1</v>
      </c>
      <c r="D20" s="30">
        <v>0.55084699999999998</v>
      </c>
      <c r="E20" s="30"/>
    </row>
    <row r="21" spans="2:5">
      <c r="B21" s="30" t="s">
        <v>60</v>
      </c>
      <c r="C21" s="30">
        <v>1</v>
      </c>
      <c r="D21" s="30">
        <v>0.53588499999999994</v>
      </c>
      <c r="E21" s="30"/>
    </row>
    <row r="22" spans="2:5">
      <c r="B22" s="30" t="s">
        <v>61</v>
      </c>
      <c r="C22" s="30">
        <v>2</v>
      </c>
      <c r="D22" s="30">
        <v>0.5</v>
      </c>
      <c r="E22" s="30"/>
    </row>
    <row r="23" spans="2:5">
      <c r="B23" s="30" t="s">
        <v>47</v>
      </c>
      <c r="C23" s="30">
        <v>2</v>
      </c>
      <c r="D23" s="30">
        <v>0.47282600000000002</v>
      </c>
      <c r="E23" s="30"/>
    </row>
    <row r="24" spans="2:5">
      <c r="B24" s="30" t="s">
        <v>60</v>
      </c>
      <c r="C24" s="30">
        <v>2</v>
      </c>
      <c r="D24" s="30">
        <v>0.46428599999999998</v>
      </c>
      <c r="E24" s="30"/>
    </row>
    <row r="25" spans="2:5">
      <c r="B25" s="30" t="s">
        <v>49</v>
      </c>
      <c r="C25" s="30" t="s">
        <v>54</v>
      </c>
      <c r="D25" s="30">
        <v>0.42553200000000002</v>
      </c>
      <c r="E25" s="30"/>
    </row>
    <row r="26" spans="2:5">
      <c r="B26" s="30" t="s">
        <v>37</v>
      </c>
      <c r="C26" s="30">
        <v>5</v>
      </c>
      <c r="D26" s="30">
        <v>0.41666700000000001</v>
      </c>
      <c r="E26" s="30"/>
    </row>
    <row r="27" spans="2:5">
      <c r="B27" s="30" t="s">
        <v>49</v>
      </c>
      <c r="C27" s="30" t="s">
        <v>55</v>
      </c>
      <c r="D27" s="30">
        <v>0.41269800000000001</v>
      </c>
      <c r="E27" s="30"/>
    </row>
    <row r="28" spans="2:5">
      <c r="B28" s="30" t="s">
        <v>48</v>
      </c>
      <c r="C28" s="30">
        <v>2</v>
      </c>
      <c r="D28" s="30">
        <v>0.408696</v>
      </c>
      <c r="E28" s="30"/>
    </row>
    <row r="29" spans="2:5">
      <c r="B29" s="30" t="s">
        <v>37</v>
      </c>
      <c r="C29" s="30">
        <v>1</v>
      </c>
      <c r="D29" s="30">
        <v>0.40196100000000001</v>
      </c>
      <c r="E29" s="30"/>
    </row>
    <row r="30" spans="2:5">
      <c r="B30" s="30" t="s">
        <v>37</v>
      </c>
      <c r="C30" s="30">
        <v>4</v>
      </c>
      <c r="D30" s="30">
        <v>0.39784900000000001</v>
      </c>
      <c r="E30" s="30"/>
    </row>
    <row r="31" spans="2:5">
      <c r="B31" s="30" t="s">
        <v>50</v>
      </c>
      <c r="C31" s="30" t="s">
        <v>58</v>
      </c>
      <c r="D31" s="30">
        <v>0.38961000000000001</v>
      </c>
      <c r="E31" s="30"/>
    </row>
    <row r="32" spans="2:5">
      <c r="B32" s="30" t="s">
        <v>37</v>
      </c>
      <c r="C32" s="30">
        <v>2</v>
      </c>
      <c r="D32" s="30">
        <v>0.38910499999999998</v>
      </c>
      <c r="E32" s="30"/>
    </row>
    <row r="33" spans="2:5">
      <c r="B33" s="30" t="s">
        <v>60</v>
      </c>
      <c r="C33" s="30">
        <v>0</v>
      </c>
      <c r="D33" s="30">
        <v>0.34539500000000001</v>
      </c>
      <c r="E33" s="30"/>
    </row>
    <row r="34" spans="2:5">
      <c r="B34" s="30" t="s">
        <v>61</v>
      </c>
      <c r="C34" s="30">
        <v>0</v>
      </c>
      <c r="D34" s="30">
        <v>0.34365800000000002</v>
      </c>
      <c r="E34" s="30"/>
    </row>
    <row r="35" spans="2:5">
      <c r="B35" s="30" t="s">
        <v>50</v>
      </c>
      <c r="C35" s="30" t="s">
        <v>59</v>
      </c>
      <c r="D35" s="30">
        <v>0.339009</v>
      </c>
      <c r="E35" s="30"/>
    </row>
    <row r="36" spans="2:5">
      <c r="B36" s="30" t="s">
        <v>62</v>
      </c>
      <c r="C36" s="30">
        <v>7</v>
      </c>
      <c r="D36" s="30">
        <v>0.33333299999999999</v>
      </c>
      <c r="E36" s="30"/>
    </row>
    <row r="37" spans="2:5">
      <c r="B37" s="30" t="s">
        <v>37</v>
      </c>
      <c r="C37" s="30">
        <v>3</v>
      </c>
      <c r="D37" s="30">
        <v>0.32441500000000001</v>
      </c>
      <c r="E37" s="30"/>
    </row>
    <row r="38" spans="2:5">
      <c r="B38" s="30" t="s">
        <v>37</v>
      </c>
      <c r="C38" s="30">
        <v>6</v>
      </c>
      <c r="D38" s="30">
        <v>0.31578899999999999</v>
      </c>
      <c r="E38" s="30"/>
    </row>
    <row r="39" spans="2:5">
      <c r="B39" s="30" t="s">
        <v>49</v>
      </c>
      <c r="C39" s="30" t="s">
        <v>56</v>
      </c>
      <c r="D39" s="30">
        <v>0.30585699999999999</v>
      </c>
      <c r="E39" s="30"/>
    </row>
    <row r="40" spans="2:5">
      <c r="B40" s="30" t="s">
        <v>62</v>
      </c>
      <c r="C40" s="30">
        <v>1</v>
      </c>
      <c r="D40" s="30">
        <v>0.30353799999999997</v>
      </c>
      <c r="E40" s="30"/>
    </row>
    <row r="41" spans="2:5">
      <c r="B41" s="30" t="s">
        <v>48</v>
      </c>
      <c r="C41" s="30">
        <v>7</v>
      </c>
      <c r="D41" s="30">
        <v>0.26666699999999999</v>
      </c>
      <c r="E41" s="30"/>
    </row>
    <row r="42" spans="2:5">
      <c r="B42" s="30" t="s">
        <v>49</v>
      </c>
      <c r="C42" s="30" t="s">
        <v>57</v>
      </c>
      <c r="D42" s="30">
        <v>0.26363599999999998</v>
      </c>
      <c r="E42" s="30"/>
    </row>
    <row r="43" spans="2:5">
      <c r="B43" s="30" t="s">
        <v>48</v>
      </c>
      <c r="C43" s="30">
        <v>3</v>
      </c>
      <c r="D43" s="30">
        <v>0.25875999999999999</v>
      </c>
      <c r="E43" s="30"/>
    </row>
    <row r="44" spans="2:5">
      <c r="B44" s="30" t="s">
        <v>60</v>
      </c>
      <c r="C44" s="30">
        <v>3</v>
      </c>
      <c r="D44" s="30">
        <v>0.25</v>
      </c>
      <c r="E44" s="30"/>
    </row>
    <row r="45" spans="2:5">
      <c r="B45" s="30" t="s">
        <v>47</v>
      </c>
      <c r="C45" s="30">
        <v>3</v>
      </c>
      <c r="D45" s="30">
        <v>0.242363</v>
      </c>
      <c r="E45" s="30"/>
    </row>
    <row r="46" spans="2:5">
      <c r="B46" s="30" t="s">
        <v>48</v>
      </c>
      <c r="C46" s="30">
        <v>5</v>
      </c>
      <c r="D46" s="30">
        <v>0.222222</v>
      </c>
      <c r="E46" s="30"/>
    </row>
    <row r="47" spans="2:5">
      <c r="B47" s="30" t="s">
        <v>62</v>
      </c>
      <c r="C47" s="30">
        <v>5</v>
      </c>
      <c r="D47" s="30">
        <v>0.2</v>
      </c>
      <c r="E47" s="30"/>
    </row>
    <row r="48" spans="2:5">
      <c r="B48" s="30" t="s">
        <v>61</v>
      </c>
      <c r="C48" s="30">
        <v>5</v>
      </c>
      <c r="D48" s="30">
        <v>0.2</v>
      </c>
      <c r="E48" s="30"/>
    </row>
    <row r="49" spans="2:5">
      <c r="B49" s="30" t="s">
        <v>38</v>
      </c>
      <c r="C49" s="30" t="s">
        <v>40</v>
      </c>
      <c r="D49" s="30">
        <v>0.18890799999999999</v>
      </c>
      <c r="E49" s="30"/>
    </row>
    <row r="50" spans="2:5">
      <c r="B50" s="30" t="s">
        <v>60</v>
      </c>
      <c r="C50" s="30">
        <v>4</v>
      </c>
      <c r="D50" s="30">
        <v>0.16666700000000001</v>
      </c>
      <c r="E50" s="30"/>
    </row>
    <row r="51" spans="2:5">
      <c r="B51" s="30" t="s">
        <v>41</v>
      </c>
      <c r="C51" s="30" t="s">
        <v>45</v>
      </c>
      <c r="D51" s="30">
        <v>0.16195899999999999</v>
      </c>
      <c r="E51" s="30"/>
    </row>
    <row r="52" spans="2:5">
      <c r="B52" s="30" t="s">
        <v>62</v>
      </c>
      <c r="C52" s="30">
        <v>6</v>
      </c>
      <c r="D52" s="30">
        <v>0.13636400000000001</v>
      </c>
      <c r="E52" s="30"/>
    </row>
    <row r="53" spans="2:5">
      <c r="B53" s="30" t="s">
        <v>48</v>
      </c>
      <c r="C53" s="30">
        <v>4</v>
      </c>
      <c r="D53" s="30">
        <v>0.13333300000000001</v>
      </c>
      <c r="E53" s="30"/>
    </row>
    <row r="54" spans="2:5">
      <c r="B54" s="30" t="s">
        <v>48</v>
      </c>
      <c r="C54" s="30">
        <v>6</v>
      </c>
      <c r="D54" s="30">
        <v>7.1429000000000006E-2</v>
      </c>
      <c r="E54" s="30"/>
    </row>
    <row r="55" spans="2:5">
      <c r="B55" s="4" t="s">
        <v>37</v>
      </c>
      <c r="C55" s="4">
        <v>7</v>
      </c>
      <c r="D55" s="4">
        <v>0</v>
      </c>
      <c r="E55" s="4">
        <v>9</v>
      </c>
    </row>
    <row r="56" spans="2:5">
      <c r="B56" s="4" t="s">
        <v>41</v>
      </c>
      <c r="C56" s="4" t="s">
        <v>46</v>
      </c>
      <c r="D56" s="4">
        <v>0</v>
      </c>
      <c r="E56" s="4">
        <v>9</v>
      </c>
    </row>
    <row r="57" spans="2:5">
      <c r="B57" s="4" t="s">
        <v>48</v>
      </c>
      <c r="C57" s="4">
        <v>8</v>
      </c>
      <c r="D57" s="4">
        <v>0</v>
      </c>
      <c r="E57" s="4">
        <v>9</v>
      </c>
    </row>
    <row r="58" spans="2:5">
      <c r="B58" s="4" t="s">
        <v>62</v>
      </c>
      <c r="C58" s="4">
        <v>11</v>
      </c>
      <c r="D58" s="4">
        <v>0</v>
      </c>
      <c r="E58" s="4">
        <v>9</v>
      </c>
    </row>
    <row r="59" spans="2:5">
      <c r="B59" s="4" t="s">
        <v>62</v>
      </c>
      <c r="C59" s="4">
        <v>8</v>
      </c>
      <c r="D59" s="4">
        <v>0</v>
      </c>
      <c r="E59" s="4">
        <v>9</v>
      </c>
    </row>
    <row r="60" spans="2:5">
      <c r="B60" s="4" t="s">
        <v>60</v>
      </c>
      <c r="C60" s="4">
        <v>8</v>
      </c>
      <c r="D60" s="4">
        <v>0</v>
      </c>
      <c r="E60" s="4">
        <v>9</v>
      </c>
    </row>
    <row r="61" spans="2:5">
      <c r="B61" s="4" t="s">
        <v>60</v>
      </c>
      <c r="C61" s="4">
        <v>5</v>
      </c>
      <c r="D61" s="4">
        <v>0</v>
      </c>
      <c r="E61" s="4">
        <v>9</v>
      </c>
    </row>
    <row r="62" spans="2:5">
      <c r="B62" s="4" t="s">
        <v>61</v>
      </c>
      <c r="C62" s="4">
        <v>6</v>
      </c>
      <c r="D62" s="4">
        <v>0</v>
      </c>
      <c r="E62" s="4">
        <v>9</v>
      </c>
    </row>
    <row r="63" spans="2:5">
      <c r="B63" s="4" t="s">
        <v>61</v>
      </c>
      <c r="C63" s="4">
        <v>4</v>
      </c>
      <c r="D63" s="4">
        <v>0</v>
      </c>
      <c r="E63" s="4">
        <v>9</v>
      </c>
    </row>
  </sheetData>
  <autoFilter ref="B2:E63" xr:uid="{52C99001-2A88-4990-B468-794479E1EF93}">
    <sortState xmlns:xlrd2="http://schemas.microsoft.com/office/spreadsheetml/2017/richdata2" ref="B3:E63">
      <sortCondition descending="1" ref="D2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CF1A-0F1D-48AD-9417-313877BE9797}">
  <dimension ref="B2:J29"/>
  <sheetViews>
    <sheetView zoomScale="130" zoomScaleNormal="130" workbookViewId="0">
      <pane xSplit="5" ySplit="3" topLeftCell="F4" activePane="bottomRight" state="frozen"/>
      <selection pane="topRight" activeCell="D1" sqref="D1"/>
      <selection pane="bottomLeft" activeCell="A3" sqref="A3"/>
      <selection pane="bottomRight" activeCell="G8" sqref="G8"/>
    </sheetView>
  </sheetViews>
  <sheetFormatPr defaultRowHeight="16.5"/>
  <cols>
    <col min="1" max="1" width="9" style="8"/>
    <col min="2" max="2" width="11.125" style="39" bestFit="1" customWidth="1"/>
    <col min="3" max="3" width="2.625" style="39" customWidth="1"/>
    <col min="4" max="5" width="9" style="39"/>
    <col min="6" max="6" width="25.125" style="8" bestFit="1" customWidth="1"/>
    <col min="7" max="7" width="25.125" style="52" customWidth="1"/>
    <col min="8" max="8" width="23.5" style="8" bestFit="1" customWidth="1"/>
    <col min="9" max="9" width="50.125" style="8" bestFit="1" customWidth="1"/>
    <col min="10" max="10" width="116" style="8" bestFit="1" customWidth="1"/>
    <col min="11" max="16384" width="9" style="8"/>
  </cols>
  <sheetData>
    <row r="2" spans="2:10">
      <c r="D2" s="40">
        <f>MAX(D4:D29)</f>
        <v>0.78708</v>
      </c>
    </row>
    <row r="3" spans="2:10" s="41" customFormat="1">
      <c r="B3" s="11" t="s">
        <v>0</v>
      </c>
      <c r="C3" s="11" t="s">
        <v>33</v>
      </c>
      <c r="D3" s="11" t="s">
        <v>1</v>
      </c>
      <c r="E3" s="11" t="s">
        <v>34</v>
      </c>
      <c r="F3" s="11" t="s">
        <v>2</v>
      </c>
      <c r="G3" s="53"/>
      <c r="H3" s="42" t="s">
        <v>4</v>
      </c>
      <c r="I3" s="42" t="s">
        <v>7</v>
      </c>
      <c r="J3" s="42" t="s">
        <v>21</v>
      </c>
    </row>
    <row r="4" spans="2:10">
      <c r="B4" s="43">
        <v>44081</v>
      </c>
      <c r="C4" s="43"/>
      <c r="D4" s="15">
        <v>0.77271999999999996</v>
      </c>
      <c r="E4" s="15" t="str">
        <f>IF(D4=$D$2,"ㅇ", "")</f>
        <v/>
      </c>
      <c r="F4" s="44" t="s">
        <v>3</v>
      </c>
      <c r="G4" s="54"/>
      <c r="H4" s="44" t="s">
        <v>5</v>
      </c>
      <c r="I4" s="44" t="s">
        <v>6</v>
      </c>
      <c r="J4" s="44"/>
    </row>
    <row r="5" spans="2:10">
      <c r="B5" s="43">
        <v>44082</v>
      </c>
      <c r="C5" s="43"/>
      <c r="D5" s="15">
        <v>0.77271999999999996</v>
      </c>
      <c r="E5" s="15" t="str">
        <f t="shared" ref="E5:E29" si="0">IF(D5=$D$2,"ㅇ", "")</f>
        <v/>
      </c>
      <c r="F5" s="44" t="s">
        <v>3</v>
      </c>
      <c r="G5" s="54"/>
      <c r="H5" s="44" t="s">
        <v>5</v>
      </c>
      <c r="I5" s="44" t="s">
        <v>23</v>
      </c>
      <c r="J5" s="44" t="s">
        <v>22</v>
      </c>
    </row>
    <row r="6" spans="2:10">
      <c r="B6" s="43">
        <v>44083</v>
      </c>
      <c r="C6" s="45">
        <v>1</v>
      </c>
      <c r="D6" s="15">
        <v>0.77751000000000003</v>
      </c>
      <c r="E6" s="15" t="str">
        <f t="shared" si="0"/>
        <v/>
      </c>
      <c r="F6" s="44" t="s">
        <v>3</v>
      </c>
      <c r="G6" s="54"/>
      <c r="H6" s="44" t="s">
        <v>28</v>
      </c>
      <c r="I6" s="44" t="s">
        <v>31</v>
      </c>
      <c r="J6" s="44" t="s">
        <v>32</v>
      </c>
    </row>
    <row r="7" spans="2:10" s="46" customFormat="1">
      <c r="B7" s="47">
        <v>44083</v>
      </c>
      <c r="C7" s="48">
        <v>2</v>
      </c>
      <c r="D7" s="49">
        <v>0.77032999999999996</v>
      </c>
      <c r="E7" s="49" t="str">
        <f t="shared" si="0"/>
        <v/>
      </c>
      <c r="F7" s="50" t="s">
        <v>3</v>
      </c>
      <c r="G7" s="55"/>
      <c r="H7" s="50" t="s">
        <v>28</v>
      </c>
      <c r="I7" s="50" t="s">
        <v>35</v>
      </c>
      <c r="J7" s="50" t="s">
        <v>32</v>
      </c>
    </row>
    <row r="8" spans="2:10">
      <c r="B8" s="43">
        <v>44083</v>
      </c>
      <c r="C8" s="45">
        <v>3</v>
      </c>
      <c r="D8" s="15">
        <v>0.77990000000000004</v>
      </c>
      <c r="E8" s="15" t="str">
        <f t="shared" si="0"/>
        <v/>
      </c>
      <c r="F8" s="44" t="s">
        <v>3</v>
      </c>
      <c r="G8" s="54"/>
      <c r="H8" s="44" t="s">
        <v>36</v>
      </c>
      <c r="I8" s="44" t="s">
        <v>69</v>
      </c>
      <c r="J8" s="44" t="s">
        <v>68</v>
      </c>
    </row>
    <row r="9" spans="2:10">
      <c r="B9" s="43">
        <v>44084</v>
      </c>
      <c r="C9" s="15">
        <v>1</v>
      </c>
      <c r="D9" s="15">
        <v>0.77271999999999996</v>
      </c>
      <c r="E9" s="15" t="str">
        <f t="shared" si="0"/>
        <v/>
      </c>
      <c r="F9" s="44" t="s">
        <v>3</v>
      </c>
      <c r="G9" s="54"/>
      <c r="H9" s="44" t="s">
        <v>70</v>
      </c>
      <c r="I9" s="44"/>
      <c r="J9" s="44" t="s">
        <v>76</v>
      </c>
    </row>
    <row r="10" spans="2:10">
      <c r="B10" s="43"/>
      <c r="C10" s="15"/>
      <c r="D10" s="15">
        <v>0.78229000000000004</v>
      </c>
      <c r="E10" s="15" t="str">
        <f t="shared" si="0"/>
        <v/>
      </c>
      <c r="F10" s="44" t="s">
        <v>74</v>
      </c>
      <c r="G10" s="54"/>
      <c r="H10" s="44"/>
      <c r="I10" s="44"/>
      <c r="J10" s="44" t="s">
        <v>75</v>
      </c>
    </row>
    <row r="11" spans="2:10">
      <c r="B11" s="15"/>
      <c r="C11" s="15">
        <v>2</v>
      </c>
      <c r="D11" s="15">
        <v>0.76554999999999995</v>
      </c>
      <c r="E11" s="15" t="str">
        <f t="shared" si="0"/>
        <v/>
      </c>
      <c r="F11" s="44" t="s">
        <v>3</v>
      </c>
      <c r="G11" s="54"/>
      <c r="H11" s="44" t="s">
        <v>72</v>
      </c>
      <c r="I11" s="44"/>
      <c r="J11" s="44" t="s">
        <v>79</v>
      </c>
    </row>
    <row r="12" spans="2:10">
      <c r="B12" s="15"/>
      <c r="C12" s="15"/>
      <c r="D12" s="15">
        <v>0.78468000000000004</v>
      </c>
      <c r="E12" s="15" t="str">
        <f t="shared" si="0"/>
        <v/>
      </c>
      <c r="F12" s="44" t="s">
        <v>74</v>
      </c>
      <c r="G12" s="54"/>
      <c r="H12" s="44"/>
      <c r="I12" s="44"/>
      <c r="J12" s="44" t="s">
        <v>78</v>
      </c>
    </row>
    <row r="13" spans="2:10">
      <c r="B13" s="15"/>
      <c r="C13" s="15">
        <v>3</v>
      </c>
      <c r="D13" s="15">
        <v>0.75836999999999999</v>
      </c>
      <c r="E13" s="15" t="str">
        <f t="shared" si="0"/>
        <v/>
      </c>
      <c r="F13" s="44" t="s">
        <v>3</v>
      </c>
      <c r="G13" s="54"/>
      <c r="H13" s="44" t="s">
        <v>73</v>
      </c>
      <c r="I13" s="44"/>
      <c r="J13" s="44" t="s">
        <v>82</v>
      </c>
    </row>
    <row r="14" spans="2:10">
      <c r="B14" s="15"/>
      <c r="C14" s="15"/>
      <c r="D14" s="51">
        <v>0.78708</v>
      </c>
      <c r="E14" s="51" t="str">
        <f t="shared" si="0"/>
        <v>ㅇ</v>
      </c>
      <c r="F14" s="44" t="s">
        <v>74</v>
      </c>
      <c r="G14" s="54"/>
      <c r="H14" s="44"/>
      <c r="I14" s="44"/>
      <c r="J14" s="44" t="s">
        <v>83</v>
      </c>
    </row>
    <row r="15" spans="2:10">
      <c r="B15" s="43">
        <v>44087</v>
      </c>
      <c r="C15" s="15">
        <v>1</v>
      </c>
      <c r="D15" s="15">
        <v>0.71531</v>
      </c>
      <c r="E15" s="15" t="str">
        <f t="shared" si="0"/>
        <v/>
      </c>
      <c r="F15" s="44" t="s">
        <v>74</v>
      </c>
      <c r="G15" s="54"/>
      <c r="H15" s="44" t="s">
        <v>84</v>
      </c>
      <c r="I15" s="44" t="s">
        <v>85</v>
      </c>
      <c r="J15" s="44" t="s">
        <v>86</v>
      </c>
    </row>
    <row r="16" spans="2:10">
      <c r="B16" s="43"/>
      <c r="C16" s="15"/>
      <c r="D16" s="15">
        <v>0.65310999999999997</v>
      </c>
      <c r="E16" s="15" t="str">
        <f t="shared" si="0"/>
        <v/>
      </c>
      <c r="F16" s="44" t="s">
        <v>3</v>
      </c>
      <c r="G16" s="54"/>
      <c r="H16" s="44"/>
      <c r="I16" s="44"/>
      <c r="J16" s="44"/>
    </row>
    <row r="17" spans="2:10">
      <c r="B17" s="43">
        <v>44088</v>
      </c>
      <c r="C17" s="15">
        <v>1</v>
      </c>
      <c r="D17" s="15">
        <v>0.77271999999999996</v>
      </c>
      <c r="E17" s="15" t="str">
        <f t="shared" si="0"/>
        <v/>
      </c>
      <c r="F17" s="44" t="s">
        <v>95</v>
      </c>
      <c r="G17" s="54"/>
      <c r="H17" s="44" t="s">
        <v>84</v>
      </c>
      <c r="I17" s="44" t="s">
        <v>93</v>
      </c>
      <c r="J17" s="44"/>
    </row>
    <row r="18" spans="2:10">
      <c r="B18" s="15"/>
      <c r="C18" s="15"/>
      <c r="D18" s="15">
        <v>0.77032999999999996</v>
      </c>
      <c r="E18" s="15" t="str">
        <f t="shared" si="0"/>
        <v/>
      </c>
      <c r="F18" s="44" t="s">
        <v>95</v>
      </c>
      <c r="G18" s="54"/>
      <c r="H18" s="44"/>
      <c r="I18" s="44" t="s">
        <v>94</v>
      </c>
      <c r="J18" s="44"/>
    </row>
    <row r="19" spans="2:10">
      <c r="B19" s="15"/>
      <c r="C19" s="15"/>
      <c r="D19" s="15">
        <v>0.78229000000000004</v>
      </c>
      <c r="E19" s="15" t="str">
        <f t="shared" si="0"/>
        <v/>
      </c>
      <c r="F19" s="44" t="s">
        <v>103</v>
      </c>
      <c r="G19" s="54"/>
      <c r="H19" s="44"/>
      <c r="I19" s="44" t="s">
        <v>93</v>
      </c>
      <c r="J19" s="44"/>
    </row>
    <row r="20" spans="2:10">
      <c r="B20" s="15"/>
      <c r="C20" s="15"/>
      <c r="D20" s="15">
        <v>0.77510999999999997</v>
      </c>
      <c r="E20" s="15" t="str">
        <f t="shared" si="0"/>
        <v/>
      </c>
      <c r="F20" s="44" t="s">
        <v>103</v>
      </c>
      <c r="G20" s="54"/>
      <c r="H20" s="44"/>
      <c r="I20" s="44" t="s">
        <v>94</v>
      </c>
      <c r="J20" s="44"/>
    </row>
    <row r="21" spans="2:10">
      <c r="B21" s="15"/>
      <c r="C21" s="15">
        <v>2</v>
      </c>
      <c r="D21" s="15">
        <v>0.77032999999999996</v>
      </c>
      <c r="E21" s="15" t="str">
        <f t="shared" si="0"/>
        <v/>
      </c>
      <c r="F21" s="44" t="s">
        <v>3</v>
      </c>
      <c r="G21" s="54"/>
      <c r="H21" s="44" t="s">
        <v>84</v>
      </c>
      <c r="I21" s="44" t="s">
        <v>104</v>
      </c>
      <c r="J21" s="44" t="s">
        <v>106</v>
      </c>
    </row>
    <row r="22" spans="2:10">
      <c r="B22" s="15"/>
      <c r="C22" s="15"/>
      <c r="D22" s="15">
        <v>0.75119000000000002</v>
      </c>
      <c r="E22" s="15" t="str">
        <f t="shared" si="0"/>
        <v/>
      </c>
      <c r="F22" s="44" t="s">
        <v>74</v>
      </c>
      <c r="G22" s="54"/>
      <c r="H22" s="44"/>
      <c r="I22" s="44"/>
      <c r="J22" s="44" t="s">
        <v>107</v>
      </c>
    </row>
    <row r="23" spans="2:10">
      <c r="B23" s="43">
        <v>44089</v>
      </c>
      <c r="C23" s="15">
        <v>1</v>
      </c>
      <c r="D23" s="15">
        <v>0.76554999999999995</v>
      </c>
      <c r="E23" s="15" t="str">
        <f t="shared" si="0"/>
        <v/>
      </c>
      <c r="F23" s="44" t="s">
        <v>3</v>
      </c>
      <c r="G23" s="54"/>
      <c r="H23" s="44" t="s">
        <v>108</v>
      </c>
      <c r="I23" s="44" t="s">
        <v>109</v>
      </c>
      <c r="J23" s="44" t="s">
        <v>111</v>
      </c>
    </row>
    <row r="24" spans="2:10">
      <c r="B24" s="15"/>
      <c r="C24" s="15"/>
      <c r="D24" s="15">
        <v>0.74641000000000002</v>
      </c>
      <c r="E24" s="15" t="str">
        <f t="shared" si="0"/>
        <v/>
      </c>
      <c r="F24" s="44" t="s">
        <v>74</v>
      </c>
      <c r="G24" s="54"/>
      <c r="H24" s="44"/>
      <c r="I24" s="44"/>
      <c r="J24" s="44" t="s">
        <v>110</v>
      </c>
    </row>
    <row r="25" spans="2:10" s="52" customFormat="1">
      <c r="B25" s="56"/>
      <c r="C25" s="56"/>
      <c r="D25" s="56"/>
      <c r="E25" s="56" t="str">
        <f t="shared" si="0"/>
        <v/>
      </c>
      <c r="F25" s="57"/>
      <c r="H25" s="57"/>
      <c r="I25" s="57"/>
      <c r="J25" s="57"/>
    </row>
    <row r="26" spans="2:10" s="52" customFormat="1">
      <c r="B26" s="58"/>
      <c r="C26" s="58"/>
      <c r="D26" s="58"/>
      <c r="E26" s="58" t="str">
        <f t="shared" si="0"/>
        <v/>
      </c>
    </row>
    <row r="27" spans="2:10" s="52" customFormat="1">
      <c r="B27" s="58"/>
      <c r="C27" s="58"/>
      <c r="D27" s="58"/>
      <c r="E27" s="58" t="str">
        <f t="shared" si="0"/>
        <v/>
      </c>
    </row>
    <row r="28" spans="2:10" s="52" customFormat="1">
      <c r="B28" s="58"/>
      <c r="C28" s="58"/>
      <c r="D28" s="58"/>
      <c r="E28" s="58" t="str">
        <f t="shared" si="0"/>
        <v/>
      </c>
    </row>
    <row r="29" spans="2:10" s="52" customFormat="1">
      <c r="B29" s="58"/>
      <c r="C29" s="58"/>
      <c r="D29" s="58"/>
      <c r="E29" s="58" t="str">
        <f t="shared" si="0"/>
        <v/>
      </c>
      <c r="I29" s="52" t="s">
        <v>105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Daily</vt:lpstr>
      <vt:lpstr>Score</vt:lpstr>
      <vt:lpstr>생존률_우선순위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김상화</dc:creator>
  <cp:lastModifiedBy>김상화</cp:lastModifiedBy>
  <cp:lastPrinted>2020-09-15T05:00:03Z</cp:lastPrinted>
  <dcterms:created xsi:type="dcterms:W3CDTF">2015-06-05T18:19:34Z</dcterms:created>
  <dcterms:modified xsi:type="dcterms:W3CDTF">2020-09-15T05:00:33Z</dcterms:modified>
</cp:coreProperties>
</file>