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C:\Users\tugce.tunc\Desktop\"/>
    </mc:Choice>
  </mc:AlternateContent>
  <xr:revisionPtr revIDLastSave="0" documentId="11_7E292E3E271CA6BDBAD068872824F822DD465AC1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5" i="1"/>
  <c r="H8" i="1" l="1"/>
  <c r="I3" i="1"/>
  <c r="J3" i="1" l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H4" i="1"/>
  <c r="H6" i="1"/>
  <c r="H7" i="1"/>
  <c r="H9" i="1" l="1"/>
  <c r="B9" i="1" s="1"/>
  <c r="I9" i="1"/>
  <c r="C9" i="1" s="1"/>
  <c r="L9" i="1"/>
  <c r="F9" i="1" s="1"/>
  <c r="K9" i="1"/>
  <c r="E9" i="1" s="1"/>
  <c r="J9" i="1"/>
  <c r="D9" i="1" s="1"/>
  <c r="C14" i="1" l="1"/>
  <c r="C17" i="1"/>
  <c r="B16" i="1"/>
  <c r="I16" i="1" s="1"/>
  <c r="B14" i="1"/>
  <c r="I14" i="1" s="1"/>
  <c r="B18" i="1"/>
  <c r="I18" i="1" s="1"/>
  <c r="B15" i="1"/>
  <c r="I15" i="1" s="1"/>
  <c r="B19" i="1"/>
  <c r="I19" i="1" s="1"/>
  <c r="B17" i="1"/>
  <c r="I17" i="1" s="1"/>
  <c r="E17" i="1"/>
  <c r="L17" i="1" s="1"/>
  <c r="E18" i="1"/>
  <c r="L18" i="1" s="1"/>
  <c r="E19" i="1"/>
  <c r="L19" i="1" s="1"/>
  <c r="E14" i="1"/>
  <c r="L14" i="1" s="1"/>
  <c r="E15" i="1"/>
  <c r="L15" i="1" s="1"/>
  <c r="E16" i="1"/>
  <c r="L16" i="1" s="1"/>
  <c r="D14" i="1"/>
  <c r="K14" i="1" s="1"/>
  <c r="D15" i="1"/>
  <c r="K15" i="1" s="1"/>
  <c r="D16" i="1"/>
  <c r="K16" i="1" s="1"/>
  <c r="D17" i="1"/>
  <c r="K17" i="1" s="1"/>
  <c r="D18" i="1"/>
  <c r="K18" i="1" s="1"/>
  <c r="D19" i="1"/>
  <c r="K19" i="1" s="1"/>
  <c r="C15" i="1"/>
  <c r="J15" i="1" s="1"/>
  <c r="J14" i="1"/>
  <c r="C18" i="1"/>
  <c r="J18" i="1" s="1"/>
  <c r="C16" i="1"/>
  <c r="J16" i="1" s="1"/>
  <c r="J17" i="1"/>
  <c r="C19" i="1"/>
  <c r="J19" i="1" s="1"/>
  <c r="F14" i="1"/>
  <c r="M14" i="1" s="1"/>
  <c r="F17" i="1"/>
  <c r="M17" i="1" s="1"/>
  <c r="F15" i="1"/>
  <c r="M15" i="1" s="1"/>
  <c r="F18" i="1"/>
  <c r="M18" i="1" s="1"/>
  <c r="F16" i="1"/>
  <c r="M16" i="1" s="1"/>
  <c r="F19" i="1"/>
  <c r="M19" i="1" s="1"/>
  <c r="I21" i="1" l="1"/>
  <c r="I20" i="1"/>
  <c r="L21" i="1"/>
  <c r="L20" i="1"/>
  <c r="K21" i="1"/>
  <c r="K20" i="1"/>
  <c r="J21" i="1"/>
  <c r="J20" i="1"/>
  <c r="M21" i="1"/>
  <c r="M20" i="1"/>
  <c r="B31" i="1" l="1"/>
  <c r="B29" i="1"/>
  <c r="B28" i="1"/>
  <c r="B27" i="1"/>
  <c r="B26" i="1"/>
  <c r="C26" i="1"/>
  <c r="B30" i="1"/>
  <c r="C28" i="1"/>
  <c r="C29" i="1"/>
  <c r="D29" i="1" s="1"/>
  <c r="C30" i="1"/>
  <c r="C31" i="1"/>
  <c r="C27" i="1"/>
  <c r="D31" i="1" l="1"/>
  <c r="D30" i="1"/>
  <c r="D27" i="1"/>
  <c r="D26" i="1"/>
  <c r="D28" i="1"/>
</calcChain>
</file>

<file path=xl/sharedStrings.xml><?xml version="1.0" encoding="utf-8"?>
<sst xmlns="http://schemas.openxmlformats.org/spreadsheetml/2006/main" count="58" uniqueCount="20">
  <si>
    <t>Ağırlıklar</t>
  </si>
  <si>
    <t>1-10%</t>
  </si>
  <si>
    <t>Otomasyon Firmaları</t>
  </si>
  <si>
    <t>Güvenlik</t>
  </si>
  <si>
    <r>
      <t>Destek ve Bakım Hizmetleri</t>
    </r>
    <r>
      <rPr>
        <b/>
        <sz val="10"/>
        <color rgb="FFECECEC"/>
        <rFont val="Segoe UI"/>
        <family val="2"/>
        <charset val="162"/>
      </rPr>
      <t>:</t>
    </r>
  </si>
  <si>
    <t>Entegrasyon ve Uyum Yetenekleri</t>
  </si>
  <si>
    <t>Referanslar ve Müşteri Geri Bildirimleri</t>
  </si>
  <si>
    <t>Teknoloji ve Altyapı</t>
  </si>
  <si>
    <t>Promer</t>
  </si>
  <si>
    <t>Yüksek İnovasyon</t>
  </si>
  <si>
    <t>Prolojik</t>
  </si>
  <si>
    <t>Mertay</t>
  </si>
  <si>
    <t>3E Otomasyon</t>
  </si>
  <si>
    <t>Rovimek</t>
  </si>
  <si>
    <t>İdeal Pozitif</t>
  </si>
  <si>
    <t>İdeal Negatif</t>
  </si>
  <si>
    <t>Adaylar</t>
  </si>
  <si>
    <t>S*</t>
  </si>
  <si>
    <t>S-</t>
  </si>
  <si>
    <t>Ci*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</si>
</sst>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rgb="FFECECEC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9" fontId="0" fillId="0" borderId="0" xfId="1" applyFont="1"/>
    <xf numFmtId="2" fontId="0" fillId="0" borderId="0" xfId="0" applyNumberFormat="1"/>
    <xf numFmtId="2" fontId="0" fillId="0" borderId="2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2" fillId="0" borderId="1" xfId="0" applyFont="1" applyBorder="1"/>
    <xf numFmtId="0" fontId="2" fillId="0" borderId="4" xfId="0" applyFont="1" applyBorder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9" fontId="4" fillId="0" borderId="0" xfId="0" applyNumberFormat="1" applyFont="1"/>
    <xf numFmtId="9" fontId="4" fillId="0" borderId="0" xfId="1" applyFont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Yüzde" xfId="1" builtinId="5"/>
  </cellStyles>
  <dxfs count="2">
    <dxf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G25:H31" totalsRowShown="0" headerRowDxfId="1">
  <autoFilter ref="G25:H31" xr:uid="{00000000-0009-0000-0100-000001000000}"/>
  <sortState xmlns:xlrd2="http://schemas.microsoft.com/office/spreadsheetml/2017/richdata2" ref="G26:H31">
    <sortCondition descending="1" ref="H25:H31"/>
  </sortState>
  <tableColumns count="2">
    <tableColumn id="1" xr3:uid="{00000000-0010-0000-0000-000001000000}" name="Adaylar"/>
    <tableColumn id="2" xr3:uid="{00000000-0010-0000-0000-000002000000}" name="Ci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20" zoomScaleNormal="120" workbookViewId="0">
      <selection activeCell="C7" sqref="C7"/>
    </sheetView>
  </sheetViews>
  <sheetFormatPr defaultRowHeight="14.45"/>
  <cols>
    <col min="1" max="1" width="16" bestFit="1" customWidth="1"/>
    <col min="2" max="2" width="11.7109375" bestFit="1" customWidth="1"/>
    <col min="3" max="3" width="16" customWidth="1"/>
    <col min="4" max="4" width="16.28515625" customWidth="1"/>
    <col min="5" max="5" width="20.7109375" customWidth="1"/>
    <col min="6" max="6" width="10.28515625" customWidth="1"/>
    <col min="7" max="7" width="17.28515625" customWidth="1"/>
    <col min="8" max="8" width="18.28515625" bestFit="1" customWidth="1"/>
    <col min="9" max="9" width="12.5703125" bestFit="1" customWidth="1"/>
    <col min="10" max="12" width="13.7109375" bestFit="1" customWidth="1"/>
  </cols>
  <sheetData>
    <row r="1" spans="1:13">
      <c r="A1" s="18" t="s">
        <v>0</v>
      </c>
      <c r="B1" s="19">
        <v>0.3</v>
      </c>
      <c r="C1" s="19">
        <v>0.19</v>
      </c>
      <c r="D1" s="19">
        <v>0.18</v>
      </c>
      <c r="E1" s="19">
        <v>0.14000000000000001</v>
      </c>
      <c r="F1" s="19">
        <v>0.19</v>
      </c>
      <c r="H1" s="1" t="s">
        <v>1</v>
      </c>
      <c r="I1" s="1"/>
    </row>
    <row r="2" spans="1:13" ht="40.15" customHeight="1">
      <c r="A2" s="13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2"/>
    </row>
    <row r="3" spans="1:13">
      <c r="A3" s="17" t="s">
        <v>8</v>
      </c>
      <c r="B3" s="14">
        <v>10</v>
      </c>
      <c r="C3" s="14">
        <v>8</v>
      </c>
      <c r="D3" s="14">
        <v>7</v>
      </c>
      <c r="E3" s="14">
        <v>7</v>
      </c>
      <c r="F3" s="14">
        <v>8</v>
      </c>
      <c r="H3">
        <f>B3^2</f>
        <v>100</v>
      </c>
      <c r="I3">
        <f>C3^2</f>
        <v>64</v>
      </c>
      <c r="J3">
        <f t="shared" ref="I3:L8" si="0">D3^2</f>
        <v>49</v>
      </c>
      <c r="K3">
        <f t="shared" si="0"/>
        <v>49</v>
      </c>
      <c r="L3">
        <f t="shared" si="0"/>
        <v>64</v>
      </c>
    </row>
    <row r="4" spans="1:13">
      <c r="A4" s="17" t="s">
        <v>9</v>
      </c>
      <c r="B4" s="14">
        <v>10</v>
      </c>
      <c r="C4" s="14">
        <v>7</v>
      </c>
      <c r="D4" s="14">
        <v>7</v>
      </c>
      <c r="E4" s="14">
        <v>8</v>
      </c>
      <c r="F4" s="14">
        <v>7</v>
      </c>
      <c r="H4">
        <f t="shared" ref="H4:H7" si="1">B4^2</f>
        <v>100</v>
      </c>
      <c r="I4">
        <f t="shared" si="0"/>
        <v>49</v>
      </c>
      <c r="J4">
        <f t="shared" si="0"/>
        <v>49</v>
      </c>
      <c r="K4">
        <f t="shared" si="0"/>
        <v>64</v>
      </c>
      <c r="L4">
        <f t="shared" si="0"/>
        <v>49</v>
      </c>
    </row>
    <row r="5" spans="1:13">
      <c r="A5" s="17" t="s">
        <v>10</v>
      </c>
      <c r="B5" s="14">
        <v>9</v>
      </c>
      <c r="C5" s="14">
        <v>8</v>
      </c>
      <c r="D5" s="14">
        <v>5</v>
      </c>
      <c r="E5" s="14">
        <v>6</v>
      </c>
      <c r="F5" s="14">
        <v>6</v>
      </c>
      <c r="H5">
        <f>B5^2</f>
        <v>81</v>
      </c>
      <c r="I5">
        <f t="shared" si="0"/>
        <v>64</v>
      </c>
      <c r="J5">
        <f t="shared" si="0"/>
        <v>25</v>
      </c>
      <c r="K5">
        <f t="shared" si="0"/>
        <v>36</v>
      </c>
      <c r="L5">
        <f t="shared" si="0"/>
        <v>36</v>
      </c>
    </row>
    <row r="6" spans="1:13">
      <c r="A6" s="17" t="s">
        <v>11</v>
      </c>
      <c r="B6" s="14">
        <v>9</v>
      </c>
      <c r="C6" s="14">
        <v>6</v>
      </c>
      <c r="D6" s="14">
        <v>6</v>
      </c>
      <c r="E6" s="14">
        <v>9</v>
      </c>
      <c r="F6" s="14">
        <v>7</v>
      </c>
      <c r="H6">
        <f t="shared" si="1"/>
        <v>81</v>
      </c>
      <c r="I6">
        <f t="shared" si="0"/>
        <v>36</v>
      </c>
      <c r="J6">
        <f t="shared" si="0"/>
        <v>36</v>
      </c>
      <c r="K6">
        <f t="shared" si="0"/>
        <v>81</v>
      </c>
      <c r="L6">
        <f t="shared" si="0"/>
        <v>49</v>
      </c>
    </row>
    <row r="7" spans="1:13">
      <c r="A7" s="17" t="s">
        <v>12</v>
      </c>
      <c r="B7" s="14">
        <v>9</v>
      </c>
      <c r="C7" s="14">
        <v>8</v>
      </c>
      <c r="D7" s="14">
        <v>6</v>
      </c>
      <c r="E7" s="14">
        <v>7</v>
      </c>
      <c r="F7" s="14">
        <v>6</v>
      </c>
      <c r="H7">
        <f t="shared" si="1"/>
        <v>81</v>
      </c>
      <c r="I7">
        <f t="shared" si="0"/>
        <v>64</v>
      </c>
      <c r="J7">
        <f t="shared" si="0"/>
        <v>36</v>
      </c>
      <c r="K7">
        <f t="shared" si="0"/>
        <v>49</v>
      </c>
      <c r="L7">
        <f t="shared" si="0"/>
        <v>36</v>
      </c>
    </row>
    <row r="8" spans="1:13">
      <c r="A8" s="17" t="s">
        <v>13</v>
      </c>
      <c r="B8" s="14">
        <v>8</v>
      </c>
      <c r="C8" s="14">
        <v>7</v>
      </c>
      <c r="D8" s="14">
        <v>7</v>
      </c>
      <c r="E8" s="14">
        <v>6</v>
      </c>
      <c r="F8" s="14">
        <v>6</v>
      </c>
      <c r="H8">
        <f>B8^2</f>
        <v>64</v>
      </c>
      <c r="I8">
        <f t="shared" si="0"/>
        <v>49</v>
      </c>
      <c r="J8">
        <f t="shared" si="0"/>
        <v>49</v>
      </c>
      <c r="K8">
        <f t="shared" si="0"/>
        <v>36</v>
      </c>
      <c r="L8">
        <f t="shared" si="0"/>
        <v>36</v>
      </c>
    </row>
    <row r="9" spans="1:13">
      <c r="B9" s="2">
        <f>$H$9</f>
        <v>22.516660498395403</v>
      </c>
      <c r="C9" s="2">
        <f>$I$9</f>
        <v>18.055470085267789</v>
      </c>
      <c r="D9" s="2">
        <f>$J$9</f>
        <v>15.620499351813308</v>
      </c>
      <c r="E9" s="2">
        <f>$K$9</f>
        <v>17.748239349298849</v>
      </c>
      <c r="F9" s="2">
        <f>$L$9</f>
        <v>16.431676725154983</v>
      </c>
      <c r="H9" s="2">
        <f>SQRT(SUM(H3:H8))</f>
        <v>22.516660498395403</v>
      </c>
      <c r="I9" s="2">
        <f>SQRT(SUM(I3:I8))</f>
        <v>18.055470085267789</v>
      </c>
      <c r="J9" s="2">
        <f t="shared" ref="J9:L9" si="2">SQRT(SUM(J3:J8))</f>
        <v>15.620499351813308</v>
      </c>
      <c r="K9" s="2">
        <f t="shared" si="2"/>
        <v>17.748239349298849</v>
      </c>
      <c r="L9" s="2">
        <f t="shared" si="2"/>
        <v>16.431676725154983</v>
      </c>
    </row>
    <row r="12" spans="1:13">
      <c r="B12" s="19">
        <v>0.3</v>
      </c>
      <c r="C12" s="19">
        <v>0.19</v>
      </c>
      <c r="D12" s="19">
        <v>0.18</v>
      </c>
      <c r="E12" s="19">
        <v>0.14000000000000001</v>
      </c>
      <c r="F12" s="19">
        <v>0.19</v>
      </c>
      <c r="I12" s="19">
        <v>0.3</v>
      </c>
      <c r="J12" s="19">
        <v>0.19</v>
      </c>
      <c r="K12" s="19">
        <v>0.18</v>
      </c>
      <c r="L12" s="19">
        <v>0.14000000000000001</v>
      </c>
      <c r="M12" s="19">
        <v>0.19</v>
      </c>
    </row>
    <row r="13" spans="1:13" ht="43.9">
      <c r="A13" s="12" t="s">
        <v>2</v>
      </c>
      <c r="B13" s="16" t="s">
        <v>3</v>
      </c>
      <c r="C13" s="16" t="s">
        <v>4</v>
      </c>
      <c r="D13" s="16" t="s">
        <v>5</v>
      </c>
      <c r="E13" s="16" t="s">
        <v>6</v>
      </c>
      <c r="F13" s="16" t="s">
        <v>7</v>
      </c>
      <c r="H13" s="12" t="s">
        <v>2</v>
      </c>
      <c r="I13" s="16" t="s">
        <v>3</v>
      </c>
      <c r="J13" s="16" t="s">
        <v>4</v>
      </c>
      <c r="K13" s="16" t="s">
        <v>5</v>
      </c>
      <c r="L13" s="16" t="s">
        <v>6</v>
      </c>
      <c r="M13" s="16" t="s">
        <v>7</v>
      </c>
    </row>
    <row r="14" spans="1:13">
      <c r="A14" s="20" t="s">
        <v>8</v>
      </c>
      <c r="B14" s="2">
        <f>B3/B$9</f>
        <v>0.44411559168432757</v>
      </c>
      <c r="C14" s="2">
        <f>C3/C$9</f>
        <v>0.44307902049736902</v>
      </c>
      <c r="D14" s="2">
        <f t="shared" ref="C14:F14" si="3">D3/D$9</f>
        <v>0.44812907976513594</v>
      </c>
      <c r="E14" s="2">
        <f t="shared" si="3"/>
        <v>0.39440531887330771</v>
      </c>
      <c r="F14" s="2">
        <f t="shared" si="3"/>
        <v>0.48686449556014766</v>
      </c>
      <c r="H14" s="20" t="s">
        <v>8</v>
      </c>
      <c r="I14" s="2">
        <f>B14*I$12</f>
        <v>0.13323467750529827</v>
      </c>
      <c r="J14" s="2">
        <f t="shared" ref="J14:M19" si="4">C14*J$12</f>
        <v>8.4185013894500116E-2</v>
      </c>
      <c r="K14" s="2">
        <f t="shared" si="4"/>
        <v>8.0663234357724461E-2</v>
      </c>
      <c r="L14" s="2">
        <f t="shared" si="4"/>
        <v>5.5216744642263081E-2</v>
      </c>
      <c r="M14" s="2">
        <f t="shared" si="4"/>
        <v>9.2504254156428059E-2</v>
      </c>
    </row>
    <row r="15" spans="1:13">
      <c r="A15" s="20" t="s">
        <v>9</v>
      </c>
      <c r="B15" s="2">
        <f t="shared" ref="B15:F19" si="5">B4/B$9</f>
        <v>0.44411559168432757</v>
      </c>
      <c r="C15" s="2">
        <f>C4/C$9</f>
        <v>0.38769414293519788</v>
      </c>
      <c r="D15" s="2">
        <f t="shared" si="5"/>
        <v>0.44812907976513594</v>
      </c>
      <c r="E15" s="2">
        <f t="shared" si="5"/>
        <v>0.45074893585520881</v>
      </c>
      <c r="F15" s="2">
        <f t="shared" si="5"/>
        <v>0.42600643361512924</v>
      </c>
      <c r="H15" s="20" t="s">
        <v>9</v>
      </c>
      <c r="I15" s="2">
        <f t="shared" ref="I15:I19" si="6">B15*I$12</f>
        <v>0.13323467750529827</v>
      </c>
      <c r="J15" s="2">
        <f t="shared" si="4"/>
        <v>7.3661887157687594E-2</v>
      </c>
      <c r="K15" s="2">
        <f t="shared" si="4"/>
        <v>8.0663234357724461E-2</v>
      </c>
      <c r="L15" s="2">
        <f t="shared" si="4"/>
        <v>6.3104851019729236E-2</v>
      </c>
      <c r="M15" s="2">
        <f t="shared" si="4"/>
        <v>8.0941222386874553E-2</v>
      </c>
    </row>
    <row r="16" spans="1:13">
      <c r="A16" s="20" t="s">
        <v>10</v>
      </c>
      <c r="B16" s="2">
        <f t="shared" si="5"/>
        <v>0.39970403251589481</v>
      </c>
      <c r="C16" s="2">
        <f t="shared" si="5"/>
        <v>0.44307902049736902</v>
      </c>
      <c r="D16" s="2">
        <f t="shared" si="5"/>
        <v>0.32009219983223997</v>
      </c>
      <c r="E16" s="2">
        <f t="shared" si="5"/>
        <v>0.33806170189140661</v>
      </c>
      <c r="F16" s="2">
        <f t="shared" si="5"/>
        <v>0.36514837167011077</v>
      </c>
      <c r="H16" s="20" t="s">
        <v>10</v>
      </c>
      <c r="I16" s="2">
        <f t="shared" si="6"/>
        <v>0.11991120975476843</v>
      </c>
      <c r="J16" s="2">
        <f t="shared" si="4"/>
        <v>8.4185013894500116E-2</v>
      </c>
      <c r="K16" s="2">
        <f t="shared" si="4"/>
        <v>5.7616595969803189E-2</v>
      </c>
      <c r="L16" s="2">
        <f t="shared" si="4"/>
        <v>4.7328638264796927E-2</v>
      </c>
      <c r="M16" s="2">
        <f t="shared" si="4"/>
        <v>6.9378190617321048E-2</v>
      </c>
    </row>
    <row r="17" spans="1:13">
      <c r="A17" s="20" t="s">
        <v>11</v>
      </c>
      <c r="B17" s="2">
        <f t="shared" si="5"/>
        <v>0.39970403251589481</v>
      </c>
      <c r="C17" s="2">
        <f>C6/C$9</f>
        <v>0.3323092653730268</v>
      </c>
      <c r="D17" s="2">
        <f t="shared" si="5"/>
        <v>0.38411063979868793</v>
      </c>
      <c r="E17" s="2">
        <f t="shared" si="5"/>
        <v>0.50709255283710997</v>
      </c>
      <c r="F17" s="2">
        <f t="shared" si="5"/>
        <v>0.42600643361512924</v>
      </c>
      <c r="H17" s="20" t="s">
        <v>11</v>
      </c>
      <c r="I17" s="2">
        <f t="shared" si="6"/>
        <v>0.11991120975476843</v>
      </c>
      <c r="J17" s="2">
        <f t="shared" si="4"/>
        <v>6.3138760420875087E-2</v>
      </c>
      <c r="K17" s="2">
        <f t="shared" si="4"/>
        <v>6.9139915163763818E-2</v>
      </c>
      <c r="L17" s="2">
        <f t="shared" si="4"/>
        <v>7.0992957397195397E-2</v>
      </c>
      <c r="M17" s="2">
        <f t="shared" si="4"/>
        <v>8.0941222386874553E-2</v>
      </c>
    </row>
    <row r="18" spans="1:13">
      <c r="A18" s="20" t="s">
        <v>12</v>
      </c>
      <c r="B18" s="2">
        <f>B7/B$9</f>
        <v>0.39970403251589481</v>
      </c>
      <c r="C18" s="2">
        <f t="shared" si="5"/>
        <v>0.44307902049736902</v>
      </c>
      <c r="D18" s="2">
        <f t="shared" si="5"/>
        <v>0.38411063979868793</v>
      </c>
      <c r="E18" s="2">
        <f t="shared" si="5"/>
        <v>0.39440531887330771</v>
      </c>
      <c r="F18" s="2">
        <f t="shared" si="5"/>
        <v>0.36514837167011077</v>
      </c>
      <c r="H18" s="20" t="s">
        <v>12</v>
      </c>
      <c r="I18" s="2">
        <f t="shared" si="6"/>
        <v>0.11991120975476843</v>
      </c>
      <c r="J18" s="2">
        <f t="shared" si="4"/>
        <v>8.4185013894500116E-2</v>
      </c>
      <c r="K18" s="2">
        <f t="shared" si="4"/>
        <v>6.9139915163763818E-2</v>
      </c>
      <c r="L18" s="2">
        <f t="shared" si="4"/>
        <v>5.5216744642263081E-2</v>
      </c>
      <c r="M18" s="2">
        <f t="shared" si="4"/>
        <v>6.9378190617321048E-2</v>
      </c>
    </row>
    <row r="19" spans="1:13" ht="15" thickBot="1">
      <c r="A19" s="20" t="s">
        <v>13</v>
      </c>
      <c r="B19" s="2">
        <f t="shared" si="5"/>
        <v>0.35529247334746206</v>
      </c>
      <c r="C19" s="2">
        <f t="shared" si="5"/>
        <v>0.38769414293519788</v>
      </c>
      <c r="D19" s="2">
        <f t="shared" si="5"/>
        <v>0.44812907976513594</v>
      </c>
      <c r="E19" s="2">
        <f t="shared" si="5"/>
        <v>0.33806170189140661</v>
      </c>
      <c r="F19" s="2">
        <f t="shared" si="5"/>
        <v>0.36514837167011077</v>
      </c>
      <c r="H19" s="20" t="s">
        <v>13</v>
      </c>
      <c r="I19" s="2">
        <f t="shared" si="6"/>
        <v>0.10658774200423861</v>
      </c>
      <c r="J19" s="2">
        <f t="shared" si="4"/>
        <v>7.3661887157687594E-2</v>
      </c>
      <c r="K19" s="2">
        <f t="shared" si="4"/>
        <v>8.0663234357724461E-2</v>
      </c>
      <c r="L19" s="2">
        <f t="shared" si="4"/>
        <v>4.7328638264796927E-2</v>
      </c>
      <c r="M19" s="2">
        <f t="shared" si="4"/>
        <v>6.9378190617321048E-2</v>
      </c>
    </row>
    <row r="20" spans="1:13">
      <c r="H20" s="7" t="s">
        <v>14</v>
      </c>
      <c r="I20" s="3">
        <f>MAX(I14:I19)</f>
        <v>0.13323467750529827</v>
      </c>
      <c r="J20" s="3">
        <f t="shared" ref="J20:M20" si="7">MAX(J14:J19)</f>
        <v>8.4185013894500116E-2</v>
      </c>
      <c r="K20" s="3">
        <f t="shared" si="7"/>
        <v>8.0663234357724461E-2</v>
      </c>
      <c r="L20" s="3">
        <f t="shared" si="7"/>
        <v>7.0992957397195397E-2</v>
      </c>
      <c r="M20" s="4">
        <f t="shared" si="7"/>
        <v>9.2504254156428059E-2</v>
      </c>
    </row>
    <row r="21" spans="1:13" ht="15" thickBot="1">
      <c r="H21" s="8" t="s">
        <v>15</v>
      </c>
      <c r="I21" s="5">
        <f>MIN(I14:I19)</f>
        <v>0.10658774200423861</v>
      </c>
      <c r="J21" s="5">
        <f t="shared" ref="J21:M21" si="8">MIN(J14:J19)</f>
        <v>6.3138760420875087E-2</v>
      </c>
      <c r="K21" s="5">
        <f t="shared" si="8"/>
        <v>5.7616595969803189E-2</v>
      </c>
      <c r="L21" s="5">
        <f t="shared" si="8"/>
        <v>4.7328638264796927E-2</v>
      </c>
      <c r="M21" s="6">
        <f t="shared" si="8"/>
        <v>6.9378190617321048E-2</v>
      </c>
    </row>
    <row r="25" spans="1:13">
      <c r="A25" t="s">
        <v>16</v>
      </c>
      <c r="B25" t="s">
        <v>17</v>
      </c>
      <c r="C25" t="s">
        <v>18</v>
      </c>
      <c r="D25" s="9" t="s">
        <v>19</v>
      </c>
      <c r="G25" s="11" t="s">
        <v>16</v>
      </c>
      <c r="H25" s="11" t="s">
        <v>19</v>
      </c>
    </row>
    <row r="26" spans="1:13">
      <c r="A26" t="s">
        <v>8</v>
      </c>
      <c r="B26" s="2">
        <f>SQRT((I$20-I14)^2+(J$20-J14)^2+(K$20-K14)^2+(L$20-L14)^2+(M$20-M14)^2)</f>
        <v>1.5776212754932316E-2</v>
      </c>
      <c r="C26" s="2">
        <f>SQRT((I$21-I14)^2+(J$21-J14)^2+(K$21-K14)^2+(L$21-L14)^2+(M$21-M14)^2)</f>
        <v>4.7761789485888724E-2</v>
      </c>
      <c r="D26" s="10">
        <f>C26/(C26+B26)</f>
        <v>0.75170429981198517</v>
      </c>
      <c r="E26" s="2"/>
      <c r="F26" s="2"/>
      <c r="G26" t="s">
        <v>8</v>
      </c>
      <c r="H26" s="15">
        <v>0.75170429981198517</v>
      </c>
    </row>
    <row r="27" spans="1:13">
      <c r="A27" t="s">
        <v>9</v>
      </c>
      <c r="B27" s="2">
        <f>SQRT((I$20-I15)^2+(J$20-J15)^2+(K$20-K15)^2+(L$20-L15)^2+(M$20-M15)^2)</f>
        <v>1.7511770962553859E-2</v>
      </c>
      <c r="C27" s="2">
        <f t="shared" ref="C27:C31" si="9">SQRT((I$21-I15)^2+(J$21-J15)^2+(K$21-K15)^2+(L$21-L15)^2+(M$21-M15)^2)</f>
        <v>4.1647755059460896E-2</v>
      </c>
      <c r="D27" s="10">
        <f t="shared" ref="D27:D31" si="10">C27/(C27+B27)</f>
        <v>0.7039906818043592</v>
      </c>
      <c r="E27" s="2"/>
      <c r="F27" s="2"/>
      <c r="G27" t="s">
        <v>9</v>
      </c>
      <c r="H27" s="15">
        <v>0.7039906818043592</v>
      </c>
    </row>
    <row r="28" spans="1:13">
      <c r="A28" t="s">
        <v>10</v>
      </c>
      <c r="B28" s="2">
        <f>SQRT((I$20-I16)^2+(J$20-J16)^2+(K$20-K16)^2+(L$20-L16)^2+(M$20-M16)^2)</f>
        <v>4.2467365690584458E-2</v>
      </c>
      <c r="C28" s="2">
        <f t="shared" si="9"/>
        <v>2.4909026038275401E-2</v>
      </c>
      <c r="D28" s="10">
        <f>C28/(C28+B28)</f>
        <v>0.36969961434734894</v>
      </c>
      <c r="E28" s="2"/>
      <c r="F28" s="2"/>
      <c r="G28" t="s">
        <v>11</v>
      </c>
      <c r="H28" s="15">
        <v>0.51549052373870041</v>
      </c>
    </row>
    <row r="29" spans="1:13">
      <c r="A29" t="s">
        <v>11</v>
      </c>
      <c r="B29" s="2">
        <f>SQRT((I$20-I17)^2+(J$20-J17)^2+(K$20-K17)^2+(L$20-L17)^2+(M$20-M17)^2)</f>
        <v>2.9781708599828313E-2</v>
      </c>
      <c r="C29" s="2">
        <f t="shared" si="9"/>
        <v>3.1686043960220303E-2</v>
      </c>
      <c r="D29" s="10">
        <f t="shared" si="10"/>
        <v>0.51549052373870041</v>
      </c>
      <c r="E29" s="2"/>
      <c r="F29" s="2"/>
      <c r="G29" t="s">
        <v>12</v>
      </c>
      <c r="H29" s="15">
        <v>0.46333619084349664</v>
      </c>
    </row>
    <row r="30" spans="1:13">
      <c r="A30" t="s">
        <v>12</v>
      </c>
      <c r="B30" s="2">
        <f t="shared" ref="B28:B31" si="11">SQRT((I$20-I18)^2+(J$20-J18)^2+(K$20-K18)^2+(L$20-L18)^2+(M$20-M18)^2)</f>
        <v>3.307575217359409E-2</v>
      </c>
      <c r="C30" s="2">
        <f t="shared" si="9"/>
        <v>2.8556412338450455E-2</v>
      </c>
      <c r="D30" s="10">
        <f t="shared" si="10"/>
        <v>0.46333619084349664</v>
      </c>
      <c r="E30" s="2"/>
      <c r="F30" s="2"/>
      <c r="G30" t="s">
        <v>10</v>
      </c>
      <c r="H30" s="15">
        <v>0.36969961434734894</v>
      </c>
    </row>
    <row r="31" spans="1:13">
      <c r="A31" t="s">
        <v>13</v>
      </c>
      <c r="B31" s="2">
        <f>SQRT((I$20-I19)^2+(J$20-J19)^2+(K$20-K19)^2+(L$20-L19)^2+(M$20-M19)^2)</f>
        <v>4.3767684228566028E-2</v>
      </c>
      <c r="C31" s="2">
        <f t="shared" si="9"/>
        <v>2.5335424553431598E-2</v>
      </c>
      <c r="D31" s="10">
        <f t="shared" si="10"/>
        <v>0.36663219643790967</v>
      </c>
      <c r="E31" s="2"/>
      <c r="F31" s="2"/>
      <c r="G31" t="s">
        <v>13</v>
      </c>
      <c r="H31" s="15">
        <v>0.36663219643790967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4C5FD9A2EAFF44A28C74EDE358305F" ma:contentTypeVersion="4" ma:contentTypeDescription="Create a new document." ma:contentTypeScope="" ma:versionID="567e3102cdf9013ca38d4f1d47364170">
  <xsd:schema xmlns:xsd="http://www.w3.org/2001/XMLSchema" xmlns:xs="http://www.w3.org/2001/XMLSchema" xmlns:p="http://schemas.microsoft.com/office/2006/metadata/properties" xmlns:ns2="cbe382c9-52d4-44a8-a5dd-67b66143b0c2" targetNamespace="http://schemas.microsoft.com/office/2006/metadata/properties" ma:root="true" ma:fieldsID="32ac8d15b87c432a5fb95165dc8f8476" ns2:_="">
    <xsd:import namespace="cbe382c9-52d4-44a8-a5dd-67b66143b0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382c9-52d4-44a8-a5dd-67b66143b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0899C0-72C8-44A6-ADFB-F427AFE4C7FD}"/>
</file>

<file path=customXml/itemProps2.xml><?xml version="1.0" encoding="utf-8"?>
<ds:datastoreItem xmlns:ds="http://schemas.openxmlformats.org/officeDocument/2006/customXml" ds:itemID="{34454CC2-E8F7-49C2-88C7-90A9D33E1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ALİ İŞERİ</dc:creator>
  <cp:keywords/>
  <dc:description/>
  <cp:lastModifiedBy>OKTAY AYDOĞAN</cp:lastModifiedBy>
  <cp:revision/>
  <dcterms:created xsi:type="dcterms:W3CDTF">2024-04-26T16:23:37Z</dcterms:created>
  <dcterms:modified xsi:type="dcterms:W3CDTF">2024-05-04T11:40:15Z</dcterms:modified>
  <cp:category/>
  <cp:contentStatus/>
</cp:coreProperties>
</file>