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240" yWindow="15" windowWidth="24735" windowHeight="11955"/>
  </bookViews>
  <sheets>
    <sheet name=" " sheetId="1" r:id="rId1"/>
    <sheet name="Info" sheetId="2" r:id="rId2"/>
  </sheets>
  <calcPr calcId="152511"/>
  <pivotCaches>
    <pivotCache cacheId="15" r:id="rId3"/>
  </pivotCaches>
  <fileRecoveryPr repairLoad="1"/>
</workbook>
</file>

<file path=xl/calcChain.xml><?xml version="1.0" encoding="utf-8"?>
<calcChain xmlns="http://schemas.openxmlformats.org/spreadsheetml/2006/main">
  <c r="Y59" i="1" l="1"/>
  <c r="Z59" i="1"/>
  <c r="Z64" i="1" s="1"/>
  <c r="AA59" i="1"/>
  <c r="AB59" i="1"/>
  <c r="AC59" i="1"/>
  <c r="AD59" i="1"/>
  <c r="AE59" i="1"/>
  <c r="AF59" i="1"/>
  <c r="Y60" i="1"/>
  <c r="Z60" i="1"/>
  <c r="AA60" i="1"/>
  <c r="AB60" i="1"/>
  <c r="AC60" i="1"/>
  <c r="AD60" i="1"/>
  <c r="AE60" i="1"/>
  <c r="AF60" i="1"/>
  <c r="Y61" i="1"/>
  <c r="Z61" i="1"/>
  <c r="AA61" i="1"/>
  <c r="AB61" i="1"/>
  <c r="AC61" i="1"/>
  <c r="AD61" i="1"/>
  <c r="AE61" i="1"/>
  <c r="AF61" i="1"/>
  <c r="Y62" i="1"/>
  <c r="Z62" i="1"/>
  <c r="AA62" i="1"/>
  <c r="AB62" i="1"/>
  <c r="AC62" i="1"/>
  <c r="AD62" i="1"/>
  <c r="AE62" i="1"/>
  <c r="AF62" i="1"/>
  <c r="Z58" i="1"/>
  <c r="AA58" i="1"/>
  <c r="AA64" i="1" s="1"/>
  <c r="AB58" i="1"/>
  <c r="AC58" i="1"/>
  <c r="AD58" i="1"/>
  <c r="AE58" i="1"/>
  <c r="AF58" i="1"/>
  <c r="Y58" i="1"/>
  <c r="N58" i="1"/>
  <c r="O58" i="1"/>
  <c r="P58" i="1"/>
  <c r="Q58" i="1"/>
  <c r="R58" i="1"/>
  <c r="S58" i="1"/>
  <c r="T58" i="1"/>
  <c r="N59" i="1"/>
  <c r="O59" i="1"/>
  <c r="P59" i="1"/>
  <c r="P64" i="1" s="1"/>
  <c r="Q59" i="1"/>
  <c r="R59" i="1"/>
  <c r="S59" i="1"/>
  <c r="T59" i="1"/>
  <c r="T64" i="1" s="1"/>
  <c r="N60" i="1"/>
  <c r="O60" i="1"/>
  <c r="P60" i="1"/>
  <c r="Q60" i="1"/>
  <c r="R60" i="1"/>
  <c r="S60" i="1"/>
  <c r="T60" i="1"/>
  <c r="N61" i="1"/>
  <c r="O61" i="1"/>
  <c r="P61" i="1"/>
  <c r="Q61" i="1"/>
  <c r="R61" i="1"/>
  <c r="S61" i="1"/>
  <c r="T61" i="1"/>
  <c r="N62" i="1"/>
  <c r="O62" i="1"/>
  <c r="P62" i="1"/>
  <c r="Q62" i="1"/>
  <c r="R62" i="1"/>
  <c r="S62" i="1"/>
  <c r="T62" i="1"/>
  <c r="M59" i="1"/>
  <c r="M60" i="1"/>
  <c r="M61" i="1"/>
  <c r="M62" i="1"/>
  <c r="M58" i="1"/>
  <c r="K58" i="1"/>
  <c r="R64" i="1"/>
  <c r="U52" i="1"/>
  <c r="X62" i="1"/>
  <c r="W62" i="1"/>
  <c r="X61" i="1"/>
  <c r="W61" i="1"/>
  <c r="X60" i="1"/>
  <c r="W60" i="1"/>
  <c r="AF64" i="1"/>
  <c r="AB64" i="1"/>
  <c r="X59" i="1"/>
  <c r="X64" i="1" s="1"/>
  <c r="W59" i="1"/>
  <c r="AE64" i="1"/>
  <c r="X58" i="1"/>
  <c r="W58" i="1"/>
  <c r="W64" i="1" s="1"/>
  <c r="Q64" i="1"/>
  <c r="L58" i="1"/>
  <c r="L64" i="1" s="1"/>
  <c r="L59" i="1"/>
  <c r="L60" i="1"/>
  <c r="L61" i="1"/>
  <c r="L62" i="1"/>
  <c r="K59" i="1"/>
  <c r="K60" i="1"/>
  <c r="K61" i="1"/>
  <c r="K62" i="1"/>
  <c r="K39" i="1"/>
  <c r="L39" i="1"/>
  <c r="M39" i="1"/>
  <c r="K40" i="1"/>
  <c r="K45" i="1" s="1"/>
  <c r="L40" i="1"/>
  <c r="M40" i="1"/>
  <c r="M56" i="1" s="1"/>
  <c r="K41" i="1"/>
  <c r="L41" i="1"/>
  <c r="L54" i="1" s="1"/>
  <c r="M41" i="1"/>
  <c r="M54" i="1" s="1"/>
  <c r="K42" i="1"/>
  <c r="L42" i="1"/>
  <c r="M42" i="1"/>
  <c r="M45" i="1" s="1"/>
  <c r="K43" i="1"/>
  <c r="L43" i="1"/>
  <c r="M43" i="1"/>
  <c r="L56" i="1"/>
  <c r="L55" i="1"/>
  <c r="W39" i="1"/>
  <c r="AF43" i="1"/>
  <c r="AE43" i="1"/>
  <c r="AD43" i="1"/>
  <c r="AC43" i="1"/>
  <c r="AB43" i="1"/>
  <c r="AA43" i="1"/>
  <c r="Z43" i="1"/>
  <c r="Y43" i="1"/>
  <c r="X43" i="1"/>
  <c r="W43" i="1"/>
  <c r="AF42" i="1"/>
  <c r="AE42" i="1"/>
  <c r="AD42" i="1"/>
  <c r="AC42" i="1"/>
  <c r="AB42" i="1"/>
  <c r="AA42" i="1"/>
  <c r="Z42" i="1"/>
  <c r="Y42" i="1"/>
  <c r="X42" i="1"/>
  <c r="W42" i="1"/>
  <c r="AF41" i="1"/>
  <c r="AE41" i="1"/>
  <c r="AD41" i="1"/>
  <c r="AC41" i="1"/>
  <c r="AB41" i="1"/>
  <c r="AA41" i="1"/>
  <c r="Z41" i="1"/>
  <c r="Y41" i="1"/>
  <c r="X41" i="1"/>
  <c r="W41" i="1"/>
  <c r="AF40" i="1"/>
  <c r="AF45" i="1" s="1"/>
  <c r="AE40" i="1"/>
  <c r="AD40" i="1"/>
  <c r="AC40" i="1"/>
  <c r="AC45" i="1" s="1"/>
  <c r="AB40" i="1"/>
  <c r="AB45" i="1" s="1"/>
  <c r="AA40" i="1"/>
  <c r="Z40" i="1"/>
  <c r="Y40" i="1"/>
  <c r="Y45" i="1" s="1"/>
  <c r="X40" i="1"/>
  <c r="X45" i="1" s="1"/>
  <c r="W40" i="1"/>
  <c r="AF39" i="1"/>
  <c r="AE39" i="1"/>
  <c r="AE45" i="1" s="1"/>
  <c r="AD39" i="1"/>
  <c r="AD45" i="1" s="1"/>
  <c r="AC39" i="1"/>
  <c r="AB39" i="1"/>
  <c r="AA39" i="1"/>
  <c r="AA45" i="1" s="1"/>
  <c r="Z39" i="1"/>
  <c r="Z45" i="1" s="1"/>
  <c r="Y39" i="1"/>
  <c r="X39" i="1"/>
  <c r="W45" i="1"/>
  <c r="AG45" i="1" s="1"/>
  <c r="N54" i="1"/>
  <c r="O54" i="1"/>
  <c r="P54" i="1"/>
  <c r="Q54" i="1"/>
  <c r="R54" i="1"/>
  <c r="S54" i="1"/>
  <c r="T54" i="1"/>
  <c r="N55" i="1"/>
  <c r="O55" i="1"/>
  <c r="P55" i="1"/>
  <c r="Q55" i="1"/>
  <c r="R55" i="1"/>
  <c r="S55" i="1"/>
  <c r="T55" i="1"/>
  <c r="N56" i="1"/>
  <c r="O56" i="1"/>
  <c r="P56" i="1"/>
  <c r="Q56" i="1"/>
  <c r="R56" i="1"/>
  <c r="S56" i="1"/>
  <c r="T56" i="1"/>
  <c r="K55" i="1"/>
  <c r="K54" i="1"/>
  <c r="T45" i="1"/>
  <c r="S45" i="1"/>
  <c r="R45" i="1"/>
  <c r="Q45" i="1"/>
  <c r="P45" i="1"/>
  <c r="O45" i="1"/>
  <c r="N45" i="1"/>
  <c r="N40" i="1"/>
  <c r="O40" i="1"/>
  <c r="P40" i="1"/>
  <c r="Q40" i="1"/>
  <c r="R40" i="1"/>
  <c r="S40" i="1"/>
  <c r="T40" i="1"/>
  <c r="N41" i="1"/>
  <c r="O41" i="1"/>
  <c r="P41" i="1"/>
  <c r="Q41" i="1"/>
  <c r="R41" i="1"/>
  <c r="S41" i="1"/>
  <c r="T41" i="1"/>
  <c r="N42" i="1"/>
  <c r="O42" i="1"/>
  <c r="P42" i="1"/>
  <c r="Q42" i="1"/>
  <c r="R42" i="1"/>
  <c r="S42" i="1"/>
  <c r="T42" i="1"/>
  <c r="N43" i="1"/>
  <c r="O43" i="1"/>
  <c r="P43" i="1"/>
  <c r="Q43" i="1"/>
  <c r="R43" i="1"/>
  <c r="S43" i="1"/>
  <c r="T43" i="1"/>
  <c r="N39" i="1"/>
  <c r="O39" i="1"/>
  <c r="P39" i="1"/>
  <c r="Q39" i="1"/>
  <c r="R39" i="1"/>
  <c r="S39" i="1"/>
  <c r="T39" i="1"/>
  <c r="AF35" i="1"/>
  <c r="X35" i="1"/>
  <c r="AB33" i="1"/>
  <c r="AF31" i="1"/>
  <c r="X31" i="1"/>
  <c r="AF29" i="1"/>
  <c r="AF34" i="1" s="1"/>
  <c r="AE29" i="1"/>
  <c r="AE34" i="1" s="1"/>
  <c r="AD29" i="1"/>
  <c r="AD34" i="1" s="1"/>
  <c r="AC29" i="1"/>
  <c r="AC34" i="1" s="1"/>
  <c r="AB29" i="1"/>
  <c r="AB34" i="1" s="1"/>
  <c r="AA29" i="1"/>
  <c r="AA34" i="1" s="1"/>
  <c r="Z29" i="1"/>
  <c r="Z35" i="1" s="1"/>
  <c r="Y29" i="1"/>
  <c r="Y32" i="1" s="1"/>
  <c r="X29" i="1"/>
  <c r="X34" i="1" s="1"/>
  <c r="W29" i="1"/>
  <c r="W34" i="1" s="1"/>
  <c r="K32" i="1"/>
  <c r="L34" i="1"/>
  <c r="T34" i="1"/>
  <c r="P31" i="1"/>
  <c r="K31" i="1"/>
  <c r="K29" i="1"/>
  <c r="K33" i="1" s="1"/>
  <c r="L29" i="1"/>
  <c r="L32" i="1" s="1"/>
  <c r="M29" i="1"/>
  <c r="M33" i="1" s="1"/>
  <c r="N29" i="1"/>
  <c r="N33" i="1" s="1"/>
  <c r="O29" i="1"/>
  <c r="O33" i="1" s="1"/>
  <c r="P29" i="1"/>
  <c r="P32" i="1" s="1"/>
  <c r="Q29" i="1"/>
  <c r="Q33" i="1" s="1"/>
  <c r="R29" i="1"/>
  <c r="R33" i="1" s="1"/>
  <c r="S29" i="1"/>
  <c r="S33" i="1" s="1"/>
  <c r="T29" i="1"/>
  <c r="T32" i="1" s="1"/>
  <c r="AD64" i="1" l="1"/>
  <c r="AC64" i="1"/>
  <c r="AG64" i="1" s="1"/>
  <c r="Y64" i="1"/>
  <c r="N64" i="1"/>
  <c r="M64" i="1"/>
  <c r="S64" i="1"/>
  <c r="O64" i="1"/>
  <c r="K64" i="1"/>
  <c r="K56" i="1"/>
  <c r="M55" i="1"/>
  <c r="L45" i="1"/>
  <c r="U45" i="1"/>
  <c r="AF37" i="1"/>
  <c r="T31" i="1"/>
  <c r="O31" i="1"/>
  <c r="S34" i="1"/>
  <c r="K34" i="1"/>
  <c r="K37" i="1" s="1"/>
  <c r="AA31" i="1"/>
  <c r="W33" i="1"/>
  <c r="AE33" i="1"/>
  <c r="AA35" i="1"/>
  <c r="S31" i="1"/>
  <c r="M31" i="1"/>
  <c r="P34" i="1"/>
  <c r="S32" i="1"/>
  <c r="AB31" i="1"/>
  <c r="X33" i="1"/>
  <c r="AF33" i="1"/>
  <c r="AB35" i="1"/>
  <c r="Q31" i="1"/>
  <c r="L31" i="1"/>
  <c r="O34" i="1"/>
  <c r="O32" i="1"/>
  <c r="W31" i="1"/>
  <c r="AE31" i="1"/>
  <c r="AA33" i="1"/>
  <c r="W35" i="1"/>
  <c r="AE35" i="1"/>
  <c r="Y34" i="1"/>
  <c r="Z32" i="1"/>
  <c r="Z34" i="1"/>
  <c r="Y31" i="1"/>
  <c r="AC31" i="1"/>
  <c r="W32" i="1"/>
  <c r="AA32" i="1"/>
  <c r="AE32" i="1"/>
  <c r="Y33" i="1"/>
  <c r="AC33" i="1"/>
  <c r="Y35" i="1"/>
  <c r="AC35" i="1"/>
  <c r="Z31" i="1"/>
  <c r="AD31" i="1"/>
  <c r="X32" i="1"/>
  <c r="X37" i="1" s="1"/>
  <c r="AB32" i="1"/>
  <c r="AF32" i="1"/>
  <c r="Z33" i="1"/>
  <c r="AD33" i="1"/>
  <c r="AD35" i="1"/>
  <c r="AC32" i="1"/>
  <c r="AD32" i="1"/>
  <c r="T35" i="1"/>
  <c r="P35" i="1"/>
  <c r="L35" i="1"/>
  <c r="R34" i="1"/>
  <c r="N34" i="1"/>
  <c r="T33" i="1"/>
  <c r="P33" i="1"/>
  <c r="P37" i="1" s="1"/>
  <c r="L33" i="1"/>
  <c r="R32" i="1"/>
  <c r="N32" i="1"/>
  <c r="R31" i="1"/>
  <c r="N31" i="1"/>
  <c r="S35" i="1"/>
  <c r="O35" i="1"/>
  <c r="K35" i="1"/>
  <c r="Q34" i="1"/>
  <c r="M34" i="1"/>
  <c r="Q32" i="1"/>
  <c r="M32" i="1"/>
  <c r="R35" i="1"/>
  <c r="N35" i="1"/>
  <c r="Q35" i="1"/>
  <c r="M35" i="1"/>
  <c r="U64" i="1" l="1"/>
  <c r="N37" i="1"/>
  <c r="AD37" i="1"/>
  <c r="R37" i="1"/>
  <c r="Z37" i="1"/>
  <c r="AC37" i="1"/>
  <c r="AE37" i="1"/>
  <c r="L37" i="1"/>
  <c r="U37" i="1" s="1"/>
  <c r="M37" i="1"/>
  <c r="O37" i="1"/>
  <c r="Y37" i="1"/>
  <c r="W37" i="1"/>
  <c r="AG37" i="1" s="1"/>
  <c r="Q37" i="1"/>
  <c r="AB37" i="1"/>
  <c r="S37" i="1"/>
  <c r="AA37" i="1"/>
  <c r="T37" i="1"/>
</calcChain>
</file>

<file path=xl/sharedStrings.xml><?xml version="1.0" encoding="utf-8"?>
<sst xmlns="http://schemas.openxmlformats.org/spreadsheetml/2006/main" count="326" uniqueCount="103">
  <si>
    <t xml:space="preserve"> </t>
  </si>
  <si>
    <t>Year</t>
  </si>
  <si>
    <t>Month</t>
  </si>
  <si>
    <t>Channel</t>
  </si>
  <si>
    <t>Category</t>
  </si>
  <si>
    <t>Type Spot</t>
  </si>
  <si>
    <t>Real Length</t>
  </si>
  <si>
    <t>1</t>
  </si>
  <si>
    <t>INTER</t>
  </si>
  <si>
    <t>алкогольные напитки</t>
  </si>
  <si>
    <t>спонсорская заставка</t>
  </si>
  <si>
    <t>2</t>
  </si>
  <si>
    <t>ICTV</t>
  </si>
  <si>
    <t>3</t>
  </si>
  <si>
    <t>NEW CHANNEL</t>
  </si>
  <si>
    <t>4</t>
  </si>
  <si>
    <t>STB</t>
  </si>
  <si>
    <t>5</t>
  </si>
  <si>
    <t>CHANNEL UKRAINE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</si>
  <si>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</si>
  <si>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</si>
  <si>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</si>
  <si>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</si>
  <si>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</si>
  <si>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</si>
  <si>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</si>
  <si>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</si>
  <si>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</si>
  <si>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</si>
  <si>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</si>
  <si>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</si>
  <si>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</si>
  <si>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</si>
  <si>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</si>
  <si>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</si>
  <si>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</si>
  <si>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</si>
  <si>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</si>
  <si>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</si>
  <si>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</si>
  <si>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</si>
  <si>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</si>
  <si>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</si>
  <si>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</si>
  <si>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</si>
  <si>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</si>
  <si>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</si>
  <si>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</si>
  <si>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</si>
  <si>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</si>
  <si>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</si>
  <si>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</si>
  <si>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</si>
  <si>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</si>
  <si>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</si>
  <si>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</si>
  <si>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</si>
  <si>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</si>
  <si>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</si>
  <si>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</si>
  <si>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</si>
  <si>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</si>
  <si>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</si>
  <si>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</si>
  <si>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Db:</t>
  </si>
  <si>
    <t xml:space="preserve">     Nielsen Ukraine</t>
  </si>
  <si>
    <t>User:</t>
  </si>
  <si>
    <t xml:space="preserve">     inter</t>
  </si>
  <si>
    <t>Media:</t>
  </si>
  <si>
    <t xml:space="preserve">     Tv Advertising</t>
  </si>
  <si>
    <t>Dates:</t>
  </si>
  <si>
    <t xml:space="preserve">     01.01.2017 - 30.11.2017</t>
  </si>
  <si>
    <t>Targets:</t>
  </si>
  <si>
    <t xml:space="preserve">          • [Ind]:Universe;  Ind</t>
  </si>
  <si>
    <t xml:space="preserve">Reference Target: </t>
  </si>
  <si>
    <t xml:space="preserve">     Universe</t>
  </si>
  <si>
    <t>Channels:</t>
  </si>
  <si>
    <t xml:space="preserve">     INTER;   ICTV;   NEW CHANNEL;   STB;   CHANNEL UKRAINE;   </t>
  </si>
  <si>
    <t xml:space="preserve">base channel: </t>
  </si>
  <si>
    <t xml:space="preserve">     Total TV</t>
  </si>
  <si>
    <t>Product [ Category~Sub-Category~Group ] :</t>
  </si>
  <si>
    <t xml:space="preserve">     алкогольные напитки;   </t>
  </si>
  <si>
    <t>Type Spot:</t>
  </si>
  <si>
    <t xml:space="preserve">     спонсорская заставка;   </t>
  </si>
  <si>
    <t>Presented in [ Crosstab ] mode analysis shows:</t>
  </si>
  <si>
    <t xml:space="preserve">     { Flatten nodes } </t>
  </si>
  <si>
    <t xml:space="preserve">     As Vertical:</t>
  </si>
  <si>
    <t xml:space="preserve">          Year; Month; Channel; Category; Type Spot; </t>
  </si>
  <si>
    <t xml:space="preserve">     As Horizontal:</t>
  </si>
  <si>
    <t xml:space="preserve">          Real Length; </t>
  </si>
  <si>
    <t/>
  </si>
  <si>
    <t>Позначки стовпців</t>
  </si>
  <si>
    <t>Позначки рядків</t>
  </si>
  <si>
    <t>Сума з Real Length</t>
  </si>
  <si>
    <t>Плашка</t>
  </si>
  <si>
    <t>логотип</t>
  </si>
  <si>
    <t>(усі)</t>
  </si>
  <si>
    <t>к-ть днів</t>
  </si>
  <si>
    <t>к-ть годин</t>
  </si>
  <si>
    <t>Середнє</t>
  </si>
  <si>
    <t>Среднее ТОП-3</t>
  </si>
  <si>
    <t>Спонсорська заставка</t>
  </si>
  <si>
    <t>Спонсорська заставка + логотипи/плашки в анонсах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</si>
</sst>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₴_-;\-* #,##0.00_₴_-;_-* &quot;-&quot;??_₴_-;_-@_-"/>
    <numFmt numFmtId="164" formatCode="_-* #,##0_₴_-;\-* #,##0_₴_-;_-* &quot;-&quot;??_₴_-;_-@_-"/>
  </numFmts>
  <fonts count="6" x14ac:knownFonts="1">
    <font>
      <sz val="10"/>
      <name val="Arial"/>
    </font>
    <font>
      <sz val="9"/>
      <color rgb="FF000000"/>
      <name val="Arial"/>
      <charset val="204"/>
    </font>
    <font>
      <sz val="10"/>
      <name val="Arial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FA9172"/>
        <bgColor indexed="64"/>
      </patternFill>
    </fill>
    <fill>
      <patternFill patternType="solid">
        <fgColor rgb="FFFCBA7A"/>
        <bgColor indexed="64"/>
      </patternFill>
    </fill>
    <fill>
      <patternFill patternType="solid">
        <fgColor rgb="FFB5D680"/>
        <bgColor indexed="64"/>
      </patternFill>
    </fill>
    <fill>
      <patternFill patternType="solid">
        <fgColor rgb="FF84C87D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C5DB81"/>
        <bgColor indexed="64"/>
      </patternFill>
    </fill>
    <fill>
      <patternFill patternType="solid">
        <fgColor rgb="FFA5D17F"/>
        <bgColor indexed="64"/>
      </patternFill>
    </fill>
    <fill>
      <patternFill patternType="solid">
        <fgColor rgb="FFE6E483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CC47C"/>
        <bgColor indexed="64"/>
      </patternFill>
    </fill>
    <fill>
      <patternFill patternType="solid">
        <fgColor rgb="FFFBB078"/>
        <bgColor indexed="64"/>
      </patternFill>
    </fill>
    <fill>
      <patternFill patternType="solid">
        <fgColor rgb="FFD8E082"/>
        <bgColor indexed="64"/>
      </patternFill>
    </fill>
    <fill>
      <patternFill patternType="solid">
        <fgColor rgb="FFC3DA81"/>
        <bgColor indexed="64"/>
      </patternFill>
    </fill>
    <fill>
      <patternFill patternType="solid">
        <fgColor rgb="FFC9DC81"/>
        <bgColor indexed="64"/>
      </patternFill>
    </fill>
    <fill>
      <patternFill patternType="solid">
        <fgColor rgb="FFBDD881"/>
        <bgColor indexed="64"/>
      </patternFill>
    </fill>
    <fill>
      <patternFill patternType="solid">
        <fgColor rgb="FFB4D680"/>
        <bgColor indexed="64"/>
      </patternFill>
    </fill>
    <fill>
      <patternFill patternType="solid">
        <fgColor rgb="FFF9EA84"/>
        <bgColor indexed="64"/>
      </patternFill>
    </fill>
    <fill>
      <patternFill patternType="solid">
        <fgColor rgb="FFFCC17C"/>
        <bgColor indexed="64"/>
      </patternFill>
    </fill>
    <fill>
      <patternFill patternType="solid">
        <fgColor rgb="FFB8D7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8">
    <xf numFmtId="0" fontId="0" fillId="0" borderId="0"/>
    <xf numFmtId="49" fontId="1" fillId="2" borderId="1">
      <alignment horizontal="left" vertical="top"/>
    </xf>
    <xf numFmtId="49" fontId="1" fillId="2" borderId="1">
      <alignment horizontal="center" vertical="top"/>
    </xf>
    <xf numFmtId="1" fontId="1" fillId="3" borderId="2">
      <alignment horizontal="right" vertical="top"/>
    </xf>
    <xf numFmtId="49" fontId="1" fillId="3" borderId="2">
      <alignment horizontal="left" vertical="top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</cellStyleXfs>
  <cellXfs count="33">
    <xf numFmtId="0" fontId="0" fillId="0" borderId="0" xfId="0"/>
    <xf numFmtId="49" fontId="1" fillId="2" borderId="1" xfId="1">
      <alignment horizontal="left" vertical="top"/>
    </xf>
    <xf numFmtId="49" fontId="1" fillId="2" borderId="1" xfId="2">
      <alignment horizontal="center" vertical="top"/>
    </xf>
    <xf numFmtId="1" fontId="1" fillId="3" borderId="2" xfId="3">
      <alignment horizontal="right" vertical="top"/>
    </xf>
    <xf numFmtId="49" fontId="1" fillId="3" borderId="2" xfId="4">
      <alignment horizontal="left" vertical="top"/>
    </xf>
    <xf numFmtId="0" fontId="0" fillId="0" borderId="0" xfId="0" pivotButton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5" applyNumberFormat="1" applyFont="1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10" borderId="0" xfId="0" applyFont="1" applyFill="1" applyAlignment="1">
      <alignment horizontal="right" vertical="center"/>
    </xf>
    <xf numFmtId="0" fontId="3" fillId="11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3" borderId="0" xfId="0" applyFont="1" applyFill="1" applyAlignment="1">
      <alignment horizontal="right" vertical="center"/>
    </xf>
    <xf numFmtId="9" fontId="0" fillId="0" borderId="0" xfId="6" applyFont="1"/>
    <xf numFmtId="0" fontId="5" fillId="3" borderId="0" xfId="0" applyFont="1" applyFill="1" applyAlignment="1">
      <alignment vertical="center"/>
    </xf>
    <xf numFmtId="0" fontId="4" fillId="14" borderId="0" xfId="0" applyFont="1" applyFill="1" applyAlignment="1">
      <alignment horizontal="right" vertical="center"/>
    </xf>
    <xf numFmtId="0" fontId="4" fillId="15" borderId="0" xfId="0" applyFont="1" applyFill="1" applyAlignment="1">
      <alignment horizontal="right" vertical="center"/>
    </xf>
    <xf numFmtId="0" fontId="4" fillId="16" borderId="0" xfId="0" applyFont="1" applyFill="1" applyAlignment="1">
      <alignment horizontal="right" vertical="center"/>
    </xf>
    <xf numFmtId="0" fontId="4" fillId="17" borderId="0" xfId="0" applyFont="1" applyFill="1" applyAlignment="1">
      <alignment horizontal="right" vertical="center"/>
    </xf>
    <xf numFmtId="0" fontId="4" fillId="18" borderId="0" xfId="0" applyFont="1" applyFill="1" applyAlignment="1">
      <alignment horizontal="right" vertical="center"/>
    </xf>
    <xf numFmtId="0" fontId="4" fillId="19" borderId="0" xfId="0" applyFont="1" applyFill="1" applyAlignment="1">
      <alignment horizontal="right" vertical="center"/>
    </xf>
    <xf numFmtId="0" fontId="4" fillId="20" borderId="0" xfId="0" applyFont="1" applyFill="1" applyAlignment="1">
      <alignment horizontal="right" vertical="center"/>
    </xf>
    <xf numFmtId="0" fontId="4" fillId="21" borderId="0" xfId="0" applyFont="1" applyFill="1" applyAlignment="1">
      <alignment horizontal="right" vertical="center"/>
    </xf>
    <xf numFmtId="0" fontId="4" fillId="22" borderId="0" xfId="0" applyFont="1" applyFill="1" applyAlignment="1">
      <alignment horizontal="right" vertical="center"/>
    </xf>
    <xf numFmtId="0" fontId="4" fillId="23" borderId="0" xfId="0" applyFont="1" applyFill="1" applyAlignment="1">
      <alignment horizontal="right" vertical="center"/>
    </xf>
  </cellXfs>
  <cellStyles count="8">
    <cellStyle name="1" xfId="1"/>
    <cellStyle name="3" xfId="2"/>
    <cellStyle name="4" xfId="3"/>
    <cellStyle name="5" xfId="4"/>
    <cellStyle name="Відсотковий" xfId="6" builtinId="5"/>
    <cellStyle name="Звичайний" xfId="0" builtinId="0"/>
    <cellStyle name="Обычный 40" xfId="7"/>
    <cellStyle name="Фінансовий" xfId="5" builtinId="3"/>
  </cellStyles>
  <dxfs count="2">
    <dxf>
      <numFmt numFmtId="164" formatCode="_-* #,##0_₴_-;\-* #,##0_₴_-;_-* &quot;-&quot;??_₴_-;_-@_-"/>
    </dxf>
    <dxf>
      <numFmt numFmtId="164" formatCode="_-* #,##0_₴_-;\-* #,##0_₴_-;_-* &quot;-&quot;??_₴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олесник Євгенія Олександрівна" refreshedDate="43080.483398495373" createdVersion="5" refreshedVersion="5" minRefreshableVersion="3" recordCount="61">
  <cacheSource type="worksheet">
    <worksheetSource ref="B1:G62" sheet=" "/>
  </cacheSource>
  <cacheFields count="6">
    <cacheField name="Year" numFmtId="1">
      <sharedItems containsSemiMixedTypes="0" containsString="0" containsNumber="1" containsInteger="1" minValue="2017" maxValue="2017"/>
    </cacheField>
    <cacheField name="Month" numFmtId="1">
      <sharedItems containsSemiMixedTypes="0" containsString="0" containsNumber="1" containsInteger="1" minValue="1" maxValue="11" count="10">
        <n v="1"/>
        <n v="3"/>
        <n v="4"/>
        <n v="5"/>
        <n v="6"/>
        <n v="7"/>
        <n v="8"/>
        <n v="9"/>
        <n v="10"/>
        <n v="11"/>
      </sharedItems>
    </cacheField>
    <cacheField name="Channel" numFmtId="49">
      <sharedItems count="5">
        <s v="INTER"/>
        <s v="ICTV"/>
        <s v="NEW CHANNEL"/>
        <s v="STB"/>
        <s v="CHANNEL UKRAINE"/>
      </sharedItems>
    </cacheField>
    <cacheField name="Category" numFmtId="49">
      <sharedItems count="1">
        <s v="алкогольные напитки"/>
      </sharedItems>
    </cacheField>
    <cacheField name="Type Spot" numFmtId="49">
      <sharedItems count="3">
        <s v="спонсорская заставка"/>
        <s v="Плашка"/>
        <s v="логотип"/>
      </sharedItems>
    </cacheField>
    <cacheField name="Real Length" numFmtId="1">
      <sharedItems containsSemiMixedTypes="0" containsString="0" containsNumber="1" containsInteger="1" minValue="15" maxValue="54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2017"/>
    <x v="0"/>
    <x v="0"/>
    <x v="0"/>
    <x v="0"/>
    <n v="17560"/>
  </r>
  <r>
    <n v="2017"/>
    <x v="0"/>
    <x v="1"/>
    <x v="0"/>
    <x v="0"/>
    <n v="14157"/>
  </r>
  <r>
    <n v="2017"/>
    <x v="0"/>
    <x v="2"/>
    <x v="0"/>
    <x v="0"/>
    <n v="10229"/>
  </r>
  <r>
    <n v="2017"/>
    <x v="0"/>
    <x v="3"/>
    <x v="0"/>
    <x v="0"/>
    <n v="6383"/>
  </r>
  <r>
    <n v="2017"/>
    <x v="0"/>
    <x v="4"/>
    <x v="0"/>
    <x v="0"/>
    <n v="6276"/>
  </r>
  <r>
    <n v="2017"/>
    <x v="1"/>
    <x v="0"/>
    <x v="0"/>
    <x v="0"/>
    <n v="6242"/>
  </r>
  <r>
    <n v="2017"/>
    <x v="1"/>
    <x v="1"/>
    <x v="0"/>
    <x v="0"/>
    <n v="6099"/>
  </r>
  <r>
    <n v="2017"/>
    <x v="1"/>
    <x v="2"/>
    <x v="0"/>
    <x v="0"/>
    <n v="7027"/>
  </r>
  <r>
    <n v="2017"/>
    <x v="1"/>
    <x v="3"/>
    <x v="0"/>
    <x v="0"/>
    <n v="3974"/>
  </r>
  <r>
    <n v="2017"/>
    <x v="1"/>
    <x v="4"/>
    <x v="0"/>
    <x v="0"/>
    <n v="6122"/>
  </r>
  <r>
    <n v="2017"/>
    <x v="2"/>
    <x v="0"/>
    <x v="0"/>
    <x v="0"/>
    <n v="24801"/>
  </r>
  <r>
    <n v="2017"/>
    <x v="2"/>
    <x v="1"/>
    <x v="0"/>
    <x v="0"/>
    <n v="29715"/>
  </r>
  <r>
    <n v="2017"/>
    <x v="2"/>
    <x v="2"/>
    <x v="0"/>
    <x v="0"/>
    <n v="32687"/>
  </r>
  <r>
    <n v="2017"/>
    <x v="2"/>
    <x v="3"/>
    <x v="0"/>
    <x v="0"/>
    <n v="18177"/>
  </r>
  <r>
    <n v="2017"/>
    <x v="2"/>
    <x v="4"/>
    <x v="0"/>
    <x v="0"/>
    <n v="26455"/>
  </r>
  <r>
    <n v="2017"/>
    <x v="3"/>
    <x v="0"/>
    <x v="0"/>
    <x v="0"/>
    <n v="34565"/>
  </r>
  <r>
    <n v="2017"/>
    <x v="3"/>
    <x v="1"/>
    <x v="0"/>
    <x v="0"/>
    <n v="35533"/>
  </r>
  <r>
    <n v="2017"/>
    <x v="3"/>
    <x v="2"/>
    <x v="0"/>
    <x v="0"/>
    <n v="44191"/>
  </r>
  <r>
    <n v="2017"/>
    <x v="3"/>
    <x v="3"/>
    <x v="0"/>
    <x v="0"/>
    <n v="25953"/>
  </r>
  <r>
    <n v="2017"/>
    <x v="3"/>
    <x v="4"/>
    <x v="0"/>
    <x v="0"/>
    <n v="33881"/>
  </r>
  <r>
    <n v="2017"/>
    <x v="4"/>
    <x v="0"/>
    <x v="0"/>
    <x v="0"/>
    <n v="17221"/>
  </r>
  <r>
    <n v="2017"/>
    <x v="4"/>
    <x v="1"/>
    <x v="0"/>
    <x v="0"/>
    <n v="22917"/>
  </r>
  <r>
    <n v="2017"/>
    <x v="4"/>
    <x v="2"/>
    <x v="0"/>
    <x v="0"/>
    <n v="48197"/>
  </r>
  <r>
    <n v="2017"/>
    <x v="4"/>
    <x v="3"/>
    <x v="0"/>
    <x v="0"/>
    <n v="23179"/>
  </r>
  <r>
    <n v="2017"/>
    <x v="4"/>
    <x v="4"/>
    <x v="0"/>
    <x v="0"/>
    <n v="22641"/>
  </r>
  <r>
    <n v="2017"/>
    <x v="5"/>
    <x v="0"/>
    <x v="0"/>
    <x v="0"/>
    <n v="21750"/>
  </r>
  <r>
    <n v="2017"/>
    <x v="5"/>
    <x v="1"/>
    <x v="0"/>
    <x v="0"/>
    <n v="31619"/>
  </r>
  <r>
    <n v="2017"/>
    <x v="5"/>
    <x v="2"/>
    <x v="0"/>
    <x v="0"/>
    <n v="54882"/>
  </r>
  <r>
    <n v="2017"/>
    <x v="5"/>
    <x v="3"/>
    <x v="0"/>
    <x v="0"/>
    <n v="29371"/>
  </r>
  <r>
    <n v="2017"/>
    <x v="5"/>
    <x v="4"/>
    <x v="0"/>
    <x v="0"/>
    <n v="30116"/>
  </r>
  <r>
    <n v="2017"/>
    <x v="6"/>
    <x v="0"/>
    <x v="0"/>
    <x v="0"/>
    <n v="35912"/>
  </r>
  <r>
    <n v="2017"/>
    <x v="6"/>
    <x v="1"/>
    <x v="0"/>
    <x v="0"/>
    <n v="44227"/>
  </r>
  <r>
    <n v="2017"/>
    <x v="6"/>
    <x v="2"/>
    <x v="0"/>
    <x v="0"/>
    <n v="47821"/>
  </r>
  <r>
    <n v="2017"/>
    <x v="6"/>
    <x v="3"/>
    <x v="0"/>
    <x v="0"/>
    <n v="25096"/>
  </r>
  <r>
    <n v="2017"/>
    <x v="6"/>
    <x v="4"/>
    <x v="0"/>
    <x v="0"/>
    <n v="35811"/>
  </r>
  <r>
    <n v="2017"/>
    <x v="7"/>
    <x v="0"/>
    <x v="0"/>
    <x v="0"/>
    <n v="24900"/>
  </r>
  <r>
    <n v="2017"/>
    <x v="7"/>
    <x v="1"/>
    <x v="0"/>
    <x v="0"/>
    <n v="27578"/>
  </r>
  <r>
    <n v="2017"/>
    <x v="7"/>
    <x v="2"/>
    <x v="0"/>
    <x v="0"/>
    <n v="34631"/>
  </r>
  <r>
    <n v="2017"/>
    <x v="7"/>
    <x v="3"/>
    <x v="0"/>
    <x v="0"/>
    <n v="12635"/>
  </r>
  <r>
    <n v="2017"/>
    <x v="7"/>
    <x v="4"/>
    <x v="0"/>
    <x v="0"/>
    <n v="23094"/>
  </r>
  <r>
    <n v="2017"/>
    <x v="8"/>
    <x v="0"/>
    <x v="0"/>
    <x v="0"/>
    <n v="16461"/>
  </r>
  <r>
    <n v="2017"/>
    <x v="8"/>
    <x v="1"/>
    <x v="0"/>
    <x v="0"/>
    <n v="23974"/>
  </r>
  <r>
    <n v="2017"/>
    <x v="8"/>
    <x v="2"/>
    <x v="0"/>
    <x v="0"/>
    <n v="26057"/>
  </r>
  <r>
    <n v="2017"/>
    <x v="8"/>
    <x v="3"/>
    <x v="0"/>
    <x v="0"/>
    <n v="10722"/>
  </r>
  <r>
    <n v="2017"/>
    <x v="8"/>
    <x v="4"/>
    <x v="0"/>
    <x v="0"/>
    <n v="19450"/>
  </r>
  <r>
    <n v="2017"/>
    <x v="9"/>
    <x v="0"/>
    <x v="0"/>
    <x v="0"/>
    <n v="27850"/>
  </r>
  <r>
    <n v="2017"/>
    <x v="9"/>
    <x v="1"/>
    <x v="0"/>
    <x v="0"/>
    <n v="42851"/>
  </r>
  <r>
    <n v="2017"/>
    <x v="9"/>
    <x v="2"/>
    <x v="0"/>
    <x v="0"/>
    <n v="38180"/>
  </r>
  <r>
    <n v="2017"/>
    <x v="9"/>
    <x v="3"/>
    <x v="0"/>
    <x v="0"/>
    <n v="16164"/>
  </r>
  <r>
    <n v="2017"/>
    <x v="9"/>
    <x v="4"/>
    <x v="0"/>
    <x v="0"/>
    <n v="28920"/>
  </r>
  <r>
    <n v="2017"/>
    <x v="0"/>
    <x v="1"/>
    <x v="0"/>
    <x v="1"/>
    <n v="164"/>
  </r>
  <r>
    <n v="2017"/>
    <x v="0"/>
    <x v="4"/>
    <x v="0"/>
    <x v="2"/>
    <n v="810"/>
  </r>
  <r>
    <n v="2017"/>
    <x v="2"/>
    <x v="0"/>
    <x v="0"/>
    <x v="2"/>
    <n v="478"/>
  </r>
  <r>
    <n v="2017"/>
    <x v="3"/>
    <x v="4"/>
    <x v="0"/>
    <x v="2"/>
    <n v="15"/>
  </r>
  <r>
    <n v="2017"/>
    <x v="4"/>
    <x v="4"/>
    <x v="0"/>
    <x v="2"/>
    <n v="128"/>
  </r>
  <r>
    <n v="2017"/>
    <x v="5"/>
    <x v="4"/>
    <x v="0"/>
    <x v="2"/>
    <n v="307"/>
  </r>
  <r>
    <n v="2017"/>
    <x v="6"/>
    <x v="0"/>
    <x v="0"/>
    <x v="2"/>
    <n v="314"/>
  </r>
  <r>
    <n v="2017"/>
    <x v="7"/>
    <x v="0"/>
    <x v="0"/>
    <x v="2"/>
    <n v="756"/>
  </r>
  <r>
    <n v="2017"/>
    <x v="7"/>
    <x v="0"/>
    <x v="0"/>
    <x v="2"/>
    <n v="926"/>
  </r>
  <r>
    <n v="2017"/>
    <x v="9"/>
    <x v="0"/>
    <x v="0"/>
    <x v="2"/>
    <n v="130"/>
  </r>
  <r>
    <n v="2017"/>
    <x v="9"/>
    <x v="4"/>
    <x v="0"/>
    <x v="2"/>
    <n v="1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ЗведенаТаблиця3" cacheId="15" applyNumberFormats="0" applyBorderFormats="0" applyFontFormats="0" applyPatternFormats="0" applyAlignmentFormats="0" applyWidthHeightFormats="1" dataCaption="Значення" updatedVersion="5" minRefreshableVersion="3" useAutoFormatting="1" rowGrandTotals="0" colGrandTotals="0" itemPrintTitles="1" createdVersion="5" indent="0" outline="1" outlineData="1" multipleFieldFilters="0">
  <location ref="J20:T26" firstHeaderRow="1" firstDataRow="2" firstDataCol="1" rowPageCount="1" colPageCount="1"/>
  <pivotFields count="6">
    <pivotField numFmtId="1" showAll="0"/>
    <pivotField axis="axisCol" numFmtI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showAll="0">
      <items count="2"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1">
    <pageField fld="4" item="2" hier="-1"/>
  </pageFields>
  <dataFields count="1">
    <dataField name="Сума з Real Length" fld="5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ЗведенаТаблиця4" cacheId="15" applyNumberFormats="0" applyBorderFormats="0" applyFontFormats="0" applyPatternFormats="0" applyAlignmentFormats="0" applyWidthHeightFormats="1" dataCaption="Значення" updatedVersion="5" minRefreshableVersion="3" useAutoFormatting="1" rowGrandTotals="0" colGrandTotals="0" itemPrintTitles="1" createdVersion="5" indent="0" outline="1" outlineData="1" multipleFieldFilters="0">
  <location ref="V20:AF26" firstHeaderRow="1" firstDataRow="2" firstDataCol="1" rowPageCount="1" colPageCount="1"/>
  <pivotFields count="6">
    <pivotField numFmtId="1" showAll="0"/>
    <pivotField axis="axisCol" numFmtI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  <pivotField showAll="0">
      <items count="2"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dataField="1" numFmtId="1"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1">
    <pageField fld="4" hier="-1"/>
  </pageFields>
  <dataFields count="1">
    <dataField name="Сума з Real Length" fld="5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73"/>
  <sheetViews>
    <sheetView tabSelected="1" topLeftCell="I7" workbookViewId="0">
      <selection activeCell="U31" sqref="U31"/>
    </sheetView>
  </sheetViews>
  <sheetFormatPr defaultRowHeight="12.75" customHeight="1" x14ac:dyDescent="0.2"/>
  <cols>
    <col min="1" max="1" width="9" customWidth="1"/>
    <col min="2" max="7" width="11" customWidth="1"/>
    <col min="10" max="10" width="19.140625" customWidth="1"/>
    <col min="11" max="11" width="22.42578125" bestFit="1" customWidth="1"/>
    <col min="12" max="12" width="7.7109375" bestFit="1" customWidth="1"/>
    <col min="13" max="20" width="8.7109375" bestFit="1" customWidth="1"/>
    <col min="21" max="21" width="20" bestFit="1" customWidth="1"/>
    <col min="22" max="22" width="19.140625" bestFit="1" customWidth="1"/>
    <col min="23" max="23" width="10.42578125" customWidth="1"/>
    <col min="24" max="24" width="7.7109375" customWidth="1"/>
    <col min="25" max="32" width="8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 t="s">
        <v>7</v>
      </c>
      <c r="B2" s="3">
        <v>2017</v>
      </c>
      <c r="C2" s="3">
        <v>1</v>
      </c>
      <c r="D2" s="4" t="s">
        <v>8</v>
      </c>
      <c r="E2" s="4" t="s">
        <v>9</v>
      </c>
      <c r="F2" s="4" t="s">
        <v>10</v>
      </c>
      <c r="G2" s="3">
        <v>17560</v>
      </c>
    </row>
    <row r="3" spans="1:7" ht="12.75" customHeight="1" x14ac:dyDescent="0.2">
      <c r="A3" s="2" t="s">
        <v>11</v>
      </c>
      <c r="B3" s="3">
        <v>2017</v>
      </c>
      <c r="C3" s="3">
        <v>1</v>
      </c>
      <c r="D3" s="4" t="s">
        <v>12</v>
      </c>
      <c r="E3" s="4" t="s">
        <v>9</v>
      </c>
      <c r="F3" s="4" t="s">
        <v>10</v>
      </c>
      <c r="G3" s="3">
        <v>14157</v>
      </c>
    </row>
    <row r="4" spans="1:7" ht="12.75" customHeight="1" x14ac:dyDescent="0.2">
      <c r="A4" s="2" t="s">
        <v>13</v>
      </c>
      <c r="B4" s="3">
        <v>2017</v>
      </c>
      <c r="C4" s="3">
        <v>1</v>
      </c>
      <c r="D4" s="4" t="s">
        <v>14</v>
      </c>
      <c r="E4" s="4" t="s">
        <v>9</v>
      </c>
      <c r="F4" s="4" t="s">
        <v>10</v>
      </c>
      <c r="G4" s="3">
        <v>10229</v>
      </c>
    </row>
    <row r="5" spans="1:7" ht="12.75" customHeight="1" x14ac:dyDescent="0.2">
      <c r="A5" s="2" t="s">
        <v>15</v>
      </c>
      <c r="B5" s="3">
        <v>2017</v>
      </c>
      <c r="C5" s="3">
        <v>1</v>
      </c>
      <c r="D5" s="4" t="s">
        <v>16</v>
      </c>
      <c r="E5" s="4" t="s">
        <v>9</v>
      </c>
      <c r="F5" s="4" t="s">
        <v>10</v>
      </c>
      <c r="G5" s="3">
        <v>6383</v>
      </c>
    </row>
    <row r="6" spans="1:7" ht="12.75" customHeight="1" x14ac:dyDescent="0.2">
      <c r="A6" s="2" t="s">
        <v>17</v>
      </c>
      <c r="B6" s="3">
        <v>2017</v>
      </c>
      <c r="C6" s="3">
        <v>1</v>
      </c>
      <c r="D6" s="4" t="s">
        <v>18</v>
      </c>
      <c r="E6" s="4" t="s">
        <v>9</v>
      </c>
      <c r="F6" s="4" t="s">
        <v>10</v>
      </c>
      <c r="G6" s="3">
        <v>6276</v>
      </c>
    </row>
    <row r="7" spans="1:7" ht="12.75" customHeight="1" x14ac:dyDescent="0.2">
      <c r="A7" s="2" t="s">
        <v>19</v>
      </c>
      <c r="B7" s="3">
        <v>2017</v>
      </c>
      <c r="C7" s="3">
        <v>3</v>
      </c>
      <c r="D7" s="4" t="s">
        <v>8</v>
      </c>
      <c r="E7" s="4" t="s">
        <v>9</v>
      </c>
      <c r="F7" s="4" t="s">
        <v>10</v>
      </c>
      <c r="G7" s="3">
        <v>6242</v>
      </c>
    </row>
    <row r="8" spans="1:7" ht="12.75" customHeight="1" x14ac:dyDescent="0.2">
      <c r="A8" s="2" t="s">
        <v>20</v>
      </c>
      <c r="B8" s="3">
        <v>2017</v>
      </c>
      <c r="C8" s="3">
        <v>3</v>
      </c>
      <c r="D8" s="4" t="s">
        <v>12</v>
      </c>
      <c r="E8" s="4" t="s">
        <v>9</v>
      </c>
      <c r="F8" s="4" t="s">
        <v>10</v>
      </c>
      <c r="G8" s="3">
        <v>6099</v>
      </c>
    </row>
    <row r="9" spans="1:7" ht="12.75" customHeight="1" x14ac:dyDescent="0.2">
      <c r="A9" s="2" t="s">
        <v>21</v>
      </c>
      <c r="B9" s="3">
        <v>2017</v>
      </c>
      <c r="C9" s="3">
        <v>3</v>
      </c>
      <c r="D9" s="4" t="s">
        <v>14</v>
      </c>
      <c r="E9" s="4" t="s">
        <v>9</v>
      </c>
      <c r="F9" s="4" t="s">
        <v>10</v>
      </c>
      <c r="G9" s="3">
        <v>7027</v>
      </c>
    </row>
    <row r="10" spans="1:7" ht="12.75" customHeight="1" x14ac:dyDescent="0.2">
      <c r="A10" s="2" t="s">
        <v>22</v>
      </c>
      <c r="B10" s="3">
        <v>2017</v>
      </c>
      <c r="C10" s="3">
        <v>3</v>
      </c>
      <c r="D10" s="4" t="s">
        <v>16</v>
      </c>
      <c r="E10" s="4" t="s">
        <v>9</v>
      </c>
      <c r="F10" s="4" t="s">
        <v>10</v>
      </c>
      <c r="G10" s="3">
        <v>3974</v>
      </c>
    </row>
    <row r="11" spans="1:7" ht="12.75" customHeight="1" x14ac:dyDescent="0.2">
      <c r="A11" s="2" t="s">
        <v>23</v>
      </c>
      <c r="B11" s="3">
        <v>2017</v>
      </c>
      <c r="C11" s="3">
        <v>3</v>
      </c>
      <c r="D11" s="4" t="s">
        <v>18</v>
      </c>
      <c r="E11" s="4" t="s">
        <v>9</v>
      </c>
      <c r="F11" s="4" t="s">
        <v>10</v>
      </c>
      <c r="G11" s="3">
        <v>6122</v>
      </c>
    </row>
    <row r="12" spans="1:7" ht="12.75" customHeight="1" x14ac:dyDescent="0.2">
      <c r="A12" s="2" t="s">
        <v>24</v>
      </c>
      <c r="B12" s="3">
        <v>2017</v>
      </c>
      <c r="C12" s="3">
        <v>4</v>
      </c>
      <c r="D12" s="4" t="s">
        <v>8</v>
      </c>
      <c r="E12" s="4" t="s">
        <v>9</v>
      </c>
      <c r="F12" s="4" t="s">
        <v>10</v>
      </c>
      <c r="G12" s="3">
        <v>24801</v>
      </c>
    </row>
    <row r="13" spans="1:7" ht="12.75" customHeight="1" x14ac:dyDescent="0.2">
      <c r="A13" s="2" t="s">
        <v>25</v>
      </c>
      <c r="B13" s="3">
        <v>2017</v>
      </c>
      <c r="C13" s="3">
        <v>4</v>
      </c>
      <c r="D13" s="4" t="s">
        <v>12</v>
      </c>
      <c r="E13" s="4" t="s">
        <v>9</v>
      </c>
      <c r="F13" s="4" t="s">
        <v>10</v>
      </c>
      <c r="G13" s="3">
        <v>29715</v>
      </c>
    </row>
    <row r="14" spans="1:7" ht="12.75" customHeight="1" x14ac:dyDescent="0.2">
      <c r="A14" s="2" t="s">
        <v>26</v>
      </c>
      <c r="B14" s="3">
        <v>2017</v>
      </c>
      <c r="C14" s="3">
        <v>4</v>
      </c>
      <c r="D14" s="4" t="s">
        <v>14</v>
      </c>
      <c r="E14" s="4" t="s">
        <v>9</v>
      </c>
      <c r="F14" s="4" t="s">
        <v>10</v>
      </c>
      <c r="G14" s="3">
        <v>32687</v>
      </c>
    </row>
    <row r="15" spans="1:7" ht="12.75" customHeight="1" x14ac:dyDescent="0.2">
      <c r="A15" s="2" t="s">
        <v>27</v>
      </c>
      <c r="B15" s="3">
        <v>2017</v>
      </c>
      <c r="C15" s="3">
        <v>4</v>
      </c>
      <c r="D15" s="4" t="s">
        <v>16</v>
      </c>
      <c r="E15" s="4" t="s">
        <v>9</v>
      </c>
      <c r="F15" s="4" t="s">
        <v>10</v>
      </c>
      <c r="G15" s="3">
        <v>18177</v>
      </c>
    </row>
    <row r="16" spans="1:7" ht="12.75" customHeight="1" x14ac:dyDescent="0.2">
      <c r="A16" s="2" t="s">
        <v>28</v>
      </c>
      <c r="B16" s="3">
        <v>2017</v>
      </c>
      <c r="C16" s="3">
        <v>4</v>
      </c>
      <c r="D16" s="4" t="s">
        <v>18</v>
      </c>
      <c r="E16" s="4" t="s">
        <v>9</v>
      </c>
      <c r="F16" s="4" t="s">
        <v>10</v>
      </c>
      <c r="G16" s="3">
        <v>26455</v>
      </c>
    </row>
    <row r="17" spans="1:32" ht="12.75" customHeight="1" x14ac:dyDescent="0.2">
      <c r="A17" s="2" t="s">
        <v>29</v>
      </c>
      <c r="B17" s="3">
        <v>2017</v>
      </c>
      <c r="C17" s="3">
        <v>5</v>
      </c>
      <c r="D17" s="4" t="s">
        <v>8</v>
      </c>
      <c r="E17" s="4" t="s">
        <v>9</v>
      </c>
      <c r="F17" s="4" t="s">
        <v>10</v>
      </c>
      <c r="G17" s="3">
        <v>34565</v>
      </c>
    </row>
    <row r="18" spans="1:32" ht="12.75" customHeight="1" x14ac:dyDescent="0.2">
      <c r="A18" s="2" t="s">
        <v>30</v>
      </c>
      <c r="B18" s="3">
        <v>2017</v>
      </c>
      <c r="C18" s="3">
        <v>5</v>
      </c>
      <c r="D18" s="4" t="s">
        <v>12</v>
      </c>
      <c r="E18" s="4" t="s">
        <v>9</v>
      </c>
      <c r="F18" s="4" t="s">
        <v>10</v>
      </c>
      <c r="G18" s="3">
        <v>35533</v>
      </c>
      <c r="J18" s="5" t="s">
        <v>5</v>
      </c>
      <c r="K18" t="s">
        <v>10</v>
      </c>
      <c r="V18" s="5" t="s">
        <v>5</v>
      </c>
      <c r="W18" t="s">
        <v>96</v>
      </c>
    </row>
    <row r="19" spans="1:32" ht="12.75" customHeight="1" x14ac:dyDescent="0.2">
      <c r="A19" s="2" t="s">
        <v>31</v>
      </c>
      <c r="B19" s="3">
        <v>2017</v>
      </c>
      <c r="C19" s="3">
        <v>5</v>
      </c>
      <c r="D19" s="4" t="s">
        <v>14</v>
      </c>
      <c r="E19" s="4" t="s">
        <v>9</v>
      </c>
      <c r="F19" s="4" t="s">
        <v>10</v>
      </c>
      <c r="G19" s="3">
        <v>44191</v>
      </c>
      <c r="M19" t="s">
        <v>101</v>
      </c>
      <c r="Y19" t="s">
        <v>102</v>
      </c>
    </row>
    <row r="20" spans="1:32" ht="12.75" customHeight="1" x14ac:dyDescent="0.2">
      <c r="A20" s="2" t="s">
        <v>32</v>
      </c>
      <c r="B20" s="3">
        <v>2017</v>
      </c>
      <c r="C20" s="3">
        <v>5</v>
      </c>
      <c r="D20" s="4" t="s">
        <v>16</v>
      </c>
      <c r="E20" s="4" t="s">
        <v>9</v>
      </c>
      <c r="F20" s="4" t="s">
        <v>10</v>
      </c>
      <c r="G20" s="3">
        <v>25953</v>
      </c>
      <c r="J20" s="5" t="s">
        <v>93</v>
      </c>
      <c r="K20" s="5" t="s">
        <v>91</v>
      </c>
      <c r="V20" s="5" t="s">
        <v>93</v>
      </c>
      <c r="W20" s="5" t="s">
        <v>91</v>
      </c>
    </row>
    <row r="21" spans="1:32" ht="12.75" customHeight="1" x14ac:dyDescent="0.2">
      <c r="A21" s="2" t="s">
        <v>33</v>
      </c>
      <c r="B21" s="3">
        <v>2017</v>
      </c>
      <c r="C21" s="3">
        <v>5</v>
      </c>
      <c r="D21" s="4" t="s">
        <v>18</v>
      </c>
      <c r="E21" s="4" t="s">
        <v>9</v>
      </c>
      <c r="F21" s="4" t="s">
        <v>10</v>
      </c>
      <c r="G21" s="3">
        <v>33881</v>
      </c>
      <c r="J21" s="5" t="s">
        <v>92</v>
      </c>
      <c r="K21" s="6">
        <v>1</v>
      </c>
      <c r="L21" s="6">
        <v>3</v>
      </c>
      <c r="M21" s="6">
        <v>4</v>
      </c>
      <c r="N21" s="6">
        <v>5</v>
      </c>
      <c r="O21" s="6">
        <v>6</v>
      </c>
      <c r="P21" s="6">
        <v>7</v>
      </c>
      <c r="Q21" s="6">
        <v>8</v>
      </c>
      <c r="R21" s="6">
        <v>9</v>
      </c>
      <c r="S21" s="6">
        <v>10</v>
      </c>
      <c r="T21" s="6">
        <v>11</v>
      </c>
      <c r="V21" s="5" t="s">
        <v>92</v>
      </c>
      <c r="W21" s="6">
        <v>1</v>
      </c>
      <c r="X21" s="6">
        <v>3</v>
      </c>
      <c r="Y21" s="6">
        <v>4</v>
      </c>
      <c r="Z21" s="6">
        <v>5</v>
      </c>
      <c r="AA21" s="6">
        <v>6</v>
      </c>
      <c r="AB21" s="6">
        <v>7</v>
      </c>
      <c r="AC21" s="6">
        <v>8</v>
      </c>
      <c r="AD21" s="6">
        <v>9</v>
      </c>
      <c r="AE21" s="6">
        <v>10</v>
      </c>
      <c r="AF21" s="6">
        <v>11</v>
      </c>
    </row>
    <row r="22" spans="1:32" ht="12.75" customHeight="1" x14ac:dyDescent="0.2">
      <c r="A22" s="2" t="s">
        <v>34</v>
      </c>
      <c r="B22" s="3">
        <v>2017</v>
      </c>
      <c r="C22" s="3">
        <v>6</v>
      </c>
      <c r="D22" s="4" t="s">
        <v>8</v>
      </c>
      <c r="E22" s="4" t="s">
        <v>9</v>
      </c>
      <c r="F22" s="4" t="s">
        <v>10</v>
      </c>
      <c r="G22" s="3">
        <v>17221</v>
      </c>
      <c r="J22" s="7" t="s">
        <v>8</v>
      </c>
      <c r="K22" s="8">
        <v>17560</v>
      </c>
      <c r="L22" s="8">
        <v>6242</v>
      </c>
      <c r="M22" s="8">
        <v>24801</v>
      </c>
      <c r="N22" s="8">
        <v>34565</v>
      </c>
      <c r="O22" s="8">
        <v>17221</v>
      </c>
      <c r="P22" s="8">
        <v>21750</v>
      </c>
      <c r="Q22" s="8">
        <v>35912</v>
      </c>
      <c r="R22" s="8">
        <v>24900</v>
      </c>
      <c r="S22" s="8">
        <v>16461</v>
      </c>
      <c r="T22" s="8">
        <v>27850</v>
      </c>
      <c r="V22" s="7" t="s">
        <v>8</v>
      </c>
      <c r="W22" s="8">
        <v>17560</v>
      </c>
      <c r="X22" s="8">
        <v>6242</v>
      </c>
      <c r="Y22" s="8">
        <v>25279</v>
      </c>
      <c r="Z22" s="8">
        <v>34565</v>
      </c>
      <c r="AA22" s="8">
        <v>17221</v>
      </c>
      <c r="AB22" s="8">
        <v>21750</v>
      </c>
      <c r="AC22" s="8">
        <v>36226</v>
      </c>
      <c r="AD22" s="8">
        <v>26582</v>
      </c>
      <c r="AE22" s="8">
        <v>16461</v>
      </c>
      <c r="AF22" s="8">
        <v>27980</v>
      </c>
    </row>
    <row r="23" spans="1:32" ht="12.75" customHeight="1" x14ac:dyDescent="0.2">
      <c r="A23" s="2" t="s">
        <v>35</v>
      </c>
      <c r="B23" s="3">
        <v>2017</v>
      </c>
      <c r="C23" s="3">
        <v>6</v>
      </c>
      <c r="D23" s="4" t="s">
        <v>12</v>
      </c>
      <c r="E23" s="4" t="s">
        <v>9</v>
      </c>
      <c r="F23" s="4" t="s">
        <v>10</v>
      </c>
      <c r="G23" s="3">
        <v>22917</v>
      </c>
      <c r="J23" s="7" t="s">
        <v>16</v>
      </c>
      <c r="K23" s="8">
        <v>6383</v>
      </c>
      <c r="L23" s="8">
        <v>3974</v>
      </c>
      <c r="M23" s="8">
        <v>18177</v>
      </c>
      <c r="N23" s="8">
        <v>25953</v>
      </c>
      <c r="O23" s="8">
        <v>23179</v>
      </c>
      <c r="P23" s="8">
        <v>29371</v>
      </c>
      <c r="Q23" s="8">
        <v>25096</v>
      </c>
      <c r="R23" s="8">
        <v>12635</v>
      </c>
      <c r="S23" s="8">
        <v>10722</v>
      </c>
      <c r="T23" s="8">
        <v>16164</v>
      </c>
      <c r="V23" s="7" t="s">
        <v>16</v>
      </c>
      <c r="W23" s="8">
        <v>6383</v>
      </c>
      <c r="X23" s="8">
        <v>3974</v>
      </c>
      <c r="Y23" s="8">
        <v>18177</v>
      </c>
      <c r="Z23" s="8">
        <v>25953</v>
      </c>
      <c r="AA23" s="8">
        <v>23179</v>
      </c>
      <c r="AB23" s="8">
        <v>29371</v>
      </c>
      <c r="AC23" s="8">
        <v>25096</v>
      </c>
      <c r="AD23" s="8">
        <v>12635</v>
      </c>
      <c r="AE23" s="8">
        <v>10722</v>
      </c>
      <c r="AF23" s="8">
        <v>16164</v>
      </c>
    </row>
    <row r="24" spans="1:32" ht="12.75" customHeight="1" x14ac:dyDescent="0.2">
      <c r="A24" s="2" t="s">
        <v>36</v>
      </c>
      <c r="B24" s="3">
        <v>2017</v>
      </c>
      <c r="C24" s="3">
        <v>6</v>
      </c>
      <c r="D24" s="4" t="s">
        <v>14</v>
      </c>
      <c r="E24" s="4" t="s">
        <v>9</v>
      </c>
      <c r="F24" s="4" t="s">
        <v>10</v>
      </c>
      <c r="G24" s="3">
        <v>48197</v>
      </c>
      <c r="J24" s="7" t="s">
        <v>14</v>
      </c>
      <c r="K24" s="8">
        <v>10229</v>
      </c>
      <c r="L24" s="8">
        <v>7027</v>
      </c>
      <c r="M24" s="8">
        <v>32687</v>
      </c>
      <c r="N24" s="8">
        <v>44191</v>
      </c>
      <c r="O24" s="8">
        <v>48197</v>
      </c>
      <c r="P24" s="8">
        <v>54882</v>
      </c>
      <c r="Q24" s="8">
        <v>47821</v>
      </c>
      <c r="R24" s="8">
        <v>34631</v>
      </c>
      <c r="S24" s="8">
        <v>26057</v>
      </c>
      <c r="T24" s="8">
        <v>38180</v>
      </c>
      <c r="V24" s="7" t="s">
        <v>14</v>
      </c>
      <c r="W24" s="8">
        <v>10229</v>
      </c>
      <c r="X24" s="8">
        <v>7027</v>
      </c>
      <c r="Y24" s="8">
        <v>32687</v>
      </c>
      <c r="Z24" s="8">
        <v>44191</v>
      </c>
      <c r="AA24" s="8">
        <v>48197</v>
      </c>
      <c r="AB24" s="8">
        <v>54882</v>
      </c>
      <c r="AC24" s="8">
        <v>47821</v>
      </c>
      <c r="AD24" s="8">
        <v>34631</v>
      </c>
      <c r="AE24" s="8">
        <v>26057</v>
      </c>
      <c r="AF24" s="8">
        <v>38180</v>
      </c>
    </row>
    <row r="25" spans="1:32" ht="12.75" customHeight="1" x14ac:dyDescent="0.2">
      <c r="A25" s="2" t="s">
        <v>37</v>
      </c>
      <c r="B25" s="3">
        <v>2017</v>
      </c>
      <c r="C25" s="3">
        <v>6</v>
      </c>
      <c r="D25" s="4" t="s">
        <v>16</v>
      </c>
      <c r="E25" s="4" t="s">
        <v>9</v>
      </c>
      <c r="F25" s="4" t="s">
        <v>10</v>
      </c>
      <c r="G25" s="3">
        <v>23179</v>
      </c>
      <c r="J25" s="7" t="s">
        <v>12</v>
      </c>
      <c r="K25" s="8">
        <v>14157</v>
      </c>
      <c r="L25" s="8">
        <v>6099</v>
      </c>
      <c r="M25" s="8">
        <v>29715</v>
      </c>
      <c r="N25" s="8">
        <v>35533</v>
      </c>
      <c r="O25" s="8">
        <v>22917</v>
      </c>
      <c r="P25" s="8">
        <v>31619</v>
      </c>
      <c r="Q25" s="8">
        <v>44227</v>
      </c>
      <c r="R25" s="8">
        <v>27578</v>
      </c>
      <c r="S25" s="8">
        <v>23974</v>
      </c>
      <c r="T25" s="8">
        <v>42851</v>
      </c>
      <c r="V25" s="7" t="s">
        <v>12</v>
      </c>
      <c r="W25" s="8">
        <v>14321</v>
      </c>
      <c r="X25" s="8">
        <v>6099</v>
      </c>
      <c r="Y25" s="8">
        <v>29715</v>
      </c>
      <c r="Z25" s="8">
        <v>35533</v>
      </c>
      <c r="AA25" s="8">
        <v>22917</v>
      </c>
      <c r="AB25" s="8">
        <v>31619</v>
      </c>
      <c r="AC25" s="8">
        <v>44227</v>
      </c>
      <c r="AD25" s="8">
        <v>27578</v>
      </c>
      <c r="AE25" s="8">
        <v>23974</v>
      </c>
      <c r="AF25" s="8">
        <v>42851</v>
      </c>
    </row>
    <row r="26" spans="1:32" ht="12.75" customHeight="1" x14ac:dyDescent="0.2">
      <c r="A26" s="2" t="s">
        <v>38</v>
      </c>
      <c r="B26" s="3">
        <v>2017</v>
      </c>
      <c r="C26" s="3">
        <v>6</v>
      </c>
      <c r="D26" s="4" t="s">
        <v>18</v>
      </c>
      <c r="E26" s="4" t="s">
        <v>9</v>
      </c>
      <c r="F26" s="4" t="s">
        <v>10</v>
      </c>
      <c r="G26" s="3">
        <v>22641</v>
      </c>
      <c r="J26" s="7" t="s">
        <v>18</v>
      </c>
      <c r="K26" s="8">
        <v>6276</v>
      </c>
      <c r="L26" s="8">
        <v>6122</v>
      </c>
      <c r="M26" s="8">
        <v>26455</v>
      </c>
      <c r="N26" s="8">
        <v>33881</v>
      </c>
      <c r="O26" s="8">
        <v>22641</v>
      </c>
      <c r="P26" s="8">
        <v>30116</v>
      </c>
      <c r="Q26" s="8">
        <v>35811</v>
      </c>
      <c r="R26" s="8">
        <v>23094</v>
      </c>
      <c r="S26" s="8">
        <v>19450</v>
      </c>
      <c r="T26" s="8">
        <v>28920</v>
      </c>
      <c r="V26" s="7" t="s">
        <v>18</v>
      </c>
      <c r="W26" s="8">
        <v>7086</v>
      </c>
      <c r="X26" s="8">
        <v>6122</v>
      </c>
      <c r="Y26" s="8">
        <v>26455</v>
      </c>
      <c r="Z26" s="8">
        <v>33896</v>
      </c>
      <c r="AA26" s="8">
        <v>22769</v>
      </c>
      <c r="AB26" s="8">
        <v>30423</v>
      </c>
      <c r="AC26" s="8">
        <v>35811</v>
      </c>
      <c r="AD26" s="8">
        <v>23094</v>
      </c>
      <c r="AE26" s="8">
        <v>19450</v>
      </c>
      <c r="AF26" s="8">
        <v>29054</v>
      </c>
    </row>
    <row r="27" spans="1:32" ht="12.75" customHeight="1" x14ac:dyDescent="0.2">
      <c r="A27" s="2" t="s">
        <v>39</v>
      </c>
      <c r="B27" s="3">
        <v>2017</v>
      </c>
      <c r="C27" s="3">
        <v>7</v>
      </c>
      <c r="D27" s="4" t="s">
        <v>8</v>
      </c>
      <c r="E27" s="4" t="s">
        <v>9</v>
      </c>
      <c r="F27" s="4" t="s">
        <v>10</v>
      </c>
      <c r="G27" s="3">
        <v>21750</v>
      </c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V27" s="7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12.75" customHeight="1" x14ac:dyDescent="0.2">
      <c r="A28" s="2" t="s">
        <v>40</v>
      </c>
      <c r="B28" s="3">
        <v>2017</v>
      </c>
      <c r="C28" s="3">
        <v>7</v>
      </c>
      <c r="D28" s="4" t="s">
        <v>12</v>
      </c>
      <c r="E28" s="4" t="s">
        <v>9</v>
      </c>
      <c r="F28" s="4" t="s">
        <v>10</v>
      </c>
      <c r="G28" s="3">
        <v>31619</v>
      </c>
      <c r="J28" s="7" t="s">
        <v>97</v>
      </c>
      <c r="K28" s="8">
        <v>31</v>
      </c>
      <c r="L28" s="8">
        <v>31</v>
      </c>
      <c r="M28" s="8">
        <v>30</v>
      </c>
      <c r="N28" s="8">
        <v>31</v>
      </c>
      <c r="O28" s="8">
        <v>30</v>
      </c>
      <c r="P28" s="8">
        <v>31</v>
      </c>
      <c r="Q28" s="8">
        <v>31</v>
      </c>
      <c r="R28" s="8">
        <v>30</v>
      </c>
      <c r="S28" s="8">
        <v>31</v>
      </c>
      <c r="T28" s="8">
        <v>30</v>
      </c>
      <c r="W28" s="8">
        <v>31</v>
      </c>
      <c r="X28" s="8">
        <v>31</v>
      </c>
      <c r="Y28" s="8">
        <v>30</v>
      </c>
      <c r="Z28" s="8">
        <v>31</v>
      </c>
      <c r="AA28" s="8">
        <v>30</v>
      </c>
      <c r="AB28" s="8">
        <v>31</v>
      </c>
      <c r="AC28" s="8">
        <v>31</v>
      </c>
      <c r="AD28" s="8">
        <v>30</v>
      </c>
      <c r="AE28" s="8">
        <v>31</v>
      </c>
      <c r="AF28" s="8">
        <v>30</v>
      </c>
    </row>
    <row r="29" spans="1:32" ht="12.75" customHeight="1" x14ac:dyDescent="0.2">
      <c r="A29" s="2" t="s">
        <v>41</v>
      </c>
      <c r="B29" s="3">
        <v>2017</v>
      </c>
      <c r="C29" s="3">
        <v>7</v>
      </c>
      <c r="D29" s="4" t="s">
        <v>14</v>
      </c>
      <c r="E29" s="4" t="s">
        <v>9</v>
      </c>
      <c r="F29" s="4" t="s">
        <v>10</v>
      </c>
      <c r="G29" s="3">
        <v>54882</v>
      </c>
      <c r="J29" s="7" t="s">
        <v>98</v>
      </c>
      <c r="K29" s="8">
        <f>K28*17</f>
        <v>527</v>
      </c>
      <c r="L29" s="8">
        <f t="shared" ref="L29:T29" si="0">L28*17</f>
        <v>527</v>
      </c>
      <c r="M29" s="8">
        <f t="shared" si="0"/>
        <v>510</v>
      </c>
      <c r="N29" s="8">
        <f t="shared" si="0"/>
        <v>527</v>
      </c>
      <c r="O29" s="8">
        <f t="shared" si="0"/>
        <v>510</v>
      </c>
      <c r="P29" s="8">
        <f t="shared" si="0"/>
        <v>527</v>
      </c>
      <c r="Q29" s="8">
        <f t="shared" si="0"/>
        <v>527</v>
      </c>
      <c r="R29" s="8">
        <f t="shared" si="0"/>
        <v>510</v>
      </c>
      <c r="S29" s="8">
        <f t="shared" si="0"/>
        <v>527</v>
      </c>
      <c r="T29" s="8">
        <f t="shared" si="0"/>
        <v>510</v>
      </c>
      <c r="W29" s="8">
        <f t="shared" ref="W29:AF29" si="1">W28*17</f>
        <v>527</v>
      </c>
      <c r="X29" s="8">
        <f t="shared" si="1"/>
        <v>527</v>
      </c>
      <c r="Y29" s="8">
        <f t="shared" si="1"/>
        <v>510</v>
      </c>
      <c r="Z29" s="8">
        <f t="shared" si="1"/>
        <v>527</v>
      </c>
      <c r="AA29" s="8">
        <f t="shared" si="1"/>
        <v>510</v>
      </c>
      <c r="AB29" s="8">
        <f t="shared" si="1"/>
        <v>527</v>
      </c>
      <c r="AC29" s="8">
        <f t="shared" si="1"/>
        <v>527</v>
      </c>
      <c r="AD29" s="8">
        <f t="shared" si="1"/>
        <v>510</v>
      </c>
      <c r="AE29" s="8">
        <f t="shared" si="1"/>
        <v>527</v>
      </c>
      <c r="AF29" s="8">
        <f t="shared" si="1"/>
        <v>510</v>
      </c>
    </row>
    <row r="30" spans="1:32" ht="12.75" customHeight="1" x14ac:dyDescent="0.2">
      <c r="A30" s="2" t="s">
        <v>42</v>
      </c>
      <c r="B30" s="3">
        <v>2017</v>
      </c>
      <c r="C30" s="3">
        <v>7</v>
      </c>
      <c r="D30" s="4" t="s">
        <v>16</v>
      </c>
      <c r="E30" s="4" t="s">
        <v>9</v>
      </c>
      <c r="F30" s="4" t="s">
        <v>10</v>
      </c>
      <c r="G30" s="3">
        <v>29371</v>
      </c>
    </row>
    <row r="31" spans="1:32" ht="12.75" customHeight="1" x14ac:dyDescent="0.2">
      <c r="A31" s="2" t="s">
        <v>43</v>
      </c>
      <c r="B31" s="3">
        <v>2017</v>
      </c>
      <c r="C31" s="3">
        <v>7</v>
      </c>
      <c r="D31" s="4" t="s">
        <v>18</v>
      </c>
      <c r="E31" s="4" t="s">
        <v>9</v>
      </c>
      <c r="F31" s="4" t="s">
        <v>10</v>
      </c>
      <c r="G31" s="3">
        <v>30116</v>
      </c>
      <c r="J31" s="7" t="s">
        <v>8</v>
      </c>
      <c r="K31" s="9">
        <f t="shared" ref="K31:T31" si="2">MROUND(K22/K$29,5)</f>
        <v>35</v>
      </c>
      <c r="L31" s="9">
        <f t="shared" si="2"/>
        <v>10</v>
      </c>
      <c r="M31" s="9">
        <f t="shared" si="2"/>
        <v>50</v>
      </c>
      <c r="N31" s="9">
        <f t="shared" si="2"/>
        <v>65</v>
      </c>
      <c r="O31" s="9">
        <f t="shared" si="2"/>
        <v>35</v>
      </c>
      <c r="P31" s="9">
        <f t="shared" si="2"/>
        <v>40</v>
      </c>
      <c r="Q31" s="9">
        <f t="shared" si="2"/>
        <v>70</v>
      </c>
      <c r="R31" s="9">
        <f t="shared" si="2"/>
        <v>50</v>
      </c>
      <c r="S31" s="9">
        <f t="shared" si="2"/>
        <v>30</v>
      </c>
      <c r="T31" s="9">
        <f t="shared" si="2"/>
        <v>55</v>
      </c>
      <c r="V31" s="7" t="s">
        <v>8</v>
      </c>
      <c r="W31" s="9">
        <f t="shared" ref="W31:AF31" si="3">MROUND(W22/W$29,5)</f>
        <v>35</v>
      </c>
      <c r="X31" s="9">
        <f t="shared" si="3"/>
        <v>10</v>
      </c>
      <c r="Y31" s="9">
        <f t="shared" si="3"/>
        <v>50</v>
      </c>
      <c r="Z31" s="9">
        <f t="shared" si="3"/>
        <v>65</v>
      </c>
      <c r="AA31" s="9">
        <f t="shared" si="3"/>
        <v>35</v>
      </c>
      <c r="AB31" s="9">
        <f t="shared" si="3"/>
        <v>40</v>
      </c>
      <c r="AC31" s="9">
        <f t="shared" si="3"/>
        <v>70</v>
      </c>
      <c r="AD31" s="9">
        <f t="shared" si="3"/>
        <v>50</v>
      </c>
      <c r="AE31" s="9">
        <f t="shared" si="3"/>
        <v>30</v>
      </c>
      <c r="AF31" s="9">
        <f t="shared" si="3"/>
        <v>55</v>
      </c>
    </row>
    <row r="32" spans="1:32" ht="12.75" customHeight="1" x14ac:dyDescent="0.2">
      <c r="A32" s="2" t="s">
        <v>44</v>
      </c>
      <c r="B32" s="3">
        <v>2017</v>
      </c>
      <c r="C32" s="3">
        <v>8</v>
      </c>
      <c r="D32" s="4" t="s">
        <v>8</v>
      </c>
      <c r="E32" s="4" t="s">
        <v>9</v>
      </c>
      <c r="F32" s="4" t="s">
        <v>10</v>
      </c>
      <c r="G32" s="3">
        <v>35912</v>
      </c>
      <c r="J32" s="7" t="s">
        <v>16</v>
      </c>
      <c r="K32" s="9">
        <f t="shared" ref="K32:T32" si="4">MROUND(K23/K$29,5)</f>
        <v>10</v>
      </c>
      <c r="L32" s="9">
        <f t="shared" si="4"/>
        <v>10</v>
      </c>
      <c r="M32" s="9">
        <f t="shared" si="4"/>
        <v>35</v>
      </c>
      <c r="N32" s="9">
        <f t="shared" si="4"/>
        <v>50</v>
      </c>
      <c r="O32" s="9">
        <f t="shared" si="4"/>
        <v>45</v>
      </c>
      <c r="P32" s="9">
        <f t="shared" si="4"/>
        <v>55</v>
      </c>
      <c r="Q32" s="9">
        <f t="shared" si="4"/>
        <v>50</v>
      </c>
      <c r="R32" s="9">
        <f t="shared" si="4"/>
        <v>25</v>
      </c>
      <c r="S32" s="9">
        <f t="shared" si="4"/>
        <v>20</v>
      </c>
      <c r="T32" s="9">
        <f t="shared" si="4"/>
        <v>30</v>
      </c>
      <c r="V32" s="7" t="s">
        <v>16</v>
      </c>
      <c r="W32" s="9">
        <f t="shared" ref="W32:AF32" si="5">MROUND(W23/W$29,5)</f>
        <v>10</v>
      </c>
      <c r="X32" s="9">
        <f t="shared" si="5"/>
        <v>10</v>
      </c>
      <c r="Y32" s="9">
        <f t="shared" si="5"/>
        <v>35</v>
      </c>
      <c r="Z32" s="9">
        <f t="shared" si="5"/>
        <v>50</v>
      </c>
      <c r="AA32" s="9">
        <f t="shared" si="5"/>
        <v>45</v>
      </c>
      <c r="AB32" s="9">
        <f t="shared" si="5"/>
        <v>55</v>
      </c>
      <c r="AC32" s="9">
        <f t="shared" si="5"/>
        <v>50</v>
      </c>
      <c r="AD32" s="9">
        <f t="shared" si="5"/>
        <v>25</v>
      </c>
      <c r="AE32" s="9">
        <f t="shared" si="5"/>
        <v>20</v>
      </c>
      <c r="AF32" s="9">
        <f t="shared" si="5"/>
        <v>30</v>
      </c>
    </row>
    <row r="33" spans="1:33" ht="12.75" customHeight="1" x14ac:dyDescent="0.2">
      <c r="A33" s="2" t="s">
        <v>45</v>
      </c>
      <c r="B33" s="3">
        <v>2017</v>
      </c>
      <c r="C33" s="3">
        <v>8</v>
      </c>
      <c r="D33" s="4" t="s">
        <v>12</v>
      </c>
      <c r="E33" s="4" t="s">
        <v>9</v>
      </c>
      <c r="F33" s="4" t="s">
        <v>10</v>
      </c>
      <c r="G33" s="3">
        <v>44227</v>
      </c>
      <c r="J33" s="7" t="s">
        <v>14</v>
      </c>
      <c r="K33" s="9">
        <f t="shared" ref="K33:T33" si="6">MROUND(K24/K$29,5)</f>
        <v>20</v>
      </c>
      <c r="L33" s="9">
        <f t="shared" si="6"/>
        <v>15</v>
      </c>
      <c r="M33" s="9">
        <f t="shared" si="6"/>
        <v>65</v>
      </c>
      <c r="N33" s="9">
        <f t="shared" si="6"/>
        <v>85</v>
      </c>
      <c r="O33" s="9">
        <f t="shared" si="6"/>
        <v>95</v>
      </c>
      <c r="P33" s="9">
        <f t="shared" si="6"/>
        <v>105</v>
      </c>
      <c r="Q33" s="9">
        <f t="shared" si="6"/>
        <v>90</v>
      </c>
      <c r="R33" s="9">
        <f t="shared" si="6"/>
        <v>70</v>
      </c>
      <c r="S33" s="9">
        <f t="shared" si="6"/>
        <v>50</v>
      </c>
      <c r="T33" s="9">
        <f t="shared" si="6"/>
        <v>75</v>
      </c>
      <c r="V33" s="7" t="s">
        <v>14</v>
      </c>
      <c r="W33" s="9">
        <f t="shared" ref="W33:AF33" si="7">MROUND(W24/W$29,5)</f>
        <v>20</v>
      </c>
      <c r="X33" s="9">
        <f t="shared" si="7"/>
        <v>15</v>
      </c>
      <c r="Y33" s="9">
        <f t="shared" si="7"/>
        <v>65</v>
      </c>
      <c r="Z33" s="9">
        <f t="shared" si="7"/>
        <v>85</v>
      </c>
      <c r="AA33" s="9">
        <f t="shared" si="7"/>
        <v>95</v>
      </c>
      <c r="AB33" s="9">
        <f t="shared" si="7"/>
        <v>105</v>
      </c>
      <c r="AC33" s="9">
        <f t="shared" si="7"/>
        <v>90</v>
      </c>
      <c r="AD33" s="9">
        <f t="shared" si="7"/>
        <v>70</v>
      </c>
      <c r="AE33" s="9">
        <f t="shared" si="7"/>
        <v>50</v>
      </c>
      <c r="AF33" s="9">
        <f t="shared" si="7"/>
        <v>75</v>
      </c>
    </row>
    <row r="34" spans="1:33" ht="12.75" customHeight="1" x14ac:dyDescent="0.2">
      <c r="A34" s="2" t="s">
        <v>46</v>
      </c>
      <c r="B34" s="3">
        <v>2017</v>
      </c>
      <c r="C34" s="3">
        <v>8</v>
      </c>
      <c r="D34" s="4" t="s">
        <v>14</v>
      </c>
      <c r="E34" s="4" t="s">
        <v>9</v>
      </c>
      <c r="F34" s="4" t="s">
        <v>10</v>
      </c>
      <c r="G34" s="3">
        <v>47821</v>
      </c>
      <c r="J34" s="7" t="s">
        <v>12</v>
      </c>
      <c r="K34" s="9">
        <f t="shared" ref="K34:T34" si="8">MROUND(K25/K$29,5)</f>
        <v>25</v>
      </c>
      <c r="L34" s="9">
        <f t="shared" si="8"/>
        <v>10</v>
      </c>
      <c r="M34" s="9">
        <f t="shared" si="8"/>
        <v>60</v>
      </c>
      <c r="N34" s="9">
        <f t="shared" si="8"/>
        <v>65</v>
      </c>
      <c r="O34" s="9">
        <f t="shared" si="8"/>
        <v>45</v>
      </c>
      <c r="P34" s="9">
        <f t="shared" si="8"/>
        <v>60</v>
      </c>
      <c r="Q34" s="9">
        <f t="shared" si="8"/>
        <v>85</v>
      </c>
      <c r="R34" s="9">
        <f t="shared" si="8"/>
        <v>55</v>
      </c>
      <c r="S34" s="9">
        <f t="shared" si="8"/>
        <v>45</v>
      </c>
      <c r="T34" s="9">
        <f t="shared" si="8"/>
        <v>85</v>
      </c>
      <c r="V34" s="7" t="s">
        <v>12</v>
      </c>
      <c r="W34" s="9">
        <f t="shared" ref="W34:AF34" si="9">MROUND(W25/W$29,5)</f>
        <v>25</v>
      </c>
      <c r="X34" s="9">
        <f t="shared" si="9"/>
        <v>10</v>
      </c>
      <c r="Y34" s="9">
        <f t="shared" si="9"/>
        <v>60</v>
      </c>
      <c r="Z34" s="9">
        <f t="shared" si="9"/>
        <v>65</v>
      </c>
      <c r="AA34" s="9">
        <f t="shared" si="9"/>
        <v>45</v>
      </c>
      <c r="AB34" s="9">
        <f t="shared" si="9"/>
        <v>60</v>
      </c>
      <c r="AC34" s="9">
        <f t="shared" si="9"/>
        <v>85</v>
      </c>
      <c r="AD34" s="9">
        <f t="shared" si="9"/>
        <v>55</v>
      </c>
      <c r="AE34" s="9">
        <f t="shared" si="9"/>
        <v>45</v>
      </c>
      <c r="AF34" s="9">
        <f t="shared" si="9"/>
        <v>85</v>
      </c>
    </row>
    <row r="35" spans="1:33" ht="12.75" customHeight="1" x14ac:dyDescent="0.2">
      <c r="A35" s="2" t="s">
        <v>47</v>
      </c>
      <c r="B35" s="3">
        <v>2017</v>
      </c>
      <c r="C35" s="3">
        <v>8</v>
      </c>
      <c r="D35" s="4" t="s">
        <v>16</v>
      </c>
      <c r="E35" s="4" t="s">
        <v>9</v>
      </c>
      <c r="F35" s="4" t="s">
        <v>10</v>
      </c>
      <c r="G35" s="3">
        <v>25096</v>
      </c>
      <c r="J35" s="7" t="s">
        <v>18</v>
      </c>
      <c r="K35" s="9">
        <f t="shared" ref="K35:T35" si="10">MROUND(K26/K$29,5)</f>
        <v>10</v>
      </c>
      <c r="L35" s="9">
        <f t="shared" si="10"/>
        <v>10</v>
      </c>
      <c r="M35" s="9">
        <f t="shared" si="10"/>
        <v>50</v>
      </c>
      <c r="N35" s="9">
        <f t="shared" si="10"/>
        <v>65</v>
      </c>
      <c r="O35" s="9">
        <f t="shared" si="10"/>
        <v>45</v>
      </c>
      <c r="P35" s="9">
        <f t="shared" si="10"/>
        <v>55</v>
      </c>
      <c r="Q35" s="9">
        <f t="shared" si="10"/>
        <v>70</v>
      </c>
      <c r="R35" s="9">
        <f t="shared" si="10"/>
        <v>45</v>
      </c>
      <c r="S35" s="9">
        <f t="shared" si="10"/>
        <v>35</v>
      </c>
      <c r="T35" s="9">
        <f t="shared" si="10"/>
        <v>55</v>
      </c>
      <c r="V35" s="7" t="s">
        <v>18</v>
      </c>
      <c r="W35" s="9">
        <f t="shared" ref="W35:AF35" si="11">MROUND(W26/W$29,5)</f>
        <v>15</v>
      </c>
      <c r="X35" s="9">
        <f t="shared" si="11"/>
        <v>10</v>
      </c>
      <c r="Y35" s="9">
        <f t="shared" si="11"/>
        <v>50</v>
      </c>
      <c r="Z35" s="9">
        <f t="shared" si="11"/>
        <v>65</v>
      </c>
      <c r="AA35" s="9">
        <f t="shared" si="11"/>
        <v>45</v>
      </c>
      <c r="AB35" s="9">
        <f t="shared" si="11"/>
        <v>60</v>
      </c>
      <c r="AC35" s="9">
        <f t="shared" si="11"/>
        <v>70</v>
      </c>
      <c r="AD35" s="9">
        <f t="shared" si="11"/>
        <v>45</v>
      </c>
      <c r="AE35" s="9">
        <f t="shared" si="11"/>
        <v>35</v>
      </c>
      <c r="AF35" s="9">
        <f t="shared" si="11"/>
        <v>55</v>
      </c>
    </row>
    <row r="36" spans="1:33" ht="12.75" customHeight="1" x14ac:dyDescent="0.2">
      <c r="A36" s="2" t="s">
        <v>48</v>
      </c>
      <c r="B36" s="3">
        <v>2017</v>
      </c>
      <c r="C36" s="3">
        <v>8</v>
      </c>
      <c r="D36" s="4" t="s">
        <v>18</v>
      </c>
      <c r="E36" s="4" t="s">
        <v>9</v>
      </c>
      <c r="F36" s="4" t="s">
        <v>10</v>
      </c>
      <c r="G36" s="3">
        <v>35811</v>
      </c>
    </row>
    <row r="37" spans="1:33" ht="12.75" customHeight="1" x14ac:dyDescent="0.2">
      <c r="A37" s="2" t="s">
        <v>49</v>
      </c>
      <c r="B37" s="3">
        <v>2017</v>
      </c>
      <c r="C37" s="3">
        <v>9</v>
      </c>
      <c r="D37" s="4" t="s">
        <v>8</v>
      </c>
      <c r="E37" s="4" t="s">
        <v>9</v>
      </c>
      <c r="F37" s="4" t="s">
        <v>10</v>
      </c>
      <c r="G37" s="3">
        <v>24900</v>
      </c>
      <c r="J37" s="7" t="s">
        <v>99</v>
      </c>
      <c r="K37" s="8">
        <f>AVERAGE(K31:K35)</f>
        <v>20</v>
      </c>
      <c r="L37" s="8">
        <f t="shared" ref="L37:AF37" si="12">AVERAGE(L31:L35)</f>
        <v>11</v>
      </c>
      <c r="M37" s="8">
        <f t="shared" si="12"/>
        <v>52</v>
      </c>
      <c r="N37" s="8">
        <f t="shared" si="12"/>
        <v>66</v>
      </c>
      <c r="O37" s="8">
        <f t="shared" si="12"/>
        <v>53</v>
      </c>
      <c r="P37" s="8">
        <f t="shared" si="12"/>
        <v>63</v>
      </c>
      <c r="Q37" s="8">
        <f t="shared" si="12"/>
        <v>73</v>
      </c>
      <c r="R37" s="8">
        <f t="shared" si="12"/>
        <v>49</v>
      </c>
      <c r="S37" s="8">
        <f t="shared" si="12"/>
        <v>36</v>
      </c>
      <c r="T37" s="8">
        <f t="shared" si="12"/>
        <v>60</v>
      </c>
      <c r="U37" s="8">
        <f>AVERAGE(K37:T37)</f>
        <v>48.3</v>
      </c>
      <c r="V37" s="8"/>
      <c r="W37" s="8">
        <f t="shared" si="12"/>
        <v>21</v>
      </c>
      <c r="X37" s="8">
        <f t="shared" si="12"/>
        <v>11</v>
      </c>
      <c r="Y37" s="8">
        <f t="shared" si="12"/>
        <v>52</v>
      </c>
      <c r="Z37" s="8">
        <f t="shared" si="12"/>
        <v>66</v>
      </c>
      <c r="AA37" s="8">
        <f t="shared" si="12"/>
        <v>53</v>
      </c>
      <c r="AB37" s="8">
        <f t="shared" si="12"/>
        <v>64</v>
      </c>
      <c r="AC37" s="8">
        <f t="shared" si="12"/>
        <v>73</v>
      </c>
      <c r="AD37" s="8">
        <f t="shared" si="12"/>
        <v>49</v>
      </c>
      <c r="AE37" s="8">
        <f t="shared" si="12"/>
        <v>36</v>
      </c>
      <c r="AF37" s="8">
        <f t="shared" si="12"/>
        <v>60</v>
      </c>
      <c r="AG37" s="8">
        <f>AVERAGE(W37:AF37)</f>
        <v>48.5</v>
      </c>
    </row>
    <row r="38" spans="1:33" ht="12.75" customHeight="1" x14ac:dyDescent="0.2">
      <c r="A38" s="2" t="s">
        <v>50</v>
      </c>
      <c r="B38" s="3">
        <v>2017</v>
      </c>
      <c r="C38" s="3">
        <v>9</v>
      </c>
      <c r="D38" s="4" t="s">
        <v>12</v>
      </c>
      <c r="E38" s="4" t="s">
        <v>9</v>
      </c>
      <c r="F38" s="4" t="s">
        <v>10</v>
      </c>
      <c r="G38" s="3">
        <v>27578</v>
      </c>
    </row>
    <row r="39" spans="1:33" ht="12.75" customHeight="1" x14ac:dyDescent="0.2">
      <c r="A39" s="2" t="s">
        <v>51</v>
      </c>
      <c r="B39" s="3">
        <v>2017</v>
      </c>
      <c r="C39" s="3">
        <v>9</v>
      </c>
      <c r="D39" s="4" t="s">
        <v>14</v>
      </c>
      <c r="E39" s="4" t="s">
        <v>9</v>
      </c>
      <c r="F39" s="4" t="s">
        <v>10</v>
      </c>
      <c r="G39" s="3">
        <v>34631</v>
      </c>
      <c r="J39" s="7" t="s">
        <v>8</v>
      </c>
      <c r="K39" s="8">
        <f t="shared" ref="K39:M43" si="13">MROUND(K31,10)</f>
        <v>40</v>
      </c>
      <c r="L39" s="8">
        <f t="shared" si="13"/>
        <v>10</v>
      </c>
      <c r="M39" s="8">
        <f t="shared" si="13"/>
        <v>50</v>
      </c>
      <c r="N39" s="8">
        <f t="shared" ref="N39:T39" si="14">MROUND(N31,10)</f>
        <v>70</v>
      </c>
      <c r="O39" s="8">
        <f t="shared" si="14"/>
        <v>40</v>
      </c>
      <c r="P39" s="8">
        <f t="shared" si="14"/>
        <v>40</v>
      </c>
      <c r="Q39" s="8">
        <f t="shared" si="14"/>
        <v>70</v>
      </c>
      <c r="R39" s="8">
        <f t="shared" si="14"/>
        <v>50</v>
      </c>
      <c r="S39" s="8">
        <f t="shared" si="14"/>
        <v>30</v>
      </c>
      <c r="T39" s="8">
        <f t="shared" si="14"/>
        <v>60</v>
      </c>
      <c r="V39" s="7" t="s">
        <v>8</v>
      </c>
      <c r="W39" s="8">
        <f>MROUND(W31,10)</f>
        <v>40</v>
      </c>
      <c r="X39" s="8">
        <f t="shared" ref="X39:AF39" si="15">MROUND(X31,10)</f>
        <v>10</v>
      </c>
      <c r="Y39" s="8">
        <f t="shared" si="15"/>
        <v>50</v>
      </c>
      <c r="Z39" s="8">
        <f t="shared" si="15"/>
        <v>70</v>
      </c>
      <c r="AA39" s="8">
        <f t="shared" si="15"/>
        <v>40</v>
      </c>
      <c r="AB39" s="8">
        <f t="shared" si="15"/>
        <v>40</v>
      </c>
      <c r="AC39" s="8">
        <f t="shared" si="15"/>
        <v>70</v>
      </c>
      <c r="AD39" s="8">
        <f t="shared" si="15"/>
        <v>50</v>
      </c>
      <c r="AE39" s="8">
        <f t="shared" si="15"/>
        <v>30</v>
      </c>
      <c r="AF39" s="8">
        <f t="shared" si="15"/>
        <v>60</v>
      </c>
    </row>
    <row r="40" spans="1:33" ht="12.75" customHeight="1" x14ac:dyDescent="0.2">
      <c r="A40" s="2" t="s">
        <v>52</v>
      </c>
      <c r="B40" s="3">
        <v>2017</v>
      </c>
      <c r="C40" s="3">
        <v>9</v>
      </c>
      <c r="D40" s="4" t="s">
        <v>16</v>
      </c>
      <c r="E40" s="4" t="s">
        <v>9</v>
      </c>
      <c r="F40" s="4" t="s">
        <v>10</v>
      </c>
      <c r="G40" s="3">
        <v>12635</v>
      </c>
      <c r="J40" s="7" t="s">
        <v>16</v>
      </c>
      <c r="K40" s="8">
        <f t="shared" si="13"/>
        <v>10</v>
      </c>
      <c r="L40" s="8">
        <f t="shared" si="13"/>
        <v>10</v>
      </c>
      <c r="M40" s="8">
        <f t="shared" si="13"/>
        <v>40</v>
      </c>
      <c r="N40" s="8">
        <f t="shared" ref="N40:T40" si="16">MROUND(N32,10)</f>
        <v>50</v>
      </c>
      <c r="O40" s="8">
        <f t="shared" si="16"/>
        <v>50</v>
      </c>
      <c r="P40" s="8">
        <f t="shared" si="16"/>
        <v>60</v>
      </c>
      <c r="Q40" s="8">
        <f t="shared" si="16"/>
        <v>50</v>
      </c>
      <c r="R40" s="8">
        <f t="shared" si="16"/>
        <v>30</v>
      </c>
      <c r="S40" s="8">
        <f t="shared" si="16"/>
        <v>20</v>
      </c>
      <c r="T40" s="8">
        <f t="shared" si="16"/>
        <v>30</v>
      </c>
      <c r="V40" s="7" t="s">
        <v>16</v>
      </c>
      <c r="W40" s="8">
        <f t="shared" ref="W40:AF40" si="17">MROUND(W32,10)</f>
        <v>10</v>
      </c>
      <c r="X40" s="8">
        <f t="shared" si="17"/>
        <v>10</v>
      </c>
      <c r="Y40" s="8">
        <f t="shared" si="17"/>
        <v>40</v>
      </c>
      <c r="Z40" s="8">
        <f t="shared" si="17"/>
        <v>50</v>
      </c>
      <c r="AA40" s="8">
        <f t="shared" si="17"/>
        <v>50</v>
      </c>
      <c r="AB40" s="8">
        <f t="shared" si="17"/>
        <v>60</v>
      </c>
      <c r="AC40" s="8">
        <f t="shared" si="17"/>
        <v>50</v>
      </c>
      <c r="AD40" s="8">
        <f t="shared" si="17"/>
        <v>30</v>
      </c>
      <c r="AE40" s="8">
        <f t="shared" si="17"/>
        <v>20</v>
      </c>
      <c r="AF40" s="8">
        <f t="shared" si="17"/>
        <v>30</v>
      </c>
    </row>
    <row r="41" spans="1:33" ht="12.75" customHeight="1" x14ac:dyDescent="0.2">
      <c r="A41" s="2" t="s">
        <v>53</v>
      </c>
      <c r="B41" s="3">
        <v>2017</v>
      </c>
      <c r="C41" s="3">
        <v>9</v>
      </c>
      <c r="D41" s="4" t="s">
        <v>18</v>
      </c>
      <c r="E41" s="4" t="s">
        <v>9</v>
      </c>
      <c r="F41" s="4" t="s">
        <v>10</v>
      </c>
      <c r="G41" s="3">
        <v>23094</v>
      </c>
      <c r="J41" s="7" t="s">
        <v>14</v>
      </c>
      <c r="K41" s="8">
        <f t="shared" si="13"/>
        <v>20</v>
      </c>
      <c r="L41" s="8">
        <f t="shared" si="13"/>
        <v>20</v>
      </c>
      <c r="M41" s="8">
        <f t="shared" si="13"/>
        <v>70</v>
      </c>
      <c r="N41" s="8">
        <f t="shared" ref="N41:T41" si="18">MROUND(N33,10)</f>
        <v>90</v>
      </c>
      <c r="O41" s="8">
        <f t="shared" si="18"/>
        <v>100</v>
      </c>
      <c r="P41" s="8">
        <f t="shared" si="18"/>
        <v>110</v>
      </c>
      <c r="Q41" s="8">
        <f t="shared" si="18"/>
        <v>90</v>
      </c>
      <c r="R41" s="8">
        <f t="shared" si="18"/>
        <v>70</v>
      </c>
      <c r="S41" s="8">
        <f t="shared" si="18"/>
        <v>50</v>
      </c>
      <c r="T41" s="8">
        <f t="shared" si="18"/>
        <v>80</v>
      </c>
      <c r="V41" s="7" t="s">
        <v>14</v>
      </c>
      <c r="W41" s="8">
        <f t="shared" ref="W41:AF41" si="19">MROUND(W33,10)</f>
        <v>20</v>
      </c>
      <c r="X41" s="8">
        <f t="shared" si="19"/>
        <v>20</v>
      </c>
      <c r="Y41" s="8">
        <f t="shared" si="19"/>
        <v>70</v>
      </c>
      <c r="Z41" s="8">
        <f t="shared" si="19"/>
        <v>90</v>
      </c>
      <c r="AA41" s="8">
        <f t="shared" si="19"/>
        <v>100</v>
      </c>
      <c r="AB41" s="8">
        <f t="shared" si="19"/>
        <v>110</v>
      </c>
      <c r="AC41" s="8">
        <f t="shared" si="19"/>
        <v>90</v>
      </c>
      <c r="AD41" s="8">
        <f t="shared" si="19"/>
        <v>70</v>
      </c>
      <c r="AE41" s="8">
        <f t="shared" si="19"/>
        <v>50</v>
      </c>
      <c r="AF41" s="8">
        <f t="shared" si="19"/>
        <v>80</v>
      </c>
    </row>
    <row r="42" spans="1:33" ht="12.75" customHeight="1" x14ac:dyDescent="0.2">
      <c r="A42" s="2" t="s">
        <v>54</v>
      </c>
      <c r="B42" s="3">
        <v>2017</v>
      </c>
      <c r="C42" s="3">
        <v>10</v>
      </c>
      <c r="D42" s="4" t="s">
        <v>8</v>
      </c>
      <c r="E42" s="4" t="s">
        <v>9</v>
      </c>
      <c r="F42" s="4" t="s">
        <v>10</v>
      </c>
      <c r="G42" s="3">
        <v>16461</v>
      </c>
      <c r="J42" s="7" t="s">
        <v>12</v>
      </c>
      <c r="K42" s="8">
        <f t="shared" si="13"/>
        <v>30</v>
      </c>
      <c r="L42" s="8">
        <f t="shared" si="13"/>
        <v>10</v>
      </c>
      <c r="M42" s="8">
        <f t="shared" si="13"/>
        <v>60</v>
      </c>
      <c r="N42" s="8">
        <f t="shared" ref="N42:T42" si="20">MROUND(N34,10)</f>
        <v>70</v>
      </c>
      <c r="O42" s="8">
        <f t="shared" si="20"/>
        <v>50</v>
      </c>
      <c r="P42" s="8">
        <f t="shared" si="20"/>
        <v>60</v>
      </c>
      <c r="Q42" s="8">
        <f t="shared" si="20"/>
        <v>90</v>
      </c>
      <c r="R42" s="8">
        <f t="shared" si="20"/>
        <v>60</v>
      </c>
      <c r="S42" s="8">
        <f t="shared" si="20"/>
        <v>50</v>
      </c>
      <c r="T42" s="8">
        <f t="shared" si="20"/>
        <v>90</v>
      </c>
      <c r="V42" s="7" t="s">
        <v>12</v>
      </c>
      <c r="W42" s="8">
        <f t="shared" ref="W42:AF42" si="21">MROUND(W34,10)</f>
        <v>30</v>
      </c>
      <c r="X42" s="8">
        <f t="shared" si="21"/>
        <v>10</v>
      </c>
      <c r="Y42" s="8">
        <f t="shared" si="21"/>
        <v>60</v>
      </c>
      <c r="Z42" s="8">
        <f t="shared" si="21"/>
        <v>70</v>
      </c>
      <c r="AA42" s="8">
        <f t="shared" si="21"/>
        <v>50</v>
      </c>
      <c r="AB42" s="8">
        <f t="shared" si="21"/>
        <v>60</v>
      </c>
      <c r="AC42" s="8">
        <f t="shared" si="21"/>
        <v>90</v>
      </c>
      <c r="AD42" s="8">
        <f t="shared" si="21"/>
        <v>60</v>
      </c>
      <c r="AE42" s="8">
        <f t="shared" si="21"/>
        <v>50</v>
      </c>
      <c r="AF42" s="8">
        <f t="shared" si="21"/>
        <v>90</v>
      </c>
    </row>
    <row r="43" spans="1:33" ht="12.75" customHeight="1" x14ac:dyDescent="0.2">
      <c r="A43" s="2" t="s">
        <v>55</v>
      </c>
      <c r="B43" s="3">
        <v>2017</v>
      </c>
      <c r="C43" s="3">
        <v>10</v>
      </c>
      <c r="D43" s="4" t="s">
        <v>12</v>
      </c>
      <c r="E43" s="4" t="s">
        <v>9</v>
      </c>
      <c r="F43" s="4" t="s">
        <v>10</v>
      </c>
      <c r="G43" s="3">
        <v>23974</v>
      </c>
      <c r="J43" s="7" t="s">
        <v>18</v>
      </c>
      <c r="K43" s="8">
        <f t="shared" si="13"/>
        <v>10</v>
      </c>
      <c r="L43" s="8">
        <f t="shared" si="13"/>
        <v>10</v>
      </c>
      <c r="M43" s="8">
        <f t="shared" si="13"/>
        <v>50</v>
      </c>
      <c r="N43" s="8">
        <f t="shared" ref="N43:T43" si="22">MROUND(N35,10)</f>
        <v>70</v>
      </c>
      <c r="O43" s="8">
        <f t="shared" si="22"/>
        <v>50</v>
      </c>
      <c r="P43" s="8">
        <f t="shared" si="22"/>
        <v>60</v>
      </c>
      <c r="Q43" s="8">
        <f t="shared" si="22"/>
        <v>70</v>
      </c>
      <c r="R43" s="8">
        <f t="shared" si="22"/>
        <v>50</v>
      </c>
      <c r="S43" s="8">
        <f t="shared" si="22"/>
        <v>40</v>
      </c>
      <c r="T43" s="8">
        <f t="shared" si="22"/>
        <v>60</v>
      </c>
      <c r="V43" s="7" t="s">
        <v>18</v>
      </c>
      <c r="W43" s="8">
        <f t="shared" ref="W43:AF43" si="23">MROUND(W35,10)</f>
        <v>20</v>
      </c>
      <c r="X43" s="8">
        <f t="shared" si="23"/>
        <v>10</v>
      </c>
      <c r="Y43" s="8">
        <f t="shared" si="23"/>
        <v>50</v>
      </c>
      <c r="Z43" s="8">
        <f t="shared" si="23"/>
        <v>70</v>
      </c>
      <c r="AA43" s="8">
        <f t="shared" si="23"/>
        <v>50</v>
      </c>
      <c r="AB43" s="8">
        <f t="shared" si="23"/>
        <v>60</v>
      </c>
      <c r="AC43" s="8">
        <f t="shared" si="23"/>
        <v>70</v>
      </c>
      <c r="AD43" s="8">
        <f t="shared" si="23"/>
        <v>50</v>
      </c>
      <c r="AE43" s="8">
        <f t="shared" si="23"/>
        <v>40</v>
      </c>
      <c r="AF43" s="8">
        <f t="shared" si="23"/>
        <v>60</v>
      </c>
    </row>
    <row r="44" spans="1:33" ht="12.75" customHeight="1" x14ac:dyDescent="0.2">
      <c r="A44" s="2" t="s">
        <v>56</v>
      </c>
      <c r="B44" s="3">
        <v>2017</v>
      </c>
      <c r="C44" s="3">
        <v>10</v>
      </c>
      <c r="D44" s="4" t="s">
        <v>14</v>
      </c>
      <c r="E44" s="4" t="s">
        <v>9</v>
      </c>
      <c r="F44" s="4" t="s">
        <v>10</v>
      </c>
      <c r="G44" s="3">
        <v>26057</v>
      </c>
    </row>
    <row r="45" spans="1:33" ht="12.75" customHeight="1" x14ac:dyDescent="0.2">
      <c r="A45" s="2" t="s">
        <v>57</v>
      </c>
      <c r="B45" s="3">
        <v>2017</v>
      </c>
      <c r="C45" s="3">
        <v>10</v>
      </c>
      <c r="D45" s="4" t="s">
        <v>16</v>
      </c>
      <c r="E45" s="4" t="s">
        <v>9</v>
      </c>
      <c r="F45" s="4" t="s">
        <v>10</v>
      </c>
      <c r="G45" s="3">
        <v>10722</v>
      </c>
      <c r="K45" s="8">
        <f>AVERAGE(K39:K43)</f>
        <v>22</v>
      </c>
      <c r="L45" s="8">
        <f t="shared" ref="L45:T45" si="24">AVERAGE(L39:L43)</f>
        <v>12</v>
      </c>
      <c r="M45" s="8">
        <f t="shared" si="24"/>
        <v>54</v>
      </c>
      <c r="N45" s="8">
        <f t="shared" si="24"/>
        <v>70</v>
      </c>
      <c r="O45" s="8">
        <f t="shared" si="24"/>
        <v>58</v>
      </c>
      <c r="P45" s="8">
        <f t="shared" si="24"/>
        <v>66</v>
      </c>
      <c r="Q45" s="8">
        <f t="shared" si="24"/>
        <v>74</v>
      </c>
      <c r="R45" s="8">
        <f t="shared" si="24"/>
        <v>52</v>
      </c>
      <c r="S45" s="8">
        <f t="shared" si="24"/>
        <v>38</v>
      </c>
      <c r="T45" s="8">
        <f t="shared" si="24"/>
        <v>64</v>
      </c>
      <c r="U45" s="8">
        <f>AVERAGE(K45:T45)</f>
        <v>51</v>
      </c>
      <c r="W45" s="8">
        <f>AVERAGE(W39:W43)</f>
        <v>24</v>
      </c>
      <c r="X45" s="8">
        <f t="shared" ref="X45:AF45" si="25">AVERAGE(X39:X43)</f>
        <v>12</v>
      </c>
      <c r="Y45" s="8">
        <f t="shared" si="25"/>
        <v>54</v>
      </c>
      <c r="Z45" s="8">
        <f t="shared" si="25"/>
        <v>70</v>
      </c>
      <c r="AA45" s="8">
        <f t="shared" si="25"/>
        <v>58</v>
      </c>
      <c r="AB45" s="8">
        <f t="shared" si="25"/>
        <v>66</v>
      </c>
      <c r="AC45" s="8">
        <f t="shared" si="25"/>
        <v>74</v>
      </c>
      <c r="AD45" s="8">
        <f t="shared" si="25"/>
        <v>52</v>
      </c>
      <c r="AE45" s="8">
        <f t="shared" si="25"/>
        <v>38</v>
      </c>
      <c r="AF45" s="8">
        <f t="shared" si="25"/>
        <v>64</v>
      </c>
      <c r="AG45" s="8">
        <f>AVERAGE(W45:AF45)</f>
        <v>51.2</v>
      </c>
    </row>
    <row r="46" spans="1:33" ht="12.75" customHeight="1" x14ac:dyDescent="0.2">
      <c r="A46" s="2" t="s">
        <v>58</v>
      </c>
      <c r="B46" s="3">
        <v>2017</v>
      </c>
      <c r="C46" s="3">
        <v>10</v>
      </c>
      <c r="D46" s="4" t="s">
        <v>18</v>
      </c>
      <c r="E46" s="4" t="s">
        <v>9</v>
      </c>
      <c r="F46" s="4" t="s">
        <v>10</v>
      </c>
      <c r="G46" s="3">
        <v>19450</v>
      </c>
    </row>
    <row r="47" spans="1:33" ht="12.75" customHeight="1" x14ac:dyDescent="0.2">
      <c r="A47" s="2" t="s">
        <v>59</v>
      </c>
      <c r="B47" s="3">
        <v>2017</v>
      </c>
      <c r="C47" s="3">
        <v>11</v>
      </c>
      <c r="D47" s="4" t="s">
        <v>8</v>
      </c>
      <c r="E47" s="4" t="s">
        <v>9</v>
      </c>
      <c r="F47" s="4" t="s">
        <v>10</v>
      </c>
      <c r="G47" s="3">
        <v>27850</v>
      </c>
    </row>
    <row r="48" spans="1:33" ht="12.75" customHeight="1" x14ac:dyDescent="0.2">
      <c r="A48" s="2" t="s">
        <v>60</v>
      </c>
      <c r="B48" s="3">
        <v>2017</v>
      </c>
      <c r="C48" s="3">
        <v>11</v>
      </c>
      <c r="D48" s="4" t="s">
        <v>12</v>
      </c>
      <c r="E48" s="4" t="s">
        <v>9</v>
      </c>
      <c r="F48" s="4" t="s">
        <v>10</v>
      </c>
      <c r="G48" s="3">
        <v>42851</v>
      </c>
    </row>
    <row r="49" spans="1:33" ht="12.75" customHeight="1" x14ac:dyDescent="0.2">
      <c r="A49" s="2" t="s">
        <v>61</v>
      </c>
      <c r="B49" s="3">
        <v>2017</v>
      </c>
      <c r="C49" s="3">
        <v>11</v>
      </c>
      <c r="D49" s="4" t="s">
        <v>14</v>
      </c>
      <c r="E49" s="4" t="s">
        <v>9</v>
      </c>
      <c r="F49" s="4" t="s">
        <v>10</v>
      </c>
      <c r="G49" s="3">
        <v>38180</v>
      </c>
      <c r="J49" s="10" t="s">
        <v>14</v>
      </c>
      <c r="K49" s="11">
        <v>50</v>
      </c>
      <c r="L49" s="13">
        <v>40</v>
      </c>
      <c r="M49" s="14">
        <v>75</v>
      </c>
      <c r="N49" s="15">
        <v>90</v>
      </c>
      <c r="O49" s="15">
        <v>90</v>
      </c>
      <c r="P49" s="16">
        <v>100</v>
      </c>
      <c r="Q49" s="15">
        <v>90</v>
      </c>
      <c r="R49" s="17">
        <v>70</v>
      </c>
      <c r="S49" s="11">
        <v>50</v>
      </c>
      <c r="T49" s="18">
        <v>80</v>
      </c>
    </row>
    <row r="50" spans="1:33" ht="12.75" customHeight="1" x14ac:dyDescent="0.2">
      <c r="A50" s="2" t="s">
        <v>62</v>
      </c>
      <c r="B50" s="3">
        <v>2017</v>
      </c>
      <c r="C50" s="3">
        <v>11</v>
      </c>
      <c r="D50" s="4" t="s">
        <v>16</v>
      </c>
      <c r="E50" s="4" t="s">
        <v>9</v>
      </c>
      <c r="F50" s="4" t="s">
        <v>10</v>
      </c>
      <c r="G50" s="3">
        <v>16164</v>
      </c>
      <c r="J50" s="10" t="s">
        <v>12</v>
      </c>
      <c r="K50" s="13">
        <v>40</v>
      </c>
      <c r="L50" s="13">
        <v>40</v>
      </c>
      <c r="M50" s="17">
        <v>70</v>
      </c>
      <c r="N50" s="17">
        <v>70</v>
      </c>
      <c r="O50" s="17">
        <v>70</v>
      </c>
      <c r="P50" s="17">
        <v>70</v>
      </c>
      <c r="Q50" s="18">
        <v>80</v>
      </c>
      <c r="R50" s="19">
        <v>60</v>
      </c>
      <c r="S50" s="11">
        <v>50</v>
      </c>
      <c r="T50" s="15">
        <v>90</v>
      </c>
    </row>
    <row r="51" spans="1:33" ht="12.75" customHeight="1" x14ac:dyDescent="0.2">
      <c r="A51" s="2" t="s">
        <v>63</v>
      </c>
      <c r="B51" s="3">
        <v>2017</v>
      </c>
      <c r="C51" s="3">
        <v>11</v>
      </c>
      <c r="D51" s="4" t="s">
        <v>18</v>
      </c>
      <c r="E51" s="4" t="s">
        <v>9</v>
      </c>
      <c r="F51" s="4" t="s">
        <v>10</v>
      </c>
      <c r="G51" s="3">
        <v>28920</v>
      </c>
      <c r="J51" s="10" t="s">
        <v>16</v>
      </c>
      <c r="K51" s="13">
        <v>40</v>
      </c>
      <c r="L51" s="12">
        <v>30</v>
      </c>
      <c r="M51" s="13">
        <v>40</v>
      </c>
      <c r="N51" s="11">
        <v>50</v>
      </c>
      <c r="O51" s="13">
        <v>40</v>
      </c>
      <c r="P51" s="11">
        <v>50</v>
      </c>
      <c r="Q51" s="11">
        <v>50</v>
      </c>
      <c r="R51" s="12">
        <v>30</v>
      </c>
      <c r="S51" s="20">
        <v>20</v>
      </c>
      <c r="T51" s="13">
        <v>40</v>
      </c>
    </row>
    <row r="52" spans="1:33" ht="12.75" customHeight="1" x14ac:dyDescent="0.2">
      <c r="B52" s="3">
        <v>2017</v>
      </c>
      <c r="C52" s="3">
        <v>1</v>
      </c>
      <c r="D52" s="4" t="s">
        <v>12</v>
      </c>
      <c r="E52" s="4" t="s">
        <v>9</v>
      </c>
      <c r="F52" s="4" t="s">
        <v>94</v>
      </c>
      <c r="G52" s="3">
        <v>164</v>
      </c>
      <c r="J52" s="22" t="s">
        <v>100</v>
      </c>
      <c r="K52" s="23">
        <v>43</v>
      </c>
      <c r="L52" s="24">
        <v>38</v>
      </c>
      <c r="M52" s="25">
        <v>64</v>
      </c>
      <c r="N52" s="26">
        <v>71</v>
      </c>
      <c r="O52" s="27">
        <v>69</v>
      </c>
      <c r="P52" s="28">
        <v>72</v>
      </c>
      <c r="Q52" s="29">
        <v>75</v>
      </c>
      <c r="R52" s="30">
        <v>54</v>
      </c>
      <c r="S52" s="31">
        <v>42</v>
      </c>
      <c r="T52" s="32">
        <v>74</v>
      </c>
      <c r="U52" s="6">
        <f>AVERAGE(K52:T52)</f>
        <v>60.2</v>
      </c>
    </row>
    <row r="53" spans="1:33" ht="12.75" customHeight="1" x14ac:dyDescent="0.2">
      <c r="B53" s="3">
        <v>2017</v>
      </c>
      <c r="C53" s="3">
        <v>1</v>
      </c>
      <c r="D53" s="4" t="s">
        <v>18</v>
      </c>
      <c r="E53" s="4" t="s">
        <v>9</v>
      </c>
      <c r="F53" s="4" t="s">
        <v>95</v>
      </c>
      <c r="G53" s="3">
        <v>810</v>
      </c>
    </row>
    <row r="54" spans="1:33" ht="12.75" customHeight="1" x14ac:dyDescent="0.2">
      <c r="B54" s="3">
        <v>2017</v>
      </c>
      <c r="C54" s="3">
        <v>4</v>
      </c>
      <c r="D54" s="4" t="s">
        <v>8</v>
      </c>
      <c r="E54" s="4" t="s">
        <v>9</v>
      </c>
      <c r="F54" s="4" t="s">
        <v>95</v>
      </c>
      <c r="G54" s="3">
        <v>478</v>
      </c>
      <c r="K54" s="21">
        <f>K49/K41-1</f>
        <v>1.5</v>
      </c>
      <c r="L54" s="21">
        <f t="shared" ref="L54:T54" si="26">L49/L41-1</f>
        <v>1</v>
      </c>
      <c r="M54" s="21">
        <f t="shared" si="26"/>
        <v>7.1428571428571397E-2</v>
      </c>
      <c r="N54" s="21">
        <f t="shared" si="26"/>
        <v>0</v>
      </c>
      <c r="O54" s="21">
        <f t="shared" si="26"/>
        <v>-9.9999999999999978E-2</v>
      </c>
      <c r="P54" s="21">
        <f t="shared" si="26"/>
        <v>-9.0909090909090939E-2</v>
      </c>
      <c r="Q54" s="21">
        <f t="shared" si="26"/>
        <v>0</v>
      </c>
      <c r="R54" s="21">
        <f t="shared" si="26"/>
        <v>0</v>
      </c>
      <c r="S54" s="21">
        <f t="shared" si="26"/>
        <v>0</v>
      </c>
      <c r="T54" s="21">
        <f t="shared" si="26"/>
        <v>0</v>
      </c>
    </row>
    <row r="55" spans="1:33" ht="12.75" customHeight="1" x14ac:dyDescent="0.2">
      <c r="B55" s="3">
        <v>2017</v>
      </c>
      <c r="C55" s="3">
        <v>5</v>
      </c>
      <c r="D55" s="4" t="s">
        <v>18</v>
      </c>
      <c r="E55" s="4" t="s">
        <v>9</v>
      </c>
      <c r="F55" s="4" t="s">
        <v>95</v>
      </c>
      <c r="G55" s="3">
        <v>15</v>
      </c>
      <c r="K55" s="21">
        <f>K50/K42-1</f>
        <v>0.33333333333333326</v>
      </c>
      <c r="L55" s="21">
        <f t="shared" ref="L55:T55" si="27">L50/L42-1</f>
        <v>3</v>
      </c>
      <c r="M55" s="21">
        <f t="shared" si="27"/>
        <v>0.16666666666666674</v>
      </c>
      <c r="N55" s="21">
        <f t="shared" si="27"/>
        <v>0</v>
      </c>
      <c r="O55" s="21">
        <f t="shared" si="27"/>
        <v>0.39999999999999991</v>
      </c>
      <c r="P55" s="21">
        <f t="shared" si="27"/>
        <v>0.16666666666666674</v>
      </c>
      <c r="Q55" s="21">
        <f t="shared" si="27"/>
        <v>-0.11111111111111116</v>
      </c>
      <c r="R55" s="21">
        <f t="shared" si="27"/>
        <v>0</v>
      </c>
      <c r="S55" s="21">
        <f t="shared" si="27"/>
        <v>0</v>
      </c>
      <c r="T55" s="21">
        <f t="shared" si="27"/>
        <v>0</v>
      </c>
    </row>
    <row r="56" spans="1:33" ht="12.75" customHeight="1" x14ac:dyDescent="0.2">
      <c r="B56" s="3">
        <v>2017</v>
      </c>
      <c r="C56" s="3">
        <v>6</v>
      </c>
      <c r="D56" s="4" t="s">
        <v>18</v>
      </c>
      <c r="E56" s="4" t="s">
        <v>9</v>
      </c>
      <c r="F56" s="4" t="s">
        <v>95</v>
      </c>
      <c r="G56" s="3">
        <v>128</v>
      </c>
      <c r="K56" s="21">
        <f>K51/K40-1</f>
        <v>3</v>
      </c>
      <c r="L56" s="21">
        <f t="shared" ref="L56:T56" si="28">L51/L40-1</f>
        <v>2</v>
      </c>
      <c r="M56" s="21">
        <f t="shared" si="28"/>
        <v>0</v>
      </c>
      <c r="N56" s="21">
        <f t="shared" si="28"/>
        <v>0</v>
      </c>
      <c r="O56" s="21">
        <f t="shared" si="28"/>
        <v>-0.19999999999999996</v>
      </c>
      <c r="P56" s="21">
        <f t="shared" si="28"/>
        <v>-0.16666666666666663</v>
      </c>
      <c r="Q56" s="21">
        <f t="shared" si="28"/>
        <v>0</v>
      </c>
      <c r="R56" s="21">
        <f t="shared" si="28"/>
        <v>0</v>
      </c>
      <c r="S56" s="21">
        <f t="shared" si="28"/>
        <v>0</v>
      </c>
      <c r="T56" s="21">
        <f t="shared" si="28"/>
        <v>0.33333333333333326</v>
      </c>
    </row>
    <row r="57" spans="1:33" ht="12.75" customHeight="1" x14ac:dyDescent="0.2">
      <c r="B57" s="3">
        <v>2017</v>
      </c>
      <c r="C57" s="3">
        <v>7</v>
      </c>
      <c r="D57" s="4" t="s">
        <v>18</v>
      </c>
      <c r="E57" s="4" t="s">
        <v>9</v>
      </c>
      <c r="F57" s="4" t="s">
        <v>95</v>
      </c>
      <c r="G57" s="3">
        <v>307</v>
      </c>
    </row>
    <row r="58" spans="1:33" ht="12.75" customHeight="1" x14ac:dyDescent="0.2">
      <c r="B58" s="3">
        <v>2017</v>
      </c>
      <c r="C58" s="3">
        <v>8</v>
      </c>
      <c r="D58" s="4" t="s">
        <v>8</v>
      </c>
      <c r="E58" s="4" t="s">
        <v>9</v>
      </c>
      <c r="F58" s="4" t="s">
        <v>95</v>
      </c>
      <c r="G58" s="3">
        <v>314</v>
      </c>
      <c r="J58" s="7" t="s">
        <v>8</v>
      </c>
      <c r="K58" s="8">
        <f t="shared" ref="K58:L62" si="29">MROUND(K31*2,10)</f>
        <v>70</v>
      </c>
      <c r="L58" s="8">
        <f>MROUND(L31*2,10)</f>
        <v>20</v>
      </c>
      <c r="M58" s="8">
        <f>MROUND(M31*1.2,10)</f>
        <v>60</v>
      </c>
      <c r="N58" s="8">
        <f t="shared" ref="N58:T58" si="30">MROUND(N31*1.2,10)</f>
        <v>80</v>
      </c>
      <c r="O58" s="8">
        <f t="shared" si="30"/>
        <v>40</v>
      </c>
      <c r="P58" s="8">
        <f t="shared" si="30"/>
        <v>50</v>
      </c>
      <c r="Q58" s="8">
        <f t="shared" si="30"/>
        <v>80</v>
      </c>
      <c r="R58" s="8">
        <f t="shared" si="30"/>
        <v>60</v>
      </c>
      <c r="S58" s="8">
        <f t="shared" si="30"/>
        <v>40</v>
      </c>
      <c r="T58" s="8">
        <f t="shared" si="30"/>
        <v>70</v>
      </c>
      <c r="V58" s="7" t="s">
        <v>8</v>
      </c>
      <c r="W58" s="8">
        <f t="shared" ref="W58:X62" si="31">MROUND(W31*2,10)</f>
        <v>70</v>
      </c>
      <c r="X58" s="8">
        <f t="shared" si="31"/>
        <v>20</v>
      </c>
      <c r="Y58" s="8">
        <f>MROUND(Y31*1.2,10)</f>
        <v>60</v>
      </c>
      <c r="Z58" s="8">
        <f t="shared" ref="Z58:AF58" si="32">MROUND(Z31*1.2,10)</f>
        <v>80</v>
      </c>
      <c r="AA58" s="8">
        <f t="shared" si="32"/>
        <v>40</v>
      </c>
      <c r="AB58" s="8">
        <f t="shared" si="32"/>
        <v>50</v>
      </c>
      <c r="AC58" s="8">
        <f t="shared" si="32"/>
        <v>80</v>
      </c>
      <c r="AD58" s="8">
        <f t="shared" si="32"/>
        <v>60</v>
      </c>
      <c r="AE58" s="8">
        <f t="shared" si="32"/>
        <v>40</v>
      </c>
      <c r="AF58" s="8">
        <f t="shared" si="32"/>
        <v>70</v>
      </c>
    </row>
    <row r="59" spans="1:33" ht="12.75" customHeight="1" x14ac:dyDescent="0.2">
      <c r="B59" s="3">
        <v>2017</v>
      </c>
      <c r="C59" s="3">
        <v>9</v>
      </c>
      <c r="D59" s="4" t="s">
        <v>8</v>
      </c>
      <c r="E59" s="4" t="s">
        <v>9</v>
      </c>
      <c r="F59" s="4" t="s">
        <v>95</v>
      </c>
      <c r="G59" s="3">
        <v>756</v>
      </c>
      <c r="J59" s="7" t="s">
        <v>16</v>
      </c>
      <c r="K59" s="8">
        <f t="shared" si="29"/>
        <v>20</v>
      </c>
      <c r="L59" s="8">
        <f t="shared" si="29"/>
        <v>20</v>
      </c>
      <c r="M59" s="8">
        <f t="shared" ref="M59:T62" si="33">MROUND(M32*1.2,10)</f>
        <v>40</v>
      </c>
      <c r="N59" s="8">
        <f t="shared" si="33"/>
        <v>60</v>
      </c>
      <c r="O59" s="8">
        <f t="shared" si="33"/>
        <v>50</v>
      </c>
      <c r="P59" s="8">
        <f t="shared" si="33"/>
        <v>70</v>
      </c>
      <c r="Q59" s="8">
        <f t="shared" si="33"/>
        <v>60</v>
      </c>
      <c r="R59" s="8">
        <f t="shared" si="33"/>
        <v>30</v>
      </c>
      <c r="S59" s="8">
        <f t="shared" si="33"/>
        <v>20</v>
      </c>
      <c r="T59" s="8">
        <f t="shared" si="33"/>
        <v>40</v>
      </c>
      <c r="V59" s="7" t="s">
        <v>16</v>
      </c>
      <c r="W59" s="8">
        <f t="shared" si="31"/>
        <v>20</v>
      </c>
      <c r="X59" s="8">
        <f t="shared" si="31"/>
        <v>20</v>
      </c>
      <c r="Y59" s="8">
        <f t="shared" ref="Y59:AF59" si="34">MROUND(Y32*1.2,10)</f>
        <v>40</v>
      </c>
      <c r="Z59" s="8">
        <f t="shared" si="34"/>
        <v>60</v>
      </c>
      <c r="AA59" s="8">
        <f t="shared" si="34"/>
        <v>50</v>
      </c>
      <c r="AB59" s="8">
        <f t="shared" si="34"/>
        <v>70</v>
      </c>
      <c r="AC59" s="8">
        <f t="shared" si="34"/>
        <v>60</v>
      </c>
      <c r="AD59" s="8">
        <f t="shared" si="34"/>
        <v>30</v>
      </c>
      <c r="AE59" s="8">
        <f t="shared" si="34"/>
        <v>20</v>
      </c>
      <c r="AF59" s="8">
        <f t="shared" si="34"/>
        <v>40</v>
      </c>
    </row>
    <row r="60" spans="1:33" ht="12.75" customHeight="1" x14ac:dyDescent="0.2">
      <c r="B60" s="3">
        <v>2017</v>
      </c>
      <c r="C60" s="3">
        <v>9</v>
      </c>
      <c r="D60" s="4" t="s">
        <v>8</v>
      </c>
      <c r="E60" s="4" t="s">
        <v>9</v>
      </c>
      <c r="F60" s="4" t="s">
        <v>95</v>
      </c>
      <c r="G60" s="3">
        <v>926</v>
      </c>
      <c r="J60" s="7" t="s">
        <v>14</v>
      </c>
      <c r="K60" s="8">
        <f t="shared" si="29"/>
        <v>40</v>
      </c>
      <c r="L60" s="8">
        <f t="shared" si="29"/>
        <v>30</v>
      </c>
      <c r="M60" s="8">
        <f t="shared" si="33"/>
        <v>80</v>
      </c>
      <c r="N60" s="8">
        <f t="shared" si="33"/>
        <v>100</v>
      </c>
      <c r="O60" s="8">
        <f t="shared" si="33"/>
        <v>110</v>
      </c>
      <c r="P60" s="8">
        <f t="shared" si="33"/>
        <v>130</v>
      </c>
      <c r="Q60" s="8">
        <f t="shared" si="33"/>
        <v>110</v>
      </c>
      <c r="R60" s="8">
        <f t="shared" si="33"/>
        <v>80</v>
      </c>
      <c r="S60" s="8">
        <f t="shared" si="33"/>
        <v>60</v>
      </c>
      <c r="T60" s="8">
        <f t="shared" si="33"/>
        <v>90</v>
      </c>
      <c r="V60" s="7" t="s">
        <v>14</v>
      </c>
      <c r="W60" s="8">
        <f t="shared" si="31"/>
        <v>40</v>
      </c>
      <c r="X60" s="8">
        <f t="shared" si="31"/>
        <v>30</v>
      </c>
      <c r="Y60" s="8">
        <f t="shared" ref="Y60:AF60" si="35">MROUND(Y33*1.2,10)</f>
        <v>80</v>
      </c>
      <c r="Z60" s="8">
        <f t="shared" si="35"/>
        <v>100</v>
      </c>
      <c r="AA60" s="8">
        <f t="shared" si="35"/>
        <v>110</v>
      </c>
      <c r="AB60" s="8">
        <f t="shared" si="35"/>
        <v>130</v>
      </c>
      <c r="AC60" s="8">
        <f t="shared" si="35"/>
        <v>110</v>
      </c>
      <c r="AD60" s="8">
        <f t="shared" si="35"/>
        <v>80</v>
      </c>
      <c r="AE60" s="8">
        <f t="shared" si="35"/>
        <v>60</v>
      </c>
      <c r="AF60" s="8">
        <f t="shared" si="35"/>
        <v>90</v>
      </c>
    </row>
    <row r="61" spans="1:33" ht="12.75" customHeight="1" x14ac:dyDescent="0.2">
      <c r="B61" s="3">
        <v>2017</v>
      </c>
      <c r="C61" s="3">
        <v>11</v>
      </c>
      <c r="D61" s="4" t="s">
        <v>8</v>
      </c>
      <c r="E61" s="4" t="s">
        <v>9</v>
      </c>
      <c r="F61" s="4" t="s">
        <v>95</v>
      </c>
      <c r="G61" s="3">
        <v>130</v>
      </c>
      <c r="J61" s="7" t="s">
        <v>12</v>
      </c>
      <c r="K61" s="8">
        <f t="shared" si="29"/>
        <v>50</v>
      </c>
      <c r="L61" s="8">
        <f t="shared" si="29"/>
        <v>20</v>
      </c>
      <c r="M61" s="8">
        <f t="shared" si="33"/>
        <v>70</v>
      </c>
      <c r="N61" s="8">
        <f t="shared" si="33"/>
        <v>80</v>
      </c>
      <c r="O61" s="8">
        <f t="shared" si="33"/>
        <v>50</v>
      </c>
      <c r="P61" s="8">
        <f t="shared" si="33"/>
        <v>70</v>
      </c>
      <c r="Q61" s="8">
        <f t="shared" si="33"/>
        <v>100</v>
      </c>
      <c r="R61" s="8">
        <f t="shared" si="33"/>
        <v>70</v>
      </c>
      <c r="S61" s="8">
        <f t="shared" si="33"/>
        <v>50</v>
      </c>
      <c r="T61" s="8">
        <f t="shared" si="33"/>
        <v>100</v>
      </c>
      <c r="V61" s="7" t="s">
        <v>12</v>
      </c>
      <c r="W61" s="8">
        <f t="shared" si="31"/>
        <v>50</v>
      </c>
      <c r="X61" s="8">
        <f t="shared" si="31"/>
        <v>20</v>
      </c>
      <c r="Y61" s="8">
        <f t="shared" ref="Y61:AF61" si="36">MROUND(Y34*1.2,10)</f>
        <v>70</v>
      </c>
      <c r="Z61" s="8">
        <f t="shared" si="36"/>
        <v>80</v>
      </c>
      <c r="AA61" s="8">
        <f t="shared" si="36"/>
        <v>50</v>
      </c>
      <c r="AB61" s="8">
        <f t="shared" si="36"/>
        <v>70</v>
      </c>
      <c r="AC61" s="8">
        <f t="shared" si="36"/>
        <v>100</v>
      </c>
      <c r="AD61" s="8">
        <f t="shared" si="36"/>
        <v>70</v>
      </c>
      <c r="AE61" s="8">
        <f t="shared" si="36"/>
        <v>50</v>
      </c>
      <c r="AF61" s="8">
        <f t="shared" si="36"/>
        <v>100</v>
      </c>
    </row>
    <row r="62" spans="1:33" ht="12.75" customHeight="1" x14ac:dyDescent="0.2">
      <c r="B62" s="3">
        <v>2017</v>
      </c>
      <c r="C62" s="3">
        <v>11</v>
      </c>
      <c r="D62" s="4" t="s">
        <v>18</v>
      </c>
      <c r="E62" s="4" t="s">
        <v>9</v>
      </c>
      <c r="F62" s="4" t="s">
        <v>95</v>
      </c>
      <c r="G62" s="3">
        <v>134</v>
      </c>
      <c r="J62" s="7" t="s">
        <v>18</v>
      </c>
      <c r="K62" s="8">
        <f t="shared" si="29"/>
        <v>20</v>
      </c>
      <c r="L62" s="8">
        <f t="shared" si="29"/>
        <v>20</v>
      </c>
      <c r="M62" s="8">
        <f t="shared" si="33"/>
        <v>60</v>
      </c>
      <c r="N62" s="8">
        <f t="shared" si="33"/>
        <v>80</v>
      </c>
      <c r="O62" s="8">
        <f t="shared" si="33"/>
        <v>50</v>
      </c>
      <c r="P62" s="8">
        <f t="shared" si="33"/>
        <v>70</v>
      </c>
      <c r="Q62" s="8">
        <f t="shared" si="33"/>
        <v>80</v>
      </c>
      <c r="R62" s="8">
        <f t="shared" si="33"/>
        <v>50</v>
      </c>
      <c r="S62" s="8">
        <f t="shared" si="33"/>
        <v>40</v>
      </c>
      <c r="T62" s="8">
        <f t="shared" si="33"/>
        <v>70</v>
      </c>
      <c r="V62" s="7" t="s">
        <v>18</v>
      </c>
      <c r="W62" s="8">
        <f t="shared" si="31"/>
        <v>30</v>
      </c>
      <c r="X62" s="8">
        <f t="shared" si="31"/>
        <v>20</v>
      </c>
      <c r="Y62" s="8">
        <f t="shared" ref="Y62:AF62" si="37">MROUND(Y35*1.2,10)</f>
        <v>60</v>
      </c>
      <c r="Z62" s="8">
        <f t="shared" si="37"/>
        <v>80</v>
      </c>
      <c r="AA62" s="8">
        <f t="shared" si="37"/>
        <v>50</v>
      </c>
      <c r="AB62" s="8">
        <f t="shared" si="37"/>
        <v>70</v>
      </c>
      <c r="AC62" s="8">
        <f t="shared" si="37"/>
        <v>80</v>
      </c>
      <c r="AD62" s="8">
        <f t="shared" si="37"/>
        <v>50</v>
      </c>
      <c r="AE62" s="8">
        <f t="shared" si="37"/>
        <v>40</v>
      </c>
      <c r="AF62" s="8">
        <f t="shared" si="37"/>
        <v>70</v>
      </c>
    </row>
    <row r="64" spans="1:33" ht="12.75" customHeight="1" x14ac:dyDescent="0.2">
      <c r="K64" s="8">
        <f>AVERAGE(K58:K62)</f>
        <v>40</v>
      </c>
      <c r="L64" s="8">
        <f t="shared" ref="L64:T64" si="38">AVERAGE(L58:L62)</f>
        <v>22</v>
      </c>
      <c r="M64" s="8">
        <f t="shared" si="38"/>
        <v>62</v>
      </c>
      <c r="N64" s="8">
        <f t="shared" si="38"/>
        <v>80</v>
      </c>
      <c r="O64" s="8">
        <f t="shared" si="38"/>
        <v>60</v>
      </c>
      <c r="P64" s="8">
        <f t="shared" si="38"/>
        <v>78</v>
      </c>
      <c r="Q64" s="8">
        <f t="shared" si="38"/>
        <v>86</v>
      </c>
      <c r="R64" s="8">
        <f t="shared" si="38"/>
        <v>58</v>
      </c>
      <c r="S64" s="8">
        <f t="shared" si="38"/>
        <v>42</v>
      </c>
      <c r="T64" s="8">
        <f t="shared" si="38"/>
        <v>74</v>
      </c>
      <c r="U64" s="8">
        <f>AVERAGE(K64:T64)</f>
        <v>60.2</v>
      </c>
      <c r="W64" s="8">
        <f>AVERAGE(W58:W62)</f>
        <v>42</v>
      </c>
      <c r="X64" s="8">
        <f t="shared" ref="X64:AF64" si="39">AVERAGE(X58:X62)</f>
        <v>22</v>
      </c>
      <c r="Y64" s="8">
        <f t="shared" si="39"/>
        <v>62</v>
      </c>
      <c r="Z64" s="8">
        <f t="shared" si="39"/>
        <v>80</v>
      </c>
      <c r="AA64" s="8">
        <f t="shared" si="39"/>
        <v>60</v>
      </c>
      <c r="AB64" s="8">
        <f t="shared" si="39"/>
        <v>78</v>
      </c>
      <c r="AC64" s="8">
        <f t="shared" si="39"/>
        <v>86</v>
      </c>
      <c r="AD64" s="8">
        <f t="shared" si="39"/>
        <v>58</v>
      </c>
      <c r="AE64" s="8">
        <f t="shared" si="39"/>
        <v>42</v>
      </c>
      <c r="AF64" s="8">
        <f t="shared" si="39"/>
        <v>74</v>
      </c>
      <c r="AG64" s="8">
        <f>AVERAGE(W64:AF64)</f>
        <v>60.4</v>
      </c>
    </row>
    <row r="67" spans="10:33" ht="12.75" customHeight="1" x14ac:dyDescent="0.2"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V67" s="7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0:33" ht="12.75" customHeight="1" x14ac:dyDescent="0.2"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V68" s="7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0:33" ht="12.75" customHeight="1" x14ac:dyDescent="0.2"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V69" s="7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0:33" ht="12.75" customHeight="1" x14ac:dyDescent="0.2"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V70" s="7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0:33" ht="12.75" customHeight="1" x14ac:dyDescent="0.2"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V71" s="7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3" spans="10:33" ht="12.75" customHeight="1" x14ac:dyDescent="0.2"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</sheetData>
  <pageMargins left="0.75" right="0.75" top="1" bottom="1" header="0.5" footer="0.5"/>
  <pageSetup paperSize="9" orientation="portrait" r:id="rId3"/>
  <headerFooter alignWithMargins="0">
    <oddHeader>&amp;L&amp;C&amp;R</oddHeader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28"/>
  <sheetViews>
    <sheetView workbookViewId="0"/>
  </sheetViews>
  <sheetFormatPr defaultRowHeight="12.75" customHeight="1" x14ac:dyDescent="0.2"/>
  <sheetData>
    <row r="2" spans="1:1" ht="12.75" customHeight="1" x14ac:dyDescent="0.2">
      <c r="A2" t="s">
        <v>64</v>
      </c>
    </row>
    <row r="3" spans="1:1" ht="12.75" customHeight="1" x14ac:dyDescent="0.2">
      <c r="A3" t="s">
        <v>65</v>
      </c>
    </row>
    <row r="4" spans="1:1" ht="12.75" customHeight="1" x14ac:dyDescent="0.2">
      <c r="A4" t="s">
        <v>66</v>
      </c>
    </row>
    <row r="5" spans="1:1" ht="12.75" customHeight="1" x14ac:dyDescent="0.2">
      <c r="A5" t="s">
        <v>67</v>
      </c>
    </row>
    <row r="6" spans="1:1" ht="12.75" customHeight="1" x14ac:dyDescent="0.2">
      <c r="A6" t="s">
        <v>68</v>
      </c>
    </row>
    <row r="7" spans="1:1" ht="12.75" customHeight="1" x14ac:dyDescent="0.2">
      <c r="A7" t="s">
        <v>69</v>
      </c>
    </row>
    <row r="8" spans="1:1" ht="12.75" customHeight="1" x14ac:dyDescent="0.2">
      <c r="A8" t="s">
        <v>70</v>
      </c>
    </row>
    <row r="9" spans="1:1" ht="12.75" customHeight="1" x14ac:dyDescent="0.2">
      <c r="A9" t="s">
        <v>71</v>
      </c>
    </row>
    <row r="10" spans="1:1" ht="12.75" customHeight="1" x14ac:dyDescent="0.2">
      <c r="A10" t="s">
        <v>72</v>
      </c>
    </row>
    <row r="11" spans="1:1" ht="12.75" customHeight="1" x14ac:dyDescent="0.2">
      <c r="A11" t="s">
        <v>73</v>
      </c>
    </row>
    <row r="12" spans="1:1" ht="12.75" customHeight="1" x14ac:dyDescent="0.2">
      <c r="A12" t="s">
        <v>74</v>
      </c>
    </row>
    <row r="13" spans="1:1" ht="12.75" customHeight="1" x14ac:dyDescent="0.2">
      <c r="A13" t="s">
        <v>75</v>
      </c>
    </row>
    <row r="14" spans="1:1" ht="12.75" customHeight="1" x14ac:dyDescent="0.2">
      <c r="A14" t="s">
        <v>76</v>
      </c>
    </row>
    <row r="15" spans="1:1" ht="12.75" customHeight="1" x14ac:dyDescent="0.2">
      <c r="A15" t="s">
        <v>77</v>
      </c>
    </row>
    <row r="16" spans="1:1" ht="12.75" customHeight="1" x14ac:dyDescent="0.2">
      <c r="A16" t="s">
        <v>78</v>
      </c>
    </row>
    <row r="17" spans="1:1" ht="12.75" customHeight="1" x14ac:dyDescent="0.2">
      <c r="A17" t="s">
        <v>79</v>
      </c>
    </row>
    <row r="18" spans="1:1" ht="12.75" customHeight="1" x14ac:dyDescent="0.2">
      <c r="A18" t="s">
        <v>80</v>
      </c>
    </row>
    <row r="19" spans="1:1" ht="12.75" customHeight="1" x14ac:dyDescent="0.2">
      <c r="A19" t="s">
        <v>81</v>
      </c>
    </row>
    <row r="20" spans="1:1" ht="12.75" customHeight="1" x14ac:dyDescent="0.2">
      <c r="A20" t="s">
        <v>82</v>
      </c>
    </row>
    <row r="21" spans="1:1" ht="12.75" customHeight="1" x14ac:dyDescent="0.2">
      <c r="A21" t="s">
        <v>83</v>
      </c>
    </row>
    <row r="22" spans="1:1" ht="12.75" customHeight="1" x14ac:dyDescent="0.2">
      <c r="A22" t="s">
        <v>84</v>
      </c>
    </row>
    <row r="23" spans="1:1" ht="12.75" customHeight="1" x14ac:dyDescent="0.2">
      <c r="A23" t="s">
        <v>85</v>
      </c>
    </row>
    <row r="24" spans="1:1" ht="12.75" customHeight="1" x14ac:dyDescent="0.2">
      <c r="A24" t="s">
        <v>86</v>
      </c>
    </row>
    <row r="25" spans="1:1" ht="12.75" customHeight="1" x14ac:dyDescent="0.2">
      <c r="A25" t="s">
        <v>87</v>
      </c>
    </row>
    <row r="26" spans="1:1" ht="12.75" customHeight="1" x14ac:dyDescent="0.2">
      <c r="A26" t="s">
        <v>88</v>
      </c>
    </row>
    <row r="27" spans="1:1" ht="12.75" customHeight="1" x14ac:dyDescent="0.2">
      <c r="A27" t="s">
        <v>89</v>
      </c>
    </row>
    <row r="28" spans="1:1" ht="12.75" customHeight="1" x14ac:dyDescent="0.2">
      <c r="A28" t="s">
        <v>90</v>
      </c>
    </row>
  </sheetData>
  <phoneticPr fontId="0" type="noConversion"/>
  <pageMargins left="0.75" right="0.75" top="1" bottom="1" header="0.5" footer="0.5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 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</dc:creator>
  <cp:lastModifiedBy>Колесник Євгенія Олександрівна</cp:lastModifiedBy>
  <dcterms:created xsi:type="dcterms:W3CDTF">2017-12-11T09:36:43Z</dcterms:created>
  <dcterms:modified xsi:type="dcterms:W3CDTF">2017-12-11T11:47:51Z</dcterms:modified>
</cp:coreProperties>
</file>