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q\Documents\data\TQR data\"/>
    </mc:Choice>
  </mc:AlternateContent>
  <bookViews>
    <workbookView xWindow="-66" yWindow="2364" windowWidth="17532" windowHeight="5250" firstSheet="3" activeTab="3"/>
  </bookViews>
  <sheets>
    <sheet name="P1-P2" sheetId="7" r:id="rId1"/>
    <sheet name="xq 1-15-16" sheetId="9" r:id="rId2"/>
    <sheet name="xq 1-18-16" sheetId="10" r:id="rId3"/>
    <sheet name="xq 3-17-16" sheetId="3" r:id="rId4"/>
    <sheet name="eqr 3-16-16" sheetId="11" r:id="rId5"/>
    <sheet name="4-22-15" sheetId="8" r:id="rId6"/>
    <sheet name="data" sheetId="2" r:id="rId7"/>
    <sheet name="Sheet1" sheetId="1" r:id="rId8"/>
    <sheet name="Chart1" sheetId="4" r:id="rId9"/>
    <sheet name="Chart2" sheetId="5" r:id="rId10"/>
    <sheet name="Chart3" sheetId="6" r:id="rId11"/>
  </sheets>
  <calcPr calcId="152511"/>
</workbook>
</file>

<file path=xl/calcChain.xml><?xml version="1.0" encoding="utf-8"?>
<calcChain xmlns="http://schemas.openxmlformats.org/spreadsheetml/2006/main">
  <c r="I46" i="9" l="1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AJ28" i="2" l="1"/>
  <c r="AI28" i="2"/>
  <c r="AH28" i="2"/>
  <c r="AG28" i="2"/>
  <c r="F28" i="2"/>
  <c r="AJ27" i="2"/>
  <c r="AI27" i="2"/>
  <c r="AH27" i="2"/>
  <c r="AG27" i="2"/>
  <c r="AF27" i="2"/>
  <c r="AE27" i="2"/>
  <c r="AD27" i="2"/>
  <c r="AC27" i="2"/>
  <c r="AA27" i="2"/>
  <c r="Z27" i="2"/>
  <c r="Y27" i="2"/>
  <c r="X27" i="2"/>
  <c r="W27" i="2"/>
  <c r="V27" i="2"/>
  <c r="U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J26" i="2"/>
  <c r="AI26" i="2"/>
  <c r="AH26" i="2"/>
  <c r="AG26" i="2"/>
  <c r="AF26" i="2"/>
  <c r="AE26" i="2"/>
  <c r="AD26" i="2"/>
  <c r="AC26" i="2"/>
  <c r="AA26" i="2"/>
  <c r="Z26" i="2"/>
  <c r="Y26" i="2"/>
  <c r="X26" i="2"/>
  <c r="W26" i="2"/>
  <c r="V26" i="2"/>
  <c r="U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J25" i="2"/>
  <c r="AI25" i="2"/>
  <c r="AH25" i="2"/>
  <c r="AG25" i="2"/>
  <c r="AF25" i="2"/>
  <c r="AE25" i="2"/>
  <c r="AD25" i="2"/>
  <c r="AC25" i="2"/>
  <c r="AA25" i="2"/>
  <c r="Z25" i="2"/>
  <c r="Y25" i="2"/>
  <c r="X25" i="2"/>
  <c r="W25" i="2"/>
  <c r="V25" i="2"/>
  <c r="U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J24" i="2"/>
  <c r="AI24" i="2"/>
  <c r="AH24" i="2"/>
  <c r="AG24" i="2"/>
  <c r="AF24" i="2"/>
  <c r="AE24" i="2"/>
  <c r="AD24" i="2"/>
  <c r="AC24" i="2"/>
  <c r="AA24" i="2"/>
  <c r="Z24" i="2"/>
  <c r="Y24" i="2"/>
  <c r="X24" i="2"/>
  <c r="W24" i="2"/>
  <c r="V24" i="2"/>
  <c r="U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J23" i="2"/>
  <c r="AI23" i="2"/>
  <c r="AH23" i="2"/>
  <c r="AG23" i="2"/>
  <c r="AF23" i="2"/>
  <c r="AE23" i="2"/>
  <c r="AD23" i="2"/>
  <c r="AC23" i="2"/>
  <c r="AA23" i="2"/>
  <c r="Z23" i="2"/>
  <c r="Y23" i="2"/>
  <c r="X23" i="2"/>
  <c r="W23" i="2"/>
  <c r="V23" i="2"/>
  <c r="U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J22" i="2"/>
  <c r="AI22" i="2"/>
  <c r="AH22" i="2"/>
  <c r="AG22" i="2"/>
  <c r="AF22" i="2"/>
  <c r="AE22" i="2"/>
  <c r="AD22" i="2"/>
  <c r="AC22" i="2"/>
  <c r="AA22" i="2"/>
  <c r="Z22" i="2"/>
  <c r="Y22" i="2"/>
  <c r="X22" i="2"/>
  <c r="W22" i="2"/>
  <c r="V22" i="2"/>
  <c r="U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J21" i="2"/>
  <c r="AI21" i="2"/>
  <c r="AH21" i="2"/>
  <c r="AG21" i="2"/>
  <c r="AF21" i="2"/>
  <c r="AE21" i="2"/>
  <c r="AD21" i="2"/>
  <c r="AC21" i="2"/>
  <c r="AA21" i="2"/>
  <c r="Z21" i="2"/>
  <c r="Y21" i="2"/>
  <c r="X21" i="2"/>
  <c r="W21" i="2"/>
  <c r="V21" i="2"/>
  <c r="U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J20" i="2"/>
  <c r="AI20" i="2"/>
  <c r="AH20" i="2"/>
  <c r="AG20" i="2"/>
  <c r="AF20" i="2"/>
  <c r="AE20" i="2"/>
  <c r="AD20" i="2"/>
  <c r="AC20" i="2"/>
  <c r="AA20" i="2"/>
  <c r="Z20" i="2"/>
  <c r="Y20" i="2"/>
  <c r="X20" i="2"/>
  <c r="W20" i="2"/>
  <c r="V20" i="2"/>
  <c r="U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J19" i="2"/>
  <c r="AI19" i="2"/>
  <c r="AH19" i="2"/>
  <c r="AG19" i="2"/>
  <c r="AF19" i="2"/>
  <c r="AE19" i="2"/>
  <c r="AD19" i="2"/>
  <c r="AC19" i="2"/>
  <c r="AA19" i="2"/>
  <c r="Z19" i="2"/>
  <c r="Y19" i="2"/>
  <c r="X19" i="2"/>
  <c r="W19" i="2"/>
  <c r="V19" i="2"/>
  <c r="U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</calcChain>
</file>

<file path=xl/comments1.xml><?xml version="1.0" encoding="utf-8"?>
<comments xmlns="http://schemas.openxmlformats.org/spreadsheetml/2006/main">
  <authors>
    <author>xina quan</author>
  </authors>
  <commentList>
    <comment ref="J4" authorId="0" shapeId="0">
      <text>
        <r>
          <rPr>
            <b/>
            <sz val="9"/>
            <color indexed="81"/>
            <rFont val="Tahoma"/>
            <charset val="1"/>
          </rPr>
          <t>xina quan:</t>
        </r>
        <r>
          <rPr>
            <sz val="9"/>
            <color indexed="81"/>
            <rFont val="Tahoma"/>
            <charset val="1"/>
          </rPr>
          <t xml:space="preserve">
censored mean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xina quan:</t>
        </r>
        <r>
          <rPr>
            <sz val="9"/>
            <color indexed="81"/>
            <rFont val="Tahoma"/>
            <charset val="1"/>
          </rPr>
          <t xml:space="preserve">
censored mean</t>
        </r>
      </text>
    </comment>
  </commentList>
</comments>
</file>

<file path=xl/sharedStrings.xml><?xml version="1.0" encoding="utf-8"?>
<sst xmlns="http://schemas.openxmlformats.org/spreadsheetml/2006/main" count="511" uniqueCount="139">
  <si>
    <t>Jeff</t>
  </si>
  <si>
    <t>Amanda</t>
  </si>
  <si>
    <t>Xina</t>
  </si>
  <si>
    <t>inverted</t>
  </si>
  <si>
    <t>Tad</t>
  </si>
  <si>
    <t>5/50/15</t>
  </si>
  <si>
    <t>2/0.3</t>
  </si>
  <si>
    <t>300/5000</t>
  </si>
  <si>
    <t>Allison</t>
  </si>
  <si>
    <t>3/29/17</t>
  </si>
  <si>
    <t>3/1</t>
  </si>
  <si>
    <t>2/1</t>
  </si>
  <si>
    <t>3/49/13</t>
  </si>
  <si>
    <t>5/1</t>
  </si>
  <si>
    <t>normal</t>
  </si>
  <si>
    <t>3/40/16</t>
  </si>
  <si>
    <t>10/0.1</t>
  </si>
  <si>
    <t>1/5000</t>
  </si>
  <si>
    <t>3/40/11</t>
  </si>
  <si>
    <t>10/0.05</t>
  </si>
  <si>
    <t>3/40/9</t>
  </si>
  <si>
    <t>3/0.2</t>
  </si>
  <si>
    <t>3/26/15</t>
  </si>
  <si>
    <t>3/40/13</t>
  </si>
  <si>
    <t>3/0.8</t>
  </si>
  <si>
    <t>3/50/10</t>
  </si>
  <si>
    <t>2/0.1</t>
  </si>
  <si>
    <t>1.3/1</t>
  </si>
  <si>
    <t>6/50/2</t>
  </si>
  <si>
    <t>6/30/9</t>
  </si>
  <si>
    <t>2/0.05</t>
  </si>
  <si>
    <t>100Hz</t>
  </si>
  <si>
    <t>80 Hz</t>
  </si>
  <si>
    <t>87 Hz</t>
  </si>
  <si>
    <t>ave</t>
  </si>
  <si>
    <t>min</t>
  </si>
  <si>
    <t>max</t>
  </si>
  <si>
    <t>stdev</t>
  </si>
  <si>
    <t>ave: stdev</t>
  </si>
  <si>
    <t>cherry picked</t>
  </si>
  <si>
    <t>Eric</t>
  </si>
  <si>
    <t>3/58/5</t>
  </si>
  <si>
    <t>10/0.3</t>
  </si>
  <si>
    <t>8000/2000</t>
  </si>
  <si>
    <t>14000/5000</t>
  </si>
  <si>
    <t>11500/7000</t>
  </si>
  <si>
    <t>Charlie</t>
  </si>
  <si>
    <t>4200/5000</t>
  </si>
  <si>
    <t>1.3/0.3</t>
  </si>
  <si>
    <t>3/30/6</t>
  </si>
  <si>
    <t>5/29/9</t>
  </si>
  <si>
    <t>0.9/0.3</t>
  </si>
  <si>
    <t>5/59/8</t>
  </si>
  <si>
    <t>15000/2700</t>
  </si>
  <si>
    <t>3/24/6</t>
  </si>
  <si>
    <t>7/0.3</t>
  </si>
  <si>
    <t>Clementine</t>
  </si>
  <si>
    <t>0/5000</t>
  </si>
  <si>
    <t>3/0.5</t>
  </si>
  <si>
    <t>3/51/13</t>
  </si>
  <si>
    <t>4700/3000</t>
  </si>
  <si>
    <t>3/29/16</t>
  </si>
  <si>
    <t>KK</t>
  </si>
  <si>
    <t>25250/3500</t>
  </si>
  <si>
    <t>9/0.3</t>
  </si>
  <si>
    <t>4/49/16</t>
  </si>
  <si>
    <t>Zoe</t>
  </si>
  <si>
    <t>1000/4500</t>
  </si>
  <si>
    <t>2.5/0.3</t>
  </si>
  <si>
    <t>3/22/7</t>
  </si>
  <si>
    <t>56 Hz</t>
  </si>
  <si>
    <t>59 Hz</t>
  </si>
  <si>
    <t>Systolic</t>
  </si>
  <si>
    <t>Diastolic</t>
  </si>
  <si>
    <t>Pulse</t>
  </si>
  <si>
    <t>Sensor</t>
  </si>
  <si>
    <t>filter parameters</t>
  </si>
  <si>
    <t>start point/# pts</t>
  </si>
  <si>
    <t>peak picking parameters</t>
  </si>
  <si>
    <t>75% range</t>
  </si>
  <si>
    <t>25% range</t>
  </si>
  <si>
    <t>ave:(.25-0.75)*range</t>
  </si>
  <si>
    <t>ave: comb 21&amp;22</t>
  </si>
  <si>
    <t>P1/P2</t>
  </si>
  <si>
    <t>all pulse data</t>
  </si>
  <si>
    <t>0/3000</t>
  </si>
  <si>
    <t>3/48/8</t>
  </si>
  <si>
    <t>68 Hz</t>
  </si>
  <si>
    <t>7000/5000</t>
  </si>
  <si>
    <t>4/0.3</t>
  </si>
  <si>
    <t>3/71/8</t>
  </si>
  <si>
    <t>500/2500</t>
  </si>
  <si>
    <t>3/66/1</t>
  </si>
  <si>
    <t>HR</t>
  </si>
  <si>
    <t>Start Time</t>
  </si>
  <si>
    <t>HR from P Sensor</t>
  </si>
  <si>
    <t>X</t>
  </si>
  <si>
    <t>F1</t>
  </si>
  <si>
    <t>A</t>
  </si>
  <si>
    <t>F2</t>
  </si>
  <si>
    <t>B</t>
  </si>
  <si>
    <t>M1</t>
  </si>
  <si>
    <t>J</t>
  </si>
  <si>
    <t>M2</t>
  </si>
  <si>
    <t>Al</t>
  </si>
  <si>
    <t>F3</t>
  </si>
  <si>
    <t>start pt</t>
  </si>
  <si>
    <t>sitting</t>
  </si>
  <si>
    <t>standing</t>
  </si>
  <si>
    <t>time</t>
  </si>
  <si>
    <t>S-BP</t>
  </si>
  <si>
    <t>D-BP</t>
  </si>
  <si>
    <t>msmt type</t>
  </si>
  <si>
    <t>at rest</t>
  </si>
  <si>
    <t>after exercise</t>
  </si>
  <si>
    <t>channel 2 best, then channel 3, ch 1 &amp; 4 have some spots but noisy.</t>
  </si>
  <si>
    <t>ch 1</t>
  </si>
  <si>
    <t>ch2</t>
  </si>
  <si>
    <t>ch3</t>
  </si>
  <si>
    <t>ch3, ch4</t>
  </si>
  <si>
    <t>ch1</t>
  </si>
  <si>
    <t>ch2,ch1</t>
  </si>
  <si>
    <t>ch 1, ch2, ch4, ch3</t>
  </si>
  <si>
    <t>ch1, ch2</t>
  </si>
  <si>
    <t xml:space="preserve">ch 1, ch2 </t>
  </si>
  <si>
    <t>pt for time</t>
  </si>
  <si>
    <t>channel</t>
  </si>
  <si>
    <t>maybe ch2 and ch3</t>
  </si>
  <si>
    <t>filename</t>
  </si>
  <si>
    <t>physical status</t>
  </si>
  <si>
    <t>ch2, ch3</t>
  </si>
  <si>
    <t>maybe ch1</t>
  </si>
  <si>
    <t>ch2, ch3, ch4</t>
  </si>
  <si>
    <t>eqr201603161218.lvm</t>
  </si>
  <si>
    <t>xq201601181537.lvm</t>
  </si>
  <si>
    <t>xq201601150757.lvm</t>
  </si>
  <si>
    <t>xq201601151125.lvm</t>
  </si>
  <si>
    <t>xq201601151249.lvm</t>
  </si>
  <si>
    <t>xq201603172251.lvm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</si>
</sst>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name val="Arial"/>
      <family val="2"/>
    </font>
    <font>
      <sz val="23"/>
      <color rgb="FF00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quotePrefix="1"/>
    <xf numFmtId="17" fontId="0" fillId="0" borderId="0" xfId="0" quotePrefix="1" applyNumberFormat="1"/>
    <xf numFmtId="0" fontId="1" fillId="0" borderId="0" xfId="0" applyFont="1"/>
    <xf numFmtId="164" fontId="1" fillId="0" borderId="0" xfId="0" quotePrefix="1" applyNumberFormat="1" applyFont="1"/>
    <xf numFmtId="164" fontId="0" fillId="0" borderId="0" xfId="0" quotePrefix="1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2" fillId="0" borderId="0" xfId="1"/>
    <xf numFmtId="20" fontId="2" fillId="0" borderId="0" xfId="1" applyNumberFormat="1"/>
    <xf numFmtId="0" fontId="2" fillId="0" borderId="0" xfId="1" applyNumberFormat="1"/>
    <xf numFmtId="0" fontId="3" fillId="0" borderId="0" xfId="1" applyFont="1" applyAlignment="1">
      <alignment horizontal="center" wrapText="1" readingOrder="1"/>
    </xf>
    <xf numFmtId="0" fontId="4" fillId="0" borderId="0" xfId="1" applyFont="1" applyAlignment="1">
      <alignment horizontal="center" wrapText="1"/>
    </xf>
    <xf numFmtId="0" fontId="5" fillId="0" borderId="0" xfId="1" applyFont="1" applyAlignment="1">
      <alignment horizontal="center" wrapText="1" readingOrder="1"/>
    </xf>
    <xf numFmtId="20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36788805093295"/>
          <c:y val="2.2208762366242682E-2"/>
          <c:w val="0.8674814230015444"/>
          <c:h val="0.8275725679656487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data!$A$19</c:f>
              <c:strCache>
                <c:ptCount val="1"/>
                <c:pt idx="0">
                  <c:v>P1/P2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data!$B$3:$AO$3</c:f>
              <c:numCache>
                <c:formatCode>General</c:formatCode>
                <c:ptCount val="40"/>
                <c:pt idx="4">
                  <c:v>131</c:v>
                </c:pt>
                <c:pt idx="7">
                  <c:v>121</c:v>
                </c:pt>
                <c:pt idx="9">
                  <c:v>102</c:v>
                </c:pt>
                <c:pt idx="11">
                  <c:v>103</c:v>
                </c:pt>
                <c:pt idx="14">
                  <c:v>119</c:v>
                </c:pt>
                <c:pt idx="19">
                  <c:v>102</c:v>
                </c:pt>
                <c:pt idx="20">
                  <c:v>104</c:v>
                </c:pt>
                <c:pt idx="21">
                  <c:v>104</c:v>
                </c:pt>
                <c:pt idx="22">
                  <c:v>114</c:v>
                </c:pt>
                <c:pt idx="23">
                  <c:v>106</c:v>
                </c:pt>
                <c:pt idx="24">
                  <c:v>112</c:v>
                </c:pt>
                <c:pt idx="25">
                  <c:v>129</c:v>
                </c:pt>
                <c:pt idx="27">
                  <c:v>167</c:v>
                </c:pt>
                <c:pt idx="28">
                  <c:v>112</c:v>
                </c:pt>
                <c:pt idx="29">
                  <c:v>112</c:v>
                </c:pt>
                <c:pt idx="30">
                  <c:v>110</c:v>
                </c:pt>
                <c:pt idx="31">
                  <c:v>99</c:v>
                </c:pt>
                <c:pt idx="32">
                  <c:v>107</c:v>
                </c:pt>
                <c:pt idx="33">
                  <c:v>107</c:v>
                </c:pt>
                <c:pt idx="34">
                  <c:v>117</c:v>
                </c:pt>
              </c:numCache>
            </c:numRef>
          </c:xVal>
          <c:yVal>
            <c:numRef>
              <c:f>data!$B$19:$AO$19</c:f>
              <c:numCache>
                <c:formatCode>0.000</c:formatCode>
                <c:ptCount val="40"/>
                <c:pt idx="0">
                  <c:v>2.5475909090909097</c:v>
                </c:pt>
                <c:pt idx="1">
                  <c:v>1.8407397260273977</c:v>
                </c:pt>
                <c:pt idx="2">
                  <c:v>0.84415094339622632</c:v>
                </c:pt>
                <c:pt idx="3">
                  <c:v>2.125377777777778</c:v>
                </c:pt>
                <c:pt idx="4">
                  <c:v>1.4812978723404258</c:v>
                </c:pt>
                <c:pt idx="5">
                  <c:v>1.255714285714286</c:v>
                </c:pt>
                <c:pt idx="6">
                  <c:v>1.2333478260869568</c:v>
                </c:pt>
                <c:pt idx="7">
                  <c:v>2.8518333333333334</c:v>
                </c:pt>
                <c:pt idx="8">
                  <c:v>1.3842881355932204</c:v>
                </c:pt>
                <c:pt idx="9">
                  <c:v>1.2719772727272725</c:v>
                </c:pt>
                <c:pt idx="10">
                  <c:v>1.2388333333333335</c:v>
                </c:pt>
                <c:pt idx="11">
                  <c:v>2.0191200000000005</c:v>
                </c:pt>
                <c:pt idx="12">
                  <c:v>1.358974358974359</c:v>
                </c:pt>
                <c:pt idx="13">
                  <c:v>1.370947368421052</c:v>
                </c:pt>
                <c:pt idx="14">
                  <c:v>2.2976415094339626</c:v>
                </c:pt>
                <c:pt idx="16" formatCode="General">
                  <c:v>2.6820200000000001</c:v>
                </c:pt>
                <c:pt idx="19">
                  <c:v>3.1609555555555571</c:v>
                </c:pt>
                <c:pt idx="20">
                  <c:v>2.5189130434782605</c:v>
                </c:pt>
                <c:pt idx="21">
                  <c:v>2.5544444444444441</c:v>
                </c:pt>
                <c:pt idx="22">
                  <c:v>2.7714047619047615</c:v>
                </c:pt>
                <c:pt idx="23">
                  <c:v>1.3685967741935485</c:v>
                </c:pt>
                <c:pt idx="24">
                  <c:v>1.3610652173913045</c:v>
                </c:pt>
                <c:pt idx="25">
                  <c:v>0.85211999999999988</c:v>
                </c:pt>
                <c:pt idx="27">
                  <c:v>-0.93254285714285701</c:v>
                </c:pt>
                <c:pt idx="28">
                  <c:v>0.75044444444444447</c:v>
                </c:pt>
                <c:pt idx="29">
                  <c:v>1.3522033898305084</c:v>
                </c:pt>
                <c:pt idx="30">
                  <c:v>2.7713483146067421</c:v>
                </c:pt>
                <c:pt idx="31">
                  <c:v>4.3740999999999994</c:v>
                </c:pt>
                <c:pt idx="32">
                  <c:v>3.0994800000000002</c:v>
                </c:pt>
                <c:pt idx="33">
                  <c:v>1.6841052631578948</c:v>
                </c:pt>
                <c:pt idx="34">
                  <c:v>1.1406404494382028</c:v>
                </c:pt>
              </c:numCache>
            </c:numRef>
          </c:yVal>
          <c:smooth val="0"/>
        </c:ser>
        <c:ser>
          <c:idx val="1"/>
          <c:order val="1"/>
          <c:tx>
            <c:v>4/22/2015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'4-22-15'!$B$2:$B$5</c:f>
              <c:numCache>
                <c:formatCode>General</c:formatCode>
                <c:ptCount val="4"/>
                <c:pt idx="0">
                  <c:v>102</c:v>
                </c:pt>
                <c:pt idx="1">
                  <c:v>103</c:v>
                </c:pt>
                <c:pt idx="2">
                  <c:v>121</c:v>
                </c:pt>
                <c:pt idx="3">
                  <c:v>131</c:v>
                </c:pt>
              </c:numCache>
            </c:numRef>
          </c:xVal>
          <c:yVal>
            <c:numRef>
              <c:f>'4-22-15'!$J$2:$J$5</c:f>
              <c:numCache>
                <c:formatCode>General</c:formatCode>
                <c:ptCount val="4"/>
                <c:pt idx="0">
                  <c:v>1.4450099999999999</c:v>
                </c:pt>
                <c:pt idx="1">
                  <c:v>1.69719</c:v>
                </c:pt>
                <c:pt idx="2">
                  <c:v>1.04142</c:v>
                </c:pt>
                <c:pt idx="3">
                  <c:v>1.0133099999999999</c:v>
                </c:pt>
              </c:numCache>
            </c:numRef>
          </c:yVal>
          <c:smooth val="0"/>
        </c:ser>
        <c:ser>
          <c:idx val="2"/>
          <c:order val="2"/>
          <c:tx>
            <c:v>1/15/2015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'xq 1-15-16'!$C$2:$C$46</c:f>
              <c:numCache>
                <c:formatCode>General</c:formatCode>
                <c:ptCount val="45"/>
                <c:pt idx="0">
                  <c:v>130</c:v>
                </c:pt>
                <c:pt idx="1">
                  <c:v>127</c:v>
                </c:pt>
                <c:pt idx="2">
                  <c:v>132</c:v>
                </c:pt>
                <c:pt idx="3">
                  <c:v>131</c:v>
                </c:pt>
                <c:pt idx="4">
                  <c:v>123</c:v>
                </c:pt>
                <c:pt idx="5">
                  <c:v>123</c:v>
                </c:pt>
                <c:pt idx="6">
                  <c:v>151</c:v>
                </c:pt>
                <c:pt idx="7">
                  <c:v>163</c:v>
                </c:pt>
                <c:pt idx="8">
                  <c:v>155</c:v>
                </c:pt>
                <c:pt idx="9">
                  <c:v>149</c:v>
                </c:pt>
                <c:pt idx="10">
                  <c:v>137</c:v>
                </c:pt>
                <c:pt idx="11">
                  <c:v>152</c:v>
                </c:pt>
                <c:pt idx="12">
                  <c:v>127</c:v>
                </c:pt>
                <c:pt idx="13">
                  <c:v>145</c:v>
                </c:pt>
                <c:pt idx="14">
                  <c:v>128</c:v>
                </c:pt>
                <c:pt idx="15">
                  <c:v>109</c:v>
                </c:pt>
                <c:pt idx="16">
                  <c:v>130</c:v>
                </c:pt>
                <c:pt idx="17">
                  <c:v>119</c:v>
                </c:pt>
                <c:pt idx="18">
                  <c:v>116</c:v>
                </c:pt>
                <c:pt idx="19">
                  <c:v>110</c:v>
                </c:pt>
                <c:pt idx="20">
                  <c:v>108</c:v>
                </c:pt>
                <c:pt idx="21">
                  <c:v>98</c:v>
                </c:pt>
                <c:pt idx="22">
                  <c:v>102</c:v>
                </c:pt>
                <c:pt idx="23">
                  <c:v>107</c:v>
                </c:pt>
                <c:pt idx="24">
                  <c:v>119</c:v>
                </c:pt>
                <c:pt idx="25">
                  <c:v>114</c:v>
                </c:pt>
                <c:pt idx="26">
                  <c:v>114</c:v>
                </c:pt>
                <c:pt idx="27">
                  <c:v>143</c:v>
                </c:pt>
                <c:pt idx="28">
                  <c:v>130</c:v>
                </c:pt>
                <c:pt idx="29">
                  <c:v>125</c:v>
                </c:pt>
                <c:pt idx="30">
                  <c:v>135</c:v>
                </c:pt>
                <c:pt idx="31">
                  <c:v>134</c:v>
                </c:pt>
                <c:pt idx="32">
                  <c:v>121</c:v>
                </c:pt>
                <c:pt idx="33">
                  <c:v>117</c:v>
                </c:pt>
                <c:pt idx="34">
                  <c:v>118</c:v>
                </c:pt>
                <c:pt idx="35">
                  <c:v>123</c:v>
                </c:pt>
                <c:pt idx="36">
                  <c:v>124</c:v>
                </c:pt>
                <c:pt idx="37">
                  <c:v>119</c:v>
                </c:pt>
                <c:pt idx="38">
                  <c:v>130</c:v>
                </c:pt>
                <c:pt idx="39">
                  <c:v>122</c:v>
                </c:pt>
                <c:pt idx="40">
                  <c:v>117</c:v>
                </c:pt>
                <c:pt idx="41">
                  <c:v>115</c:v>
                </c:pt>
                <c:pt idx="42">
                  <c:v>131</c:v>
                </c:pt>
                <c:pt idx="43">
                  <c:v>115</c:v>
                </c:pt>
                <c:pt idx="44">
                  <c:v>109</c:v>
                </c:pt>
              </c:numCache>
            </c:numRef>
          </c:xVal>
          <c:yVal>
            <c:numRef>
              <c:f>'xq 1-15-16'!$J$2:$J$46</c:f>
              <c:numCache>
                <c:formatCode>General</c:formatCode>
                <c:ptCount val="45"/>
                <c:pt idx="0">
                  <c:v>1.0398160000000001</c:v>
                </c:pt>
                <c:pt idx="1">
                  <c:v>1.0516190476190472</c:v>
                </c:pt>
                <c:pt idx="2">
                  <c:v>1.2161666666666668</c:v>
                </c:pt>
                <c:pt idx="3">
                  <c:v>1.1965813953488373</c:v>
                </c:pt>
                <c:pt idx="4">
                  <c:v>1.1768684210526317</c:v>
                </c:pt>
                <c:pt idx="5">
                  <c:v>1.2021538461538461</c:v>
                </c:pt>
                <c:pt idx="6">
                  <c:v>1.0167692307692309</c:v>
                </c:pt>
                <c:pt idx="7">
                  <c:v>1.3222499999999999</c:v>
                </c:pt>
                <c:pt idx="10">
                  <c:v>2.1672727272727275</c:v>
                </c:pt>
                <c:pt idx="11">
                  <c:v>1.3134999999999999</c:v>
                </c:pt>
                <c:pt idx="12">
                  <c:v>1.2916183206106868</c:v>
                </c:pt>
                <c:pt idx="13">
                  <c:v>1.1948738738738742</c:v>
                </c:pt>
                <c:pt idx="14">
                  <c:v>1.1907700000000003</c:v>
                </c:pt>
                <c:pt idx="15">
                  <c:v>2.2850952380952374</c:v>
                </c:pt>
                <c:pt idx="16">
                  <c:v>1.3121724137931039</c:v>
                </c:pt>
                <c:pt idx="18">
                  <c:v>1.2869999999999999</c:v>
                </c:pt>
                <c:pt idx="21">
                  <c:v>1.5772857142857144</c:v>
                </c:pt>
              </c:numCache>
            </c:numRef>
          </c:yVal>
          <c:smooth val="0"/>
        </c:ser>
        <c:ser>
          <c:idx val="3"/>
          <c:order val="3"/>
          <c:tx>
            <c:v>1/18/2015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'xq 1-18-16'!$C$2:$C$4</c:f>
              <c:numCache>
                <c:formatCode>General</c:formatCode>
                <c:ptCount val="3"/>
                <c:pt idx="0">
                  <c:v>116</c:v>
                </c:pt>
                <c:pt idx="1">
                  <c:v>112</c:v>
                </c:pt>
                <c:pt idx="2">
                  <c:v>108</c:v>
                </c:pt>
              </c:numCache>
            </c:numRef>
          </c:xVal>
          <c:yVal>
            <c:numRef>
              <c:f>'xq 1-18-16'!$J$2:$J$4</c:f>
              <c:numCache>
                <c:formatCode>General</c:formatCode>
                <c:ptCount val="3"/>
                <c:pt idx="0">
                  <c:v>1.5703181818181819</c:v>
                </c:pt>
                <c:pt idx="1">
                  <c:v>1.8734062499999999</c:v>
                </c:pt>
                <c:pt idx="2">
                  <c:v>1.5352999999999999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6824"/>
        <c:axId val="395684864"/>
      </c:scatterChart>
      <c:valAx>
        <c:axId val="395686824"/>
        <c:scaling>
          <c:orientation val="minMax"/>
          <c:max val="17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Systolic Blood Pressure</a:t>
                </a:r>
              </a:p>
            </c:rich>
          </c:tx>
          <c:layout>
            <c:manualLayout>
              <c:xMode val="edge"/>
              <c:yMode val="edge"/>
              <c:x val="0.4095127620920736"/>
              <c:y val="0.92889857574586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4864"/>
        <c:crosses val="autoZero"/>
        <c:crossBetween val="midCat"/>
      </c:valAx>
      <c:valAx>
        <c:axId val="39568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Ratio of peak heights P1/P2</a:t>
                </a:r>
              </a:p>
            </c:rich>
          </c:tx>
          <c:layout>
            <c:manualLayout>
              <c:xMode val="edge"/>
              <c:yMode val="edge"/>
              <c:x val="4.3975373790677225E-3"/>
              <c:y val="0.22587487739078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6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96997555798265E-2"/>
          <c:y val="7.4967799415304542E-2"/>
          <c:w val="0.92433332971503102"/>
          <c:h val="0.902798558266864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data!$A$20</c:f>
              <c:strCache>
                <c:ptCount val="1"/>
                <c:pt idx="0">
                  <c:v>ave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data!$B$3:$AG$3</c:f>
              <c:numCache>
                <c:formatCode>General</c:formatCode>
                <c:ptCount val="32"/>
                <c:pt idx="4">
                  <c:v>131</c:v>
                </c:pt>
                <c:pt idx="7">
                  <c:v>121</c:v>
                </c:pt>
                <c:pt idx="9">
                  <c:v>102</c:v>
                </c:pt>
                <c:pt idx="11">
                  <c:v>103</c:v>
                </c:pt>
                <c:pt idx="14">
                  <c:v>119</c:v>
                </c:pt>
                <c:pt idx="19">
                  <c:v>102</c:v>
                </c:pt>
                <c:pt idx="20">
                  <c:v>104</c:v>
                </c:pt>
                <c:pt idx="21">
                  <c:v>104</c:v>
                </c:pt>
                <c:pt idx="22">
                  <c:v>114</c:v>
                </c:pt>
                <c:pt idx="23">
                  <c:v>106</c:v>
                </c:pt>
                <c:pt idx="24">
                  <c:v>112</c:v>
                </c:pt>
                <c:pt idx="25">
                  <c:v>129</c:v>
                </c:pt>
                <c:pt idx="27">
                  <c:v>167</c:v>
                </c:pt>
                <c:pt idx="28">
                  <c:v>112</c:v>
                </c:pt>
                <c:pt idx="29">
                  <c:v>112</c:v>
                </c:pt>
                <c:pt idx="30">
                  <c:v>110</c:v>
                </c:pt>
                <c:pt idx="31">
                  <c:v>99</c:v>
                </c:pt>
              </c:numCache>
            </c:numRef>
          </c:xVal>
          <c:yVal>
            <c:numRef>
              <c:f>data!$B$19:$AG$19</c:f>
              <c:numCache>
                <c:formatCode>0.000</c:formatCode>
                <c:ptCount val="32"/>
                <c:pt idx="0">
                  <c:v>2.5475909090909097</c:v>
                </c:pt>
                <c:pt idx="1">
                  <c:v>1.8407397260273977</c:v>
                </c:pt>
                <c:pt idx="2">
                  <c:v>0.84415094339622632</c:v>
                </c:pt>
                <c:pt idx="3">
                  <c:v>2.125377777777778</c:v>
                </c:pt>
                <c:pt idx="4">
                  <c:v>1.4812978723404258</c:v>
                </c:pt>
                <c:pt idx="5">
                  <c:v>1.255714285714286</c:v>
                </c:pt>
                <c:pt idx="6">
                  <c:v>1.2333478260869568</c:v>
                </c:pt>
                <c:pt idx="7">
                  <c:v>2.8518333333333334</c:v>
                </c:pt>
                <c:pt idx="8">
                  <c:v>1.3842881355932204</c:v>
                </c:pt>
                <c:pt idx="9">
                  <c:v>1.2719772727272725</c:v>
                </c:pt>
                <c:pt idx="10">
                  <c:v>1.2388333333333335</c:v>
                </c:pt>
                <c:pt idx="11">
                  <c:v>2.0191200000000005</c:v>
                </c:pt>
                <c:pt idx="12">
                  <c:v>1.358974358974359</c:v>
                </c:pt>
                <c:pt idx="13">
                  <c:v>1.370947368421052</c:v>
                </c:pt>
                <c:pt idx="14">
                  <c:v>2.2976415094339626</c:v>
                </c:pt>
                <c:pt idx="16" formatCode="General">
                  <c:v>2.6820200000000001</c:v>
                </c:pt>
                <c:pt idx="19">
                  <c:v>3.1609555555555571</c:v>
                </c:pt>
                <c:pt idx="20">
                  <c:v>2.5189130434782605</c:v>
                </c:pt>
                <c:pt idx="21">
                  <c:v>2.5544444444444441</c:v>
                </c:pt>
                <c:pt idx="22">
                  <c:v>2.7714047619047615</c:v>
                </c:pt>
                <c:pt idx="23">
                  <c:v>1.3685967741935485</c:v>
                </c:pt>
                <c:pt idx="24">
                  <c:v>1.3610652173913045</c:v>
                </c:pt>
                <c:pt idx="25">
                  <c:v>0.85211999999999988</c:v>
                </c:pt>
                <c:pt idx="27">
                  <c:v>-0.93254285714285701</c:v>
                </c:pt>
                <c:pt idx="28">
                  <c:v>0.75044444444444447</c:v>
                </c:pt>
                <c:pt idx="29">
                  <c:v>1.3522033898305084</c:v>
                </c:pt>
                <c:pt idx="30">
                  <c:v>2.7713483146067421</c:v>
                </c:pt>
                <c:pt idx="31">
                  <c:v>4.3740999999999994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ave:(.25-0.75)*range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3.8315627902099823E-2"/>
                  <c:y val="-3.06224258033753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data!$B$3:$AG$3</c:f>
              <c:numCache>
                <c:formatCode>General</c:formatCode>
                <c:ptCount val="32"/>
                <c:pt idx="4">
                  <c:v>131</c:v>
                </c:pt>
                <c:pt idx="7">
                  <c:v>121</c:v>
                </c:pt>
                <c:pt idx="9">
                  <c:v>102</c:v>
                </c:pt>
                <c:pt idx="11">
                  <c:v>103</c:v>
                </c:pt>
                <c:pt idx="14">
                  <c:v>119</c:v>
                </c:pt>
                <c:pt idx="19">
                  <c:v>102</c:v>
                </c:pt>
                <c:pt idx="20">
                  <c:v>104</c:v>
                </c:pt>
                <c:pt idx="21">
                  <c:v>104</c:v>
                </c:pt>
                <c:pt idx="22">
                  <c:v>114</c:v>
                </c:pt>
                <c:pt idx="23">
                  <c:v>106</c:v>
                </c:pt>
                <c:pt idx="24">
                  <c:v>112</c:v>
                </c:pt>
                <c:pt idx="25">
                  <c:v>129</c:v>
                </c:pt>
                <c:pt idx="27">
                  <c:v>167</c:v>
                </c:pt>
                <c:pt idx="28">
                  <c:v>112</c:v>
                </c:pt>
                <c:pt idx="29">
                  <c:v>112</c:v>
                </c:pt>
                <c:pt idx="30">
                  <c:v>110</c:v>
                </c:pt>
                <c:pt idx="31">
                  <c:v>99</c:v>
                </c:pt>
              </c:numCache>
            </c:numRef>
          </c:xVal>
          <c:yVal>
            <c:numRef>
              <c:f>data!$B$25:$AG$25</c:f>
              <c:numCache>
                <c:formatCode>0.000</c:formatCode>
                <c:ptCount val="32"/>
                <c:pt idx="0">
                  <c:v>3.2165999999999997</c:v>
                </c:pt>
                <c:pt idx="1">
                  <c:v>1.889</c:v>
                </c:pt>
                <c:pt idx="2">
                  <c:v>1.7077499999999999</c:v>
                </c:pt>
                <c:pt idx="3">
                  <c:v>1.145</c:v>
                </c:pt>
                <c:pt idx="4">
                  <c:v>2.2051666666666669</c:v>
                </c:pt>
                <c:pt idx="5">
                  <c:v>1.2155789473684209</c:v>
                </c:pt>
                <c:pt idx="6">
                  <c:v>1.2282</c:v>
                </c:pt>
                <c:pt idx="7">
                  <c:v>2.7680625000000001</c:v>
                </c:pt>
                <c:pt idx="8">
                  <c:v>1.3986499999999999</c:v>
                </c:pt>
                <c:pt idx="9">
                  <c:v>1.3203333333333331</c:v>
                </c:pt>
                <c:pt idx="10">
                  <c:v>1.2458</c:v>
                </c:pt>
                <c:pt idx="11">
                  <c:v>2.5529999999999995</c:v>
                </c:pt>
                <c:pt idx="12">
                  <c:v>1.3526111111111112</c:v>
                </c:pt>
                <c:pt idx="13">
                  <c:v>1.3770499999999999</c:v>
                </c:pt>
                <c:pt idx="14">
                  <c:v>2.0163333333333338</c:v>
                </c:pt>
                <c:pt idx="19">
                  <c:v>2.6758125000000006</c:v>
                </c:pt>
                <c:pt idx="20">
                  <c:v>2.4613333333333336</c:v>
                </c:pt>
                <c:pt idx="21">
                  <c:v>2.6414210526315789</c:v>
                </c:pt>
                <c:pt idx="22">
                  <c:v>3.3374117647058825</c:v>
                </c:pt>
                <c:pt idx="23">
                  <c:v>1.7560769230769229</c:v>
                </c:pt>
                <c:pt idx="24">
                  <c:v>1.7535000000000001</c:v>
                </c:pt>
                <c:pt idx="25">
                  <c:v>0.88364705882352945</c:v>
                </c:pt>
                <c:pt idx="27">
                  <c:v>0.33404999999999985</c:v>
                </c:pt>
                <c:pt idx="28">
                  <c:v>0.68294117647058816</c:v>
                </c:pt>
                <c:pt idx="29">
                  <c:v>2.2864999999999998</c:v>
                </c:pt>
                <c:pt idx="30">
                  <c:v>3.0783125</c:v>
                </c:pt>
                <c:pt idx="31">
                  <c:v>3.9842499999999994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ave: stdev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40495743606171036"/>
                  <c:y val="-6.43838217387090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data!$B$3:$AG$3</c:f>
              <c:numCache>
                <c:formatCode>General</c:formatCode>
                <c:ptCount val="32"/>
                <c:pt idx="4">
                  <c:v>131</c:v>
                </c:pt>
                <c:pt idx="7">
                  <c:v>121</c:v>
                </c:pt>
                <c:pt idx="9">
                  <c:v>102</c:v>
                </c:pt>
                <c:pt idx="11">
                  <c:v>103</c:v>
                </c:pt>
                <c:pt idx="14">
                  <c:v>119</c:v>
                </c:pt>
                <c:pt idx="19">
                  <c:v>102</c:v>
                </c:pt>
                <c:pt idx="20">
                  <c:v>104</c:v>
                </c:pt>
                <c:pt idx="21">
                  <c:v>104</c:v>
                </c:pt>
                <c:pt idx="22">
                  <c:v>114</c:v>
                </c:pt>
                <c:pt idx="23">
                  <c:v>106</c:v>
                </c:pt>
                <c:pt idx="24">
                  <c:v>112</c:v>
                </c:pt>
                <c:pt idx="25">
                  <c:v>129</c:v>
                </c:pt>
                <c:pt idx="27">
                  <c:v>167</c:v>
                </c:pt>
                <c:pt idx="28">
                  <c:v>112</c:v>
                </c:pt>
                <c:pt idx="29">
                  <c:v>112</c:v>
                </c:pt>
                <c:pt idx="30">
                  <c:v>110</c:v>
                </c:pt>
                <c:pt idx="31">
                  <c:v>99</c:v>
                </c:pt>
              </c:numCache>
            </c:numRef>
          </c:xVal>
          <c:yVal>
            <c:numRef>
              <c:f>data!$B$26:$AG$26</c:f>
              <c:numCache>
                <c:formatCode>0.000</c:formatCode>
                <c:ptCount val="32"/>
                <c:pt idx="0">
                  <c:v>3.4819375000000004</c:v>
                </c:pt>
                <c:pt idx="1">
                  <c:v>1.3651499999999999</c:v>
                </c:pt>
                <c:pt idx="2">
                  <c:v>0.31005882352941172</c:v>
                </c:pt>
                <c:pt idx="3">
                  <c:v>1.0467619047619048</c:v>
                </c:pt>
                <c:pt idx="4">
                  <c:v>1.0898000000000001</c:v>
                </c:pt>
                <c:pt idx="5">
                  <c:v>1.2155789473684209</c:v>
                </c:pt>
                <c:pt idx="6">
                  <c:v>1.2391538461538463</c:v>
                </c:pt>
                <c:pt idx="7">
                  <c:v>2.7124666666666664</c:v>
                </c:pt>
                <c:pt idx="8">
                  <c:v>1.3790526315789473</c:v>
                </c:pt>
                <c:pt idx="9">
                  <c:v>1.2632999999999999</c:v>
                </c:pt>
                <c:pt idx="10">
                  <c:v>1.23</c:v>
                </c:pt>
                <c:pt idx="11">
                  <c:v>2.433272727272727</c:v>
                </c:pt>
                <c:pt idx="12">
                  <c:v>1.3234374999999998</c:v>
                </c:pt>
                <c:pt idx="13">
                  <c:v>1.3644736842105261</c:v>
                </c:pt>
                <c:pt idx="14">
                  <c:v>1.7656428571428573</c:v>
                </c:pt>
                <c:pt idx="19">
                  <c:v>1.7520500000000001</c:v>
                </c:pt>
                <c:pt idx="20">
                  <c:v>2.209857142857143</c:v>
                </c:pt>
                <c:pt idx="21">
                  <c:v>1.8367777777777776</c:v>
                </c:pt>
                <c:pt idx="22">
                  <c:v>2.2592352941176475</c:v>
                </c:pt>
                <c:pt idx="23">
                  <c:v>0.95333333333333337</c:v>
                </c:pt>
                <c:pt idx="24">
                  <c:v>1.7535000000000001</c:v>
                </c:pt>
                <c:pt idx="25">
                  <c:v>1.008470588235294</c:v>
                </c:pt>
                <c:pt idx="27">
                  <c:v>0.33404999999999985</c:v>
                </c:pt>
                <c:pt idx="28">
                  <c:v>0.51426315789473676</c:v>
                </c:pt>
                <c:pt idx="29">
                  <c:v>0.79468421052631566</c:v>
                </c:pt>
                <c:pt idx="30">
                  <c:v>2.5723571428571432</c:v>
                </c:pt>
                <c:pt idx="31">
                  <c:v>3.7548421052631569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ave: comb 21&amp;22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20550429242288223"/>
                  <c:y val="-1.6498572160901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data!$B$3:$AG$3</c:f>
              <c:numCache>
                <c:formatCode>General</c:formatCode>
                <c:ptCount val="32"/>
                <c:pt idx="4">
                  <c:v>131</c:v>
                </c:pt>
                <c:pt idx="7">
                  <c:v>121</c:v>
                </c:pt>
                <c:pt idx="9">
                  <c:v>102</c:v>
                </c:pt>
                <c:pt idx="11">
                  <c:v>103</c:v>
                </c:pt>
                <c:pt idx="14">
                  <c:v>119</c:v>
                </c:pt>
                <c:pt idx="19">
                  <c:v>102</c:v>
                </c:pt>
                <c:pt idx="20">
                  <c:v>104</c:v>
                </c:pt>
                <c:pt idx="21">
                  <c:v>104</c:v>
                </c:pt>
                <c:pt idx="22">
                  <c:v>114</c:v>
                </c:pt>
                <c:pt idx="23">
                  <c:v>106</c:v>
                </c:pt>
                <c:pt idx="24">
                  <c:v>112</c:v>
                </c:pt>
                <c:pt idx="25">
                  <c:v>129</c:v>
                </c:pt>
                <c:pt idx="27">
                  <c:v>167</c:v>
                </c:pt>
                <c:pt idx="28">
                  <c:v>112</c:v>
                </c:pt>
                <c:pt idx="29">
                  <c:v>112</c:v>
                </c:pt>
                <c:pt idx="30">
                  <c:v>110</c:v>
                </c:pt>
                <c:pt idx="31">
                  <c:v>99</c:v>
                </c:pt>
              </c:numCache>
            </c:numRef>
          </c:xVal>
          <c:yVal>
            <c:numRef>
              <c:f>data!$B$27:$AG$27</c:f>
              <c:numCache>
                <c:formatCode>0.000</c:formatCode>
                <c:ptCount val="32"/>
                <c:pt idx="0">
                  <c:v>3.2165999999999997</c:v>
                </c:pt>
                <c:pt idx="1">
                  <c:v>1.7025625</c:v>
                </c:pt>
                <c:pt idx="2">
                  <c:v>0.86219999999999997</c:v>
                </c:pt>
                <c:pt idx="3">
                  <c:v>1.145</c:v>
                </c:pt>
                <c:pt idx="4">
                  <c:v>1.3253333333333333</c:v>
                </c:pt>
                <c:pt idx="5">
                  <c:v>1.2155789473684209</c:v>
                </c:pt>
                <c:pt idx="6">
                  <c:v>1.2391538461538463</c:v>
                </c:pt>
                <c:pt idx="7">
                  <c:v>2.7124666666666664</c:v>
                </c:pt>
                <c:pt idx="8">
                  <c:v>1.3790526315789473</c:v>
                </c:pt>
                <c:pt idx="9">
                  <c:v>1.2632999999999999</c:v>
                </c:pt>
                <c:pt idx="10">
                  <c:v>1.23</c:v>
                </c:pt>
                <c:pt idx="11">
                  <c:v>2.433272727272727</c:v>
                </c:pt>
                <c:pt idx="12">
                  <c:v>1.3234374999999998</c:v>
                </c:pt>
                <c:pt idx="13">
                  <c:v>1.3644736842105261</c:v>
                </c:pt>
                <c:pt idx="14">
                  <c:v>1.7656428571428573</c:v>
                </c:pt>
                <c:pt idx="19">
                  <c:v>2.3144666666666667</c:v>
                </c:pt>
                <c:pt idx="20">
                  <c:v>2.209857142857143</c:v>
                </c:pt>
                <c:pt idx="21">
                  <c:v>1.9441176470588233</c:v>
                </c:pt>
                <c:pt idx="22">
                  <c:v>2.5488666666666671</c:v>
                </c:pt>
                <c:pt idx="23">
                  <c:v>1.4576363636363636</c:v>
                </c:pt>
                <c:pt idx="24">
                  <c:v>1.7535000000000001</c:v>
                </c:pt>
                <c:pt idx="25">
                  <c:v>0.96443749999999995</c:v>
                </c:pt>
                <c:pt idx="27">
                  <c:v>0.33404999999999985</c:v>
                </c:pt>
                <c:pt idx="28">
                  <c:v>0.59968749999999993</c:v>
                </c:pt>
                <c:pt idx="29">
                  <c:v>1.4007000000000001</c:v>
                </c:pt>
                <c:pt idx="30">
                  <c:v>2.5723571428571432</c:v>
                </c:pt>
                <c:pt idx="31">
                  <c:v>3.7548421052631569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7808"/>
        <c:axId val="395683296"/>
      </c:scatterChart>
      <c:valAx>
        <c:axId val="39567780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3296"/>
        <c:crosses val="autoZero"/>
        <c:crossBetween val="midCat"/>
      </c:valAx>
      <c:valAx>
        <c:axId val="3956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2765622463098"/>
          <c:y val="7.8661416959414907E-2"/>
          <c:w val="0.21212463096202885"/>
          <c:h val="0.27286933827937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all pulse 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921358719536742E-2"/>
                  <c:y val="-3.626660303825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data!$B$5:$AG$5</c:f>
              <c:numCache>
                <c:formatCode>General</c:formatCode>
                <c:ptCount val="32"/>
                <c:pt idx="4">
                  <c:v>76</c:v>
                </c:pt>
                <c:pt idx="7">
                  <c:v>77</c:v>
                </c:pt>
                <c:pt idx="9">
                  <c:v>74</c:v>
                </c:pt>
                <c:pt idx="11">
                  <c:v>80</c:v>
                </c:pt>
                <c:pt idx="14">
                  <c:v>72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79</c:v>
                </c:pt>
                <c:pt idx="23">
                  <c:v>56</c:v>
                </c:pt>
                <c:pt idx="24">
                  <c:v>56</c:v>
                </c:pt>
                <c:pt idx="25">
                  <c:v>73</c:v>
                </c:pt>
                <c:pt idx="27">
                  <c:v>82</c:v>
                </c:pt>
                <c:pt idx="28">
                  <c:v>68</c:v>
                </c:pt>
                <c:pt idx="29">
                  <c:v>68</c:v>
                </c:pt>
                <c:pt idx="30">
                  <c:v>71</c:v>
                </c:pt>
                <c:pt idx="31">
                  <c:v>72</c:v>
                </c:pt>
              </c:numCache>
            </c:numRef>
          </c:xVal>
          <c:yVal>
            <c:numRef>
              <c:f>data!$B$10:$AG$10</c:f>
              <c:numCache>
                <c:formatCode>General</c:formatCode>
                <c:ptCount val="32"/>
                <c:pt idx="4">
                  <c:v>72</c:v>
                </c:pt>
                <c:pt idx="7">
                  <c:v>59</c:v>
                </c:pt>
                <c:pt idx="9">
                  <c:v>70</c:v>
                </c:pt>
                <c:pt idx="11">
                  <c:v>71</c:v>
                </c:pt>
                <c:pt idx="14">
                  <c:v>74</c:v>
                </c:pt>
                <c:pt idx="19">
                  <c:v>78</c:v>
                </c:pt>
                <c:pt idx="20">
                  <c:v>81</c:v>
                </c:pt>
                <c:pt idx="21">
                  <c:v>82</c:v>
                </c:pt>
                <c:pt idx="22">
                  <c:v>79</c:v>
                </c:pt>
                <c:pt idx="23">
                  <c:v>54</c:v>
                </c:pt>
                <c:pt idx="24">
                  <c:v>47</c:v>
                </c:pt>
                <c:pt idx="25">
                  <c:v>28</c:v>
                </c:pt>
                <c:pt idx="27">
                  <c:v>65</c:v>
                </c:pt>
                <c:pt idx="28">
                  <c:v>60</c:v>
                </c:pt>
                <c:pt idx="29">
                  <c:v>60</c:v>
                </c:pt>
                <c:pt idx="30">
                  <c:v>71</c:v>
                </c:pt>
                <c:pt idx="31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0944"/>
        <c:axId val="395679768"/>
      </c:scatterChart>
      <c:valAx>
        <c:axId val="39568094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9768"/>
        <c:crosses val="autoZero"/>
        <c:crossBetween val="midCat"/>
      </c:valAx>
      <c:valAx>
        <c:axId val="39567976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data!$A$11:$E$11</c:f>
              <c:strCache>
                <c:ptCount val="5"/>
                <c:pt idx="0">
                  <c:v>all pulse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data!$F$5:$AO$5</c:f>
              <c:numCache>
                <c:formatCode>General</c:formatCode>
                <c:ptCount val="36"/>
                <c:pt idx="0">
                  <c:v>76</c:v>
                </c:pt>
                <c:pt idx="3">
                  <c:v>77</c:v>
                </c:pt>
                <c:pt idx="5">
                  <c:v>74</c:v>
                </c:pt>
                <c:pt idx="7">
                  <c:v>80</c:v>
                </c:pt>
                <c:pt idx="10">
                  <c:v>72</c:v>
                </c:pt>
                <c:pt idx="15">
                  <c:v>78</c:v>
                </c:pt>
                <c:pt idx="16">
                  <c:v>77</c:v>
                </c:pt>
                <c:pt idx="17">
                  <c:v>77</c:v>
                </c:pt>
                <c:pt idx="18">
                  <c:v>79</c:v>
                </c:pt>
                <c:pt idx="19">
                  <c:v>56</c:v>
                </c:pt>
                <c:pt idx="20">
                  <c:v>56</c:v>
                </c:pt>
                <c:pt idx="21">
                  <c:v>73</c:v>
                </c:pt>
                <c:pt idx="23">
                  <c:v>82</c:v>
                </c:pt>
                <c:pt idx="24">
                  <c:v>68</c:v>
                </c:pt>
                <c:pt idx="25">
                  <c:v>68</c:v>
                </c:pt>
                <c:pt idx="26">
                  <c:v>71</c:v>
                </c:pt>
                <c:pt idx="27">
                  <c:v>72</c:v>
                </c:pt>
                <c:pt idx="28">
                  <c:v>74</c:v>
                </c:pt>
                <c:pt idx="29">
                  <c:v>82</c:v>
                </c:pt>
                <c:pt idx="30">
                  <c:v>69</c:v>
                </c:pt>
              </c:numCache>
            </c:numRef>
          </c:xVal>
          <c:yVal>
            <c:numRef>
              <c:f>data!$F$11:$AO$11</c:f>
              <c:numCache>
                <c:formatCode>General</c:formatCode>
                <c:ptCount val="36"/>
                <c:pt idx="0">
                  <c:v>5.2631578947368416</c:v>
                </c:pt>
                <c:pt idx="1">
                  <c:v>0</c:v>
                </c:pt>
                <c:pt idx="2">
                  <c:v>0</c:v>
                </c:pt>
                <c:pt idx="3">
                  <c:v>23.376623376623375</c:v>
                </c:pt>
                <c:pt idx="4">
                  <c:v>0</c:v>
                </c:pt>
                <c:pt idx="5">
                  <c:v>5.4054054054054053</c:v>
                </c:pt>
                <c:pt idx="6">
                  <c:v>0</c:v>
                </c:pt>
                <c:pt idx="7">
                  <c:v>11.25</c:v>
                </c:pt>
                <c:pt idx="8">
                  <c:v>0</c:v>
                </c:pt>
                <c:pt idx="9">
                  <c:v>0</c:v>
                </c:pt>
                <c:pt idx="10">
                  <c:v>-2.7777777777777777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-5.1948051948051948</c:v>
                </c:pt>
                <c:pt idx="17">
                  <c:v>-6.4935064935064926</c:v>
                </c:pt>
                <c:pt idx="18">
                  <c:v>0</c:v>
                </c:pt>
                <c:pt idx="19">
                  <c:v>3.5714285714285712</c:v>
                </c:pt>
                <c:pt idx="20">
                  <c:v>16.071428571428573</c:v>
                </c:pt>
                <c:pt idx="21">
                  <c:v>61.643835616438359</c:v>
                </c:pt>
                <c:pt idx="22">
                  <c:v>0</c:v>
                </c:pt>
                <c:pt idx="23">
                  <c:v>20.73170731707317</c:v>
                </c:pt>
                <c:pt idx="24">
                  <c:v>11.76470588235294</c:v>
                </c:pt>
                <c:pt idx="25">
                  <c:v>11.76470588235294</c:v>
                </c:pt>
                <c:pt idx="26">
                  <c:v>0</c:v>
                </c:pt>
                <c:pt idx="27">
                  <c:v>11.111111111111111</c:v>
                </c:pt>
                <c:pt idx="28">
                  <c:v>-51.351351351351347</c:v>
                </c:pt>
                <c:pt idx="29">
                  <c:v>14.634146341463413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78200"/>
        <c:axId val="395687216"/>
      </c:scatterChart>
      <c:valAx>
        <c:axId val="39567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7216"/>
        <c:crosses val="autoZero"/>
        <c:crossBetween val="midCat"/>
      </c:valAx>
      <c:valAx>
        <c:axId val="3956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544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544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topLeftCell="A32" zoomScale="145" zoomScaleNormal="145" workbookViewId="0">
      <selection activeCell="C46" sqref="C46"/>
    </sheetView>
  </sheetViews>
  <sheetFormatPr defaultRowHeight="14.4" x14ac:dyDescent="0.55000000000000004"/>
  <cols>
    <col min="1" max="1" width="18" bestFit="1" customWidth="1"/>
    <col min="7" max="7" width="11.26171875" bestFit="1" customWidth="1"/>
    <col min="8" max="8" width="8" customWidth="1"/>
    <col min="11" max="11" width="3.5234375" customWidth="1"/>
  </cols>
  <sheetData>
    <row r="1" spans="1:12" x14ac:dyDescent="0.55000000000000004">
      <c r="A1" t="s">
        <v>128</v>
      </c>
      <c r="B1" t="s">
        <v>109</v>
      </c>
      <c r="C1" t="s">
        <v>110</v>
      </c>
      <c r="D1" t="s">
        <v>111</v>
      </c>
      <c r="E1" t="s">
        <v>93</v>
      </c>
      <c r="F1" t="s">
        <v>112</v>
      </c>
      <c r="H1" t="s">
        <v>125</v>
      </c>
      <c r="I1" t="s">
        <v>106</v>
      </c>
      <c r="J1" t="s">
        <v>83</v>
      </c>
    </row>
    <row r="2" spans="1:12" x14ac:dyDescent="0.55000000000000004">
      <c r="A2" t="s">
        <v>135</v>
      </c>
      <c r="B2" s="16">
        <v>0.32430555555555557</v>
      </c>
      <c r="C2">
        <v>130</v>
      </c>
      <c r="D2">
        <v>89</v>
      </c>
      <c r="E2">
        <v>59</v>
      </c>
      <c r="F2" t="s">
        <v>107</v>
      </c>
      <c r="G2" t="s">
        <v>113</v>
      </c>
      <c r="H2">
        <v>15117</v>
      </c>
      <c r="I2">
        <f>H2-1200</f>
        <v>13917</v>
      </c>
      <c r="J2">
        <v>1.0398160000000001</v>
      </c>
      <c r="L2" t="s">
        <v>116</v>
      </c>
    </row>
    <row r="3" spans="1:12" x14ac:dyDescent="0.55000000000000004">
      <c r="A3" t="s">
        <v>135</v>
      </c>
      <c r="B3" s="16">
        <v>0.32500000000000001</v>
      </c>
      <c r="C3">
        <v>127</v>
      </c>
      <c r="D3">
        <v>86</v>
      </c>
      <c r="E3">
        <v>57</v>
      </c>
      <c r="F3" t="s">
        <v>107</v>
      </c>
      <c r="G3" t="s">
        <v>113</v>
      </c>
      <c r="H3">
        <v>17548</v>
      </c>
      <c r="I3">
        <f t="shared" ref="I3:I46" si="0">H3-1200</f>
        <v>16348</v>
      </c>
      <c r="J3">
        <v>1.0516190476190472</v>
      </c>
      <c r="L3" t="s">
        <v>116</v>
      </c>
    </row>
    <row r="4" spans="1:12" x14ac:dyDescent="0.55000000000000004">
      <c r="A4" t="s">
        <v>135</v>
      </c>
      <c r="B4" s="16">
        <v>0.32569444444444445</v>
      </c>
      <c r="C4">
        <v>132</v>
      </c>
      <c r="D4">
        <v>84</v>
      </c>
      <c r="E4">
        <v>56</v>
      </c>
      <c r="F4" t="s">
        <v>107</v>
      </c>
      <c r="G4" t="s">
        <v>113</v>
      </c>
      <c r="H4">
        <v>19978</v>
      </c>
      <c r="I4">
        <f t="shared" si="0"/>
        <v>18778</v>
      </c>
      <c r="J4">
        <v>1.2161666666666668</v>
      </c>
      <c r="L4" t="s">
        <v>116</v>
      </c>
    </row>
    <row r="5" spans="1:12" x14ac:dyDescent="0.55000000000000004">
      <c r="A5" t="s">
        <v>135</v>
      </c>
      <c r="B5" s="16">
        <v>0.3298611111111111</v>
      </c>
      <c r="C5">
        <v>131</v>
      </c>
      <c r="D5">
        <v>78</v>
      </c>
      <c r="E5">
        <v>58</v>
      </c>
      <c r="F5" t="s">
        <v>107</v>
      </c>
      <c r="G5" t="s">
        <v>113</v>
      </c>
      <c r="H5">
        <v>9808</v>
      </c>
      <c r="I5">
        <f t="shared" si="0"/>
        <v>8608</v>
      </c>
      <c r="J5">
        <v>1.1965813953488373</v>
      </c>
      <c r="L5" t="s">
        <v>116</v>
      </c>
    </row>
    <row r="6" spans="1:12" x14ac:dyDescent="0.55000000000000004">
      <c r="A6" t="s">
        <v>135</v>
      </c>
      <c r="B6" s="16">
        <v>0.33055555555555555</v>
      </c>
      <c r="C6">
        <v>123</v>
      </c>
      <c r="D6">
        <v>86</v>
      </c>
      <c r="E6">
        <v>59</v>
      </c>
      <c r="F6" t="s">
        <v>107</v>
      </c>
      <c r="G6" t="s">
        <v>113</v>
      </c>
      <c r="H6">
        <v>12239</v>
      </c>
      <c r="I6">
        <f t="shared" si="0"/>
        <v>11039</v>
      </c>
      <c r="J6">
        <v>1.1768684210526317</v>
      </c>
      <c r="L6" t="s">
        <v>116</v>
      </c>
    </row>
    <row r="7" spans="1:12" x14ac:dyDescent="0.55000000000000004">
      <c r="A7" t="s">
        <v>135</v>
      </c>
      <c r="B7" s="16">
        <v>0.33124999999999999</v>
      </c>
      <c r="C7">
        <v>123</v>
      </c>
      <c r="D7">
        <v>83</v>
      </c>
      <c r="E7">
        <v>60</v>
      </c>
      <c r="F7" t="s">
        <v>107</v>
      </c>
      <c r="G7" t="s">
        <v>113</v>
      </c>
      <c r="H7">
        <v>14671</v>
      </c>
      <c r="I7">
        <f t="shared" si="0"/>
        <v>13471</v>
      </c>
      <c r="J7">
        <v>1.2021538461538461</v>
      </c>
      <c r="L7" t="s">
        <v>116</v>
      </c>
    </row>
    <row r="8" spans="1:12" x14ac:dyDescent="0.55000000000000004">
      <c r="A8" t="s">
        <v>136</v>
      </c>
      <c r="B8" s="16">
        <v>0.43402777777777773</v>
      </c>
      <c r="C8">
        <v>151</v>
      </c>
      <c r="D8">
        <v>102</v>
      </c>
      <c r="E8">
        <v>66</v>
      </c>
      <c r="F8" t="s">
        <v>108</v>
      </c>
      <c r="G8" t="s">
        <v>114</v>
      </c>
      <c r="H8">
        <v>38770</v>
      </c>
      <c r="I8">
        <f t="shared" si="0"/>
        <v>37570</v>
      </c>
      <c r="J8">
        <v>1.0167692307692309</v>
      </c>
      <c r="L8" t="s">
        <v>120</v>
      </c>
    </row>
    <row r="9" spans="1:12" x14ac:dyDescent="0.55000000000000004">
      <c r="A9" t="s">
        <v>136</v>
      </c>
      <c r="B9" s="16">
        <v>0.43472222222222223</v>
      </c>
      <c r="C9">
        <v>163</v>
      </c>
      <c r="D9">
        <v>103</v>
      </c>
      <c r="E9">
        <v>63</v>
      </c>
      <c r="F9" t="s">
        <v>108</v>
      </c>
      <c r="G9" t="s">
        <v>114</v>
      </c>
      <c r="H9">
        <v>41202</v>
      </c>
      <c r="I9">
        <f t="shared" si="0"/>
        <v>40002</v>
      </c>
      <c r="J9">
        <v>1.3222499999999999</v>
      </c>
    </row>
    <row r="10" spans="1:12" x14ac:dyDescent="0.55000000000000004">
      <c r="A10" t="s">
        <v>136</v>
      </c>
      <c r="B10" s="16">
        <v>0.43541666666666662</v>
      </c>
      <c r="C10">
        <v>155</v>
      </c>
      <c r="D10">
        <v>97</v>
      </c>
      <c r="E10">
        <v>62</v>
      </c>
      <c r="F10" t="s">
        <v>108</v>
      </c>
      <c r="G10" t="s">
        <v>114</v>
      </c>
      <c r="H10">
        <v>43634</v>
      </c>
      <c r="I10">
        <f t="shared" si="0"/>
        <v>42434</v>
      </c>
    </row>
    <row r="11" spans="1:12" x14ac:dyDescent="0.55000000000000004">
      <c r="A11" t="s">
        <v>136</v>
      </c>
      <c r="B11" s="16">
        <v>0.44097222222222227</v>
      </c>
      <c r="C11">
        <v>149</v>
      </c>
      <c r="D11">
        <v>106</v>
      </c>
      <c r="E11">
        <v>125</v>
      </c>
      <c r="F11" t="s">
        <v>108</v>
      </c>
      <c r="G11" t="s">
        <v>114</v>
      </c>
      <c r="H11">
        <v>63081</v>
      </c>
      <c r="I11">
        <f t="shared" si="0"/>
        <v>61881</v>
      </c>
      <c r="L11" t="s">
        <v>116</v>
      </c>
    </row>
    <row r="12" spans="1:12" x14ac:dyDescent="0.55000000000000004">
      <c r="A12" t="s">
        <v>136</v>
      </c>
      <c r="B12" s="16">
        <v>0.44166666666666665</v>
      </c>
      <c r="C12">
        <v>137</v>
      </c>
      <c r="D12">
        <v>96</v>
      </c>
      <c r="E12">
        <v>99</v>
      </c>
      <c r="F12" t="s">
        <v>108</v>
      </c>
      <c r="G12" t="s">
        <v>114</v>
      </c>
      <c r="H12">
        <v>65514</v>
      </c>
      <c r="I12">
        <f t="shared" si="0"/>
        <v>64314</v>
      </c>
      <c r="J12">
        <v>2.1672727272727275</v>
      </c>
      <c r="L12" t="s">
        <v>116</v>
      </c>
    </row>
    <row r="13" spans="1:12" x14ac:dyDescent="0.55000000000000004">
      <c r="A13" t="s">
        <v>136</v>
      </c>
      <c r="B13" s="16">
        <v>0.44236111111111115</v>
      </c>
      <c r="C13">
        <v>152</v>
      </c>
      <c r="D13">
        <v>100</v>
      </c>
      <c r="E13">
        <v>89</v>
      </c>
      <c r="F13" t="s">
        <v>108</v>
      </c>
      <c r="G13" t="s">
        <v>114</v>
      </c>
      <c r="H13">
        <v>67943</v>
      </c>
      <c r="I13">
        <f t="shared" si="0"/>
        <v>66743</v>
      </c>
      <c r="J13">
        <v>1.3134999999999999</v>
      </c>
      <c r="L13" t="s">
        <v>116</v>
      </c>
    </row>
    <row r="14" spans="1:12" x14ac:dyDescent="0.55000000000000004">
      <c r="A14" t="s">
        <v>136</v>
      </c>
      <c r="B14" s="16">
        <v>0.44791666666666669</v>
      </c>
      <c r="C14">
        <v>127</v>
      </c>
      <c r="D14">
        <v>92</v>
      </c>
      <c r="E14">
        <v>137</v>
      </c>
      <c r="F14" t="s">
        <v>108</v>
      </c>
      <c r="G14" t="s">
        <v>114</v>
      </c>
      <c r="H14">
        <v>87392</v>
      </c>
      <c r="I14">
        <f t="shared" si="0"/>
        <v>86192</v>
      </c>
      <c r="J14">
        <v>1.2916183206106868</v>
      </c>
      <c r="L14" t="s">
        <v>123</v>
      </c>
    </row>
    <row r="15" spans="1:12" x14ac:dyDescent="0.55000000000000004">
      <c r="A15" t="s">
        <v>136</v>
      </c>
      <c r="B15" s="16">
        <v>0.44861111111111113</v>
      </c>
      <c r="C15">
        <v>145</v>
      </c>
      <c r="D15">
        <v>95</v>
      </c>
      <c r="E15">
        <v>115</v>
      </c>
      <c r="F15" t="s">
        <v>108</v>
      </c>
      <c r="G15" t="s">
        <v>114</v>
      </c>
      <c r="H15">
        <v>89823</v>
      </c>
      <c r="I15">
        <f t="shared" si="0"/>
        <v>88623</v>
      </c>
      <c r="J15">
        <v>1.1948738738738742</v>
      </c>
      <c r="L15" t="s">
        <v>122</v>
      </c>
    </row>
    <row r="16" spans="1:12" x14ac:dyDescent="0.55000000000000004">
      <c r="A16" t="s">
        <v>136</v>
      </c>
      <c r="B16" s="16">
        <v>0.44930555555555557</v>
      </c>
      <c r="C16">
        <v>128</v>
      </c>
      <c r="D16">
        <v>92</v>
      </c>
      <c r="E16">
        <v>101</v>
      </c>
      <c r="F16" t="s">
        <v>108</v>
      </c>
      <c r="G16" t="s">
        <v>114</v>
      </c>
      <c r="H16">
        <v>92254</v>
      </c>
      <c r="I16">
        <f t="shared" si="0"/>
        <v>91054</v>
      </c>
      <c r="J16">
        <v>1.1907700000000003</v>
      </c>
      <c r="L16" t="s">
        <v>116</v>
      </c>
    </row>
    <row r="17" spans="1:12" x14ac:dyDescent="0.55000000000000004">
      <c r="A17" t="s">
        <v>136</v>
      </c>
      <c r="B17" s="16">
        <v>0.45277777777777778</v>
      </c>
      <c r="C17">
        <v>109</v>
      </c>
      <c r="D17">
        <v>88</v>
      </c>
      <c r="E17">
        <v>160</v>
      </c>
      <c r="F17" t="s">
        <v>108</v>
      </c>
      <c r="G17" t="s">
        <v>114</v>
      </c>
      <c r="H17">
        <v>104408</v>
      </c>
      <c r="I17">
        <f t="shared" si="0"/>
        <v>103208</v>
      </c>
      <c r="J17">
        <v>2.2850952380952374</v>
      </c>
      <c r="L17" t="s">
        <v>124</v>
      </c>
    </row>
    <row r="18" spans="1:12" x14ac:dyDescent="0.55000000000000004">
      <c r="A18" t="s">
        <v>136</v>
      </c>
      <c r="B18" s="16">
        <v>0.45347222222222222</v>
      </c>
      <c r="C18">
        <v>130</v>
      </c>
      <c r="D18">
        <v>97</v>
      </c>
      <c r="E18">
        <v>138</v>
      </c>
      <c r="F18" t="s">
        <v>108</v>
      </c>
      <c r="G18" t="s">
        <v>114</v>
      </c>
      <c r="H18">
        <v>106840</v>
      </c>
      <c r="I18">
        <f t="shared" si="0"/>
        <v>105640</v>
      </c>
      <c r="J18">
        <v>1.3121724137931039</v>
      </c>
      <c r="L18" t="s">
        <v>116</v>
      </c>
    </row>
    <row r="19" spans="1:12" x14ac:dyDescent="0.55000000000000004">
      <c r="A19" t="s">
        <v>136</v>
      </c>
      <c r="B19" s="16">
        <v>0.45416666666666666</v>
      </c>
      <c r="C19">
        <v>119</v>
      </c>
      <c r="D19">
        <v>90</v>
      </c>
      <c r="E19">
        <v>118</v>
      </c>
      <c r="F19" t="s">
        <v>108</v>
      </c>
      <c r="G19" t="s">
        <v>114</v>
      </c>
      <c r="H19">
        <v>109270</v>
      </c>
      <c r="I19">
        <f t="shared" si="0"/>
        <v>108070</v>
      </c>
      <c r="L19" t="s">
        <v>116</v>
      </c>
    </row>
    <row r="20" spans="1:12" x14ac:dyDescent="0.55000000000000004">
      <c r="A20" t="s">
        <v>136</v>
      </c>
      <c r="B20" s="16">
        <v>0.46388888888888885</v>
      </c>
      <c r="C20">
        <v>116</v>
      </c>
      <c r="D20">
        <v>89</v>
      </c>
      <c r="E20">
        <v>139</v>
      </c>
      <c r="F20" t="s">
        <v>108</v>
      </c>
      <c r="G20" t="s">
        <v>114</v>
      </c>
      <c r="H20">
        <v>143305</v>
      </c>
      <c r="I20">
        <f t="shared" si="0"/>
        <v>142105</v>
      </c>
      <c r="J20">
        <v>1.2869999999999999</v>
      </c>
    </row>
    <row r="21" spans="1:12" x14ac:dyDescent="0.55000000000000004">
      <c r="A21" t="s">
        <v>136</v>
      </c>
      <c r="B21" s="16">
        <v>0.46458333333333335</v>
      </c>
      <c r="C21">
        <v>110</v>
      </c>
      <c r="D21">
        <v>87</v>
      </c>
      <c r="E21">
        <v>123</v>
      </c>
      <c r="F21" t="s">
        <v>108</v>
      </c>
      <c r="G21" t="s">
        <v>114</v>
      </c>
      <c r="H21">
        <v>145736</v>
      </c>
      <c r="I21">
        <f t="shared" si="0"/>
        <v>144536</v>
      </c>
    </row>
    <row r="22" spans="1:12" x14ac:dyDescent="0.55000000000000004">
      <c r="A22" t="s">
        <v>136</v>
      </c>
      <c r="B22" s="16">
        <v>0.46527777777777773</v>
      </c>
      <c r="C22">
        <v>108</v>
      </c>
      <c r="D22">
        <v>89</v>
      </c>
      <c r="E22">
        <v>116</v>
      </c>
      <c r="F22" t="s">
        <v>108</v>
      </c>
      <c r="G22" t="s">
        <v>114</v>
      </c>
      <c r="H22">
        <v>148167</v>
      </c>
      <c r="I22">
        <f t="shared" si="0"/>
        <v>146967</v>
      </c>
    </row>
    <row r="23" spans="1:12" x14ac:dyDescent="0.55000000000000004">
      <c r="A23" t="s">
        <v>136</v>
      </c>
      <c r="B23" s="16">
        <v>0.47152777777777777</v>
      </c>
      <c r="C23">
        <v>98</v>
      </c>
      <c r="D23">
        <v>86</v>
      </c>
      <c r="E23">
        <v>114</v>
      </c>
      <c r="F23" t="s">
        <v>108</v>
      </c>
      <c r="G23" t="s">
        <v>114</v>
      </c>
      <c r="H23">
        <v>170046</v>
      </c>
      <c r="I23">
        <f t="shared" si="0"/>
        <v>168846</v>
      </c>
      <c r="J23">
        <v>1.5772857142857144</v>
      </c>
    </row>
    <row r="24" spans="1:12" x14ac:dyDescent="0.55000000000000004">
      <c r="A24" t="s">
        <v>136</v>
      </c>
      <c r="B24" s="16">
        <v>0.47222222222222227</v>
      </c>
      <c r="C24">
        <v>102</v>
      </c>
      <c r="D24">
        <v>87</v>
      </c>
      <c r="E24">
        <v>114</v>
      </c>
      <c r="F24" t="s">
        <v>108</v>
      </c>
      <c r="G24" t="s">
        <v>114</v>
      </c>
      <c r="H24">
        <v>172476</v>
      </c>
      <c r="I24">
        <f t="shared" si="0"/>
        <v>171276</v>
      </c>
    </row>
    <row r="25" spans="1:12" x14ac:dyDescent="0.55000000000000004">
      <c r="A25" t="s">
        <v>136</v>
      </c>
      <c r="B25" s="16">
        <v>0.47291666666666665</v>
      </c>
      <c r="C25">
        <v>107</v>
      </c>
      <c r="D25">
        <v>89</v>
      </c>
      <c r="E25">
        <v>114</v>
      </c>
      <c r="F25" t="s">
        <v>108</v>
      </c>
      <c r="G25" t="s">
        <v>114</v>
      </c>
      <c r="H25">
        <v>174908</v>
      </c>
      <c r="I25">
        <f t="shared" si="0"/>
        <v>173708</v>
      </c>
    </row>
    <row r="26" spans="1:12" x14ac:dyDescent="0.55000000000000004">
      <c r="A26" t="s">
        <v>137</v>
      </c>
      <c r="B26" s="16">
        <v>0.48888888888888887</v>
      </c>
      <c r="C26">
        <v>119</v>
      </c>
      <c r="D26">
        <v>87</v>
      </c>
      <c r="E26">
        <v>78</v>
      </c>
      <c r="F26" t="s">
        <v>107</v>
      </c>
      <c r="G26" t="s">
        <v>114</v>
      </c>
      <c r="H26">
        <v>6100</v>
      </c>
      <c r="I26">
        <f t="shared" si="0"/>
        <v>4900</v>
      </c>
      <c r="L26" t="s">
        <v>121</v>
      </c>
    </row>
    <row r="27" spans="1:12" x14ac:dyDescent="0.55000000000000004">
      <c r="A27" t="s">
        <v>137</v>
      </c>
      <c r="B27" s="16">
        <v>0.48958333333333331</v>
      </c>
      <c r="C27">
        <v>114</v>
      </c>
      <c r="D27">
        <v>83</v>
      </c>
      <c r="E27">
        <v>79</v>
      </c>
      <c r="F27" t="s">
        <v>107</v>
      </c>
      <c r="G27" t="s">
        <v>114</v>
      </c>
      <c r="H27">
        <v>8530</v>
      </c>
      <c r="I27">
        <f t="shared" si="0"/>
        <v>7330</v>
      </c>
      <c r="L27" t="s">
        <v>121</v>
      </c>
    </row>
    <row r="28" spans="1:12" x14ac:dyDescent="0.55000000000000004">
      <c r="A28" t="s">
        <v>137</v>
      </c>
      <c r="B28" s="16">
        <v>0.49027777777777781</v>
      </c>
      <c r="C28">
        <v>114</v>
      </c>
      <c r="D28">
        <v>84</v>
      </c>
      <c r="E28">
        <v>98</v>
      </c>
      <c r="F28" t="s">
        <v>107</v>
      </c>
      <c r="G28" t="s">
        <v>114</v>
      </c>
      <c r="H28">
        <v>10961</v>
      </c>
      <c r="I28">
        <f t="shared" si="0"/>
        <v>9761</v>
      </c>
      <c r="L28" t="s">
        <v>121</v>
      </c>
    </row>
    <row r="29" spans="1:12" x14ac:dyDescent="0.55000000000000004">
      <c r="A29" t="s">
        <v>137</v>
      </c>
      <c r="B29" s="16">
        <v>0.49791666666666662</v>
      </c>
      <c r="C29">
        <v>143</v>
      </c>
      <c r="D29">
        <v>83</v>
      </c>
      <c r="E29">
        <v>114</v>
      </c>
      <c r="F29" t="s">
        <v>108</v>
      </c>
      <c r="G29" t="s">
        <v>114</v>
      </c>
      <c r="H29">
        <v>37682</v>
      </c>
      <c r="I29">
        <f t="shared" si="0"/>
        <v>36482</v>
      </c>
      <c r="L29" t="s">
        <v>121</v>
      </c>
    </row>
    <row r="30" spans="1:12" x14ac:dyDescent="0.55000000000000004">
      <c r="A30" t="s">
        <v>137</v>
      </c>
      <c r="B30" s="16">
        <v>0.49861111111111112</v>
      </c>
      <c r="C30">
        <v>130</v>
      </c>
      <c r="D30">
        <v>86</v>
      </c>
      <c r="E30">
        <v>88</v>
      </c>
      <c r="F30" t="s">
        <v>108</v>
      </c>
      <c r="G30" t="s">
        <v>114</v>
      </c>
      <c r="H30">
        <v>40112</v>
      </c>
      <c r="I30">
        <f t="shared" si="0"/>
        <v>38912</v>
      </c>
      <c r="L30" t="s">
        <v>121</v>
      </c>
    </row>
    <row r="31" spans="1:12" x14ac:dyDescent="0.55000000000000004">
      <c r="A31" t="s">
        <v>137</v>
      </c>
      <c r="B31" s="16">
        <v>0.4993055555555555</v>
      </c>
      <c r="C31">
        <v>125</v>
      </c>
      <c r="D31">
        <v>87</v>
      </c>
      <c r="E31">
        <v>81</v>
      </c>
      <c r="F31" t="s">
        <v>108</v>
      </c>
      <c r="G31" t="s">
        <v>114</v>
      </c>
      <c r="H31">
        <v>42540</v>
      </c>
      <c r="I31">
        <f t="shared" si="0"/>
        <v>41340</v>
      </c>
      <c r="L31" t="s">
        <v>121</v>
      </c>
    </row>
    <row r="32" spans="1:12" x14ac:dyDescent="0.55000000000000004">
      <c r="A32" t="s">
        <v>137</v>
      </c>
      <c r="B32" s="16">
        <v>0.50347222222222221</v>
      </c>
      <c r="C32">
        <v>135</v>
      </c>
      <c r="D32">
        <v>86</v>
      </c>
      <c r="E32">
        <v>124</v>
      </c>
      <c r="F32" t="s">
        <v>107</v>
      </c>
      <c r="G32" t="s">
        <v>114</v>
      </c>
      <c r="H32">
        <v>57113</v>
      </c>
      <c r="I32">
        <f t="shared" si="0"/>
        <v>55913</v>
      </c>
    </row>
    <row r="33" spans="1:12" x14ac:dyDescent="0.55000000000000004">
      <c r="A33" t="s">
        <v>137</v>
      </c>
      <c r="B33" s="16">
        <v>0.50416666666666665</v>
      </c>
      <c r="C33">
        <v>134</v>
      </c>
      <c r="D33">
        <v>88</v>
      </c>
      <c r="E33">
        <v>90</v>
      </c>
      <c r="F33" t="s">
        <v>107</v>
      </c>
      <c r="G33" t="s">
        <v>114</v>
      </c>
      <c r="H33">
        <v>59543</v>
      </c>
      <c r="I33">
        <f t="shared" si="0"/>
        <v>58343</v>
      </c>
    </row>
    <row r="34" spans="1:12" x14ac:dyDescent="0.55000000000000004">
      <c r="A34" t="s">
        <v>137</v>
      </c>
      <c r="B34" s="16">
        <v>0.50486111111111109</v>
      </c>
      <c r="C34">
        <v>121</v>
      </c>
      <c r="D34">
        <v>88</v>
      </c>
      <c r="E34">
        <v>83</v>
      </c>
      <c r="F34" t="s">
        <v>107</v>
      </c>
      <c r="G34" t="s">
        <v>114</v>
      </c>
      <c r="H34">
        <v>61972</v>
      </c>
      <c r="I34">
        <f t="shared" si="0"/>
        <v>60772</v>
      </c>
    </row>
    <row r="35" spans="1:12" x14ac:dyDescent="0.55000000000000004">
      <c r="A35" t="s">
        <v>137</v>
      </c>
      <c r="B35" s="16">
        <v>0.51041666666666663</v>
      </c>
      <c r="C35">
        <v>117</v>
      </c>
      <c r="D35">
        <v>97</v>
      </c>
      <c r="E35">
        <v>90</v>
      </c>
      <c r="F35" t="s">
        <v>107</v>
      </c>
      <c r="G35" t="s">
        <v>114</v>
      </c>
      <c r="H35">
        <v>81403</v>
      </c>
      <c r="I35">
        <f t="shared" si="0"/>
        <v>80203</v>
      </c>
      <c r="L35" t="s">
        <v>119</v>
      </c>
    </row>
    <row r="36" spans="1:12" x14ac:dyDescent="0.55000000000000004">
      <c r="A36" t="s">
        <v>137</v>
      </c>
      <c r="B36" s="16">
        <v>0.51111111111111118</v>
      </c>
      <c r="C36">
        <v>118</v>
      </c>
      <c r="D36">
        <v>90</v>
      </c>
      <c r="E36">
        <v>90</v>
      </c>
      <c r="F36" t="s">
        <v>107</v>
      </c>
      <c r="G36" t="s">
        <v>114</v>
      </c>
      <c r="H36">
        <v>83831</v>
      </c>
      <c r="I36">
        <f t="shared" si="0"/>
        <v>82631</v>
      </c>
      <c r="L36" t="s">
        <v>119</v>
      </c>
    </row>
    <row r="37" spans="1:12" x14ac:dyDescent="0.55000000000000004">
      <c r="A37" t="s">
        <v>137</v>
      </c>
      <c r="B37" s="16">
        <v>0.51180555555555551</v>
      </c>
      <c r="C37">
        <v>123</v>
      </c>
      <c r="D37">
        <v>94</v>
      </c>
      <c r="E37">
        <v>92</v>
      </c>
      <c r="F37" t="s">
        <v>107</v>
      </c>
      <c r="G37" t="s">
        <v>114</v>
      </c>
      <c r="H37">
        <v>86260</v>
      </c>
      <c r="I37">
        <f t="shared" si="0"/>
        <v>85060</v>
      </c>
      <c r="L37" t="s">
        <v>119</v>
      </c>
    </row>
    <row r="38" spans="1:12" x14ac:dyDescent="0.55000000000000004">
      <c r="A38" t="s">
        <v>137</v>
      </c>
      <c r="B38" s="16">
        <v>0.51597222222222217</v>
      </c>
      <c r="C38">
        <v>124</v>
      </c>
      <c r="D38">
        <v>91</v>
      </c>
      <c r="E38">
        <v>118</v>
      </c>
      <c r="F38" t="s">
        <v>108</v>
      </c>
      <c r="G38" t="s">
        <v>114</v>
      </c>
      <c r="H38">
        <v>100834</v>
      </c>
      <c r="I38">
        <f t="shared" si="0"/>
        <v>99634</v>
      </c>
      <c r="L38" t="s">
        <v>118</v>
      </c>
    </row>
    <row r="39" spans="1:12" x14ac:dyDescent="0.55000000000000004">
      <c r="A39" t="s">
        <v>137</v>
      </c>
      <c r="B39" s="16">
        <v>0.51666666666666672</v>
      </c>
      <c r="C39">
        <v>119</v>
      </c>
      <c r="D39">
        <v>92</v>
      </c>
      <c r="E39">
        <v>105</v>
      </c>
      <c r="F39" t="s">
        <v>108</v>
      </c>
      <c r="G39" t="s">
        <v>114</v>
      </c>
      <c r="H39">
        <v>103262</v>
      </c>
      <c r="I39">
        <f t="shared" si="0"/>
        <v>102062</v>
      </c>
      <c r="L39" t="s">
        <v>118</v>
      </c>
    </row>
    <row r="40" spans="1:12" x14ac:dyDescent="0.55000000000000004">
      <c r="A40" t="s">
        <v>137</v>
      </c>
      <c r="B40" s="16">
        <v>0.51736111111111105</v>
      </c>
      <c r="C40">
        <v>130</v>
      </c>
      <c r="D40">
        <v>110</v>
      </c>
      <c r="E40">
        <v>94</v>
      </c>
      <c r="F40" t="s">
        <v>108</v>
      </c>
      <c r="G40" t="s">
        <v>114</v>
      </c>
      <c r="H40">
        <v>105691</v>
      </c>
      <c r="I40">
        <f t="shared" si="0"/>
        <v>104491</v>
      </c>
      <c r="L40" t="s">
        <v>119</v>
      </c>
    </row>
    <row r="41" spans="1:12" x14ac:dyDescent="0.55000000000000004">
      <c r="A41" t="s">
        <v>137</v>
      </c>
      <c r="B41" s="16">
        <v>0.52222222222222225</v>
      </c>
      <c r="C41">
        <v>122</v>
      </c>
      <c r="D41">
        <v>91</v>
      </c>
      <c r="E41">
        <v>138</v>
      </c>
      <c r="F41" t="s">
        <v>108</v>
      </c>
      <c r="G41" t="s">
        <v>114</v>
      </c>
      <c r="H41">
        <v>122694</v>
      </c>
      <c r="I41">
        <f t="shared" si="0"/>
        <v>121494</v>
      </c>
      <c r="L41" t="s">
        <v>118</v>
      </c>
    </row>
    <row r="42" spans="1:12" x14ac:dyDescent="0.55000000000000004">
      <c r="A42" t="s">
        <v>137</v>
      </c>
      <c r="B42" s="16">
        <v>0.5229166666666667</v>
      </c>
      <c r="C42">
        <v>117</v>
      </c>
      <c r="D42">
        <v>89</v>
      </c>
      <c r="E42">
        <v>112</v>
      </c>
      <c r="F42" t="s">
        <v>108</v>
      </c>
      <c r="G42" t="s">
        <v>114</v>
      </c>
      <c r="H42">
        <v>125123</v>
      </c>
      <c r="I42">
        <f t="shared" si="0"/>
        <v>123923</v>
      </c>
      <c r="L42" t="s">
        <v>118</v>
      </c>
    </row>
    <row r="43" spans="1:12" x14ac:dyDescent="0.55000000000000004">
      <c r="A43" t="s">
        <v>137</v>
      </c>
      <c r="B43" s="16">
        <v>0.52361111111111114</v>
      </c>
      <c r="C43">
        <v>115</v>
      </c>
      <c r="D43">
        <v>90</v>
      </c>
      <c r="E43">
        <v>105</v>
      </c>
      <c r="F43" t="s">
        <v>108</v>
      </c>
      <c r="G43" t="s">
        <v>114</v>
      </c>
      <c r="H43">
        <v>127551</v>
      </c>
      <c r="I43">
        <f t="shared" si="0"/>
        <v>126351</v>
      </c>
      <c r="L43" t="s">
        <v>118</v>
      </c>
    </row>
    <row r="44" spans="1:12" x14ac:dyDescent="0.55000000000000004">
      <c r="A44" t="s">
        <v>137</v>
      </c>
      <c r="B44" s="16">
        <v>0.52777777777777779</v>
      </c>
      <c r="C44">
        <v>131</v>
      </c>
      <c r="D44">
        <v>91</v>
      </c>
      <c r="E44">
        <v>135</v>
      </c>
      <c r="F44" t="s">
        <v>108</v>
      </c>
      <c r="G44" t="s">
        <v>114</v>
      </c>
      <c r="H44">
        <v>142125</v>
      </c>
      <c r="I44">
        <f t="shared" si="0"/>
        <v>140925</v>
      </c>
    </row>
    <row r="45" spans="1:12" x14ac:dyDescent="0.55000000000000004">
      <c r="A45" t="s">
        <v>137</v>
      </c>
      <c r="B45" s="16">
        <v>0.52847222222222223</v>
      </c>
      <c r="C45">
        <v>115</v>
      </c>
      <c r="D45">
        <v>90</v>
      </c>
      <c r="E45">
        <v>114</v>
      </c>
      <c r="F45" t="s">
        <v>108</v>
      </c>
      <c r="G45" t="s">
        <v>114</v>
      </c>
      <c r="H45">
        <v>144554</v>
      </c>
      <c r="I45">
        <f t="shared" si="0"/>
        <v>143354</v>
      </c>
    </row>
    <row r="46" spans="1:12" x14ac:dyDescent="0.55000000000000004">
      <c r="A46" t="s">
        <v>137</v>
      </c>
      <c r="B46" s="16">
        <v>0.52916666666666667</v>
      </c>
      <c r="C46">
        <v>109</v>
      </c>
      <c r="D46">
        <v>91</v>
      </c>
      <c r="E46">
        <v>114</v>
      </c>
      <c r="F46" t="s">
        <v>108</v>
      </c>
      <c r="G46" t="s">
        <v>114</v>
      </c>
      <c r="H46">
        <v>146982</v>
      </c>
      <c r="I46">
        <f t="shared" si="0"/>
        <v>145782</v>
      </c>
      <c r="L46" t="s">
        <v>117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11" sqref="A11"/>
    </sheetView>
  </sheetViews>
  <sheetFormatPr defaultRowHeight="14.4" x14ac:dyDescent="0.55000000000000004"/>
  <cols>
    <col min="1" max="1" width="18" bestFit="1" customWidth="1"/>
  </cols>
  <sheetData>
    <row r="1" spans="1:12" x14ac:dyDescent="0.55000000000000004">
      <c r="A1" t="s">
        <v>128</v>
      </c>
      <c r="B1" t="s">
        <v>109</v>
      </c>
      <c r="C1" t="s">
        <v>110</v>
      </c>
      <c r="D1" t="s">
        <v>111</v>
      </c>
      <c r="E1" t="s">
        <v>93</v>
      </c>
      <c r="F1" t="s">
        <v>112</v>
      </c>
      <c r="H1" t="s">
        <v>125</v>
      </c>
      <c r="I1" t="s">
        <v>106</v>
      </c>
      <c r="J1" t="s">
        <v>83</v>
      </c>
    </row>
    <row r="2" spans="1:12" x14ac:dyDescent="0.55000000000000004">
      <c r="A2" t="s">
        <v>134</v>
      </c>
      <c r="B2" s="16">
        <v>0.6430555555555556</v>
      </c>
      <c r="C2">
        <v>116</v>
      </c>
      <c r="D2">
        <v>77</v>
      </c>
      <c r="E2">
        <v>69</v>
      </c>
      <c r="H2">
        <v>4007</v>
      </c>
      <c r="J2">
        <v>1.5703181818181819</v>
      </c>
      <c r="L2" t="s">
        <v>115</v>
      </c>
    </row>
    <row r="3" spans="1:12" x14ac:dyDescent="0.55000000000000004">
      <c r="A3" t="s">
        <v>134</v>
      </c>
      <c r="B3" s="16">
        <v>0.64374999999999993</v>
      </c>
      <c r="C3">
        <v>112</v>
      </c>
      <c r="D3">
        <v>75</v>
      </c>
      <c r="E3">
        <v>69</v>
      </c>
      <c r="J3">
        <v>1.8734062499999999</v>
      </c>
    </row>
    <row r="4" spans="1:12" x14ac:dyDescent="0.55000000000000004">
      <c r="A4" t="s">
        <v>134</v>
      </c>
      <c r="B4" s="16">
        <v>0.64444444444444449</v>
      </c>
      <c r="C4">
        <v>108</v>
      </c>
      <c r="D4">
        <v>69</v>
      </c>
      <c r="E4">
        <v>70</v>
      </c>
      <c r="H4">
        <v>6681</v>
      </c>
      <c r="J4">
        <v>1.5352999999999999</v>
      </c>
    </row>
    <row r="5" spans="1:12" x14ac:dyDescent="0.55000000000000004">
      <c r="A5" t="s">
        <v>134</v>
      </c>
      <c r="B5" s="16">
        <v>0.64930555555555558</v>
      </c>
      <c r="C5">
        <v>107</v>
      </c>
      <c r="D5">
        <v>76</v>
      </c>
      <c r="E5">
        <v>68</v>
      </c>
      <c r="H5">
        <v>16040</v>
      </c>
    </row>
    <row r="6" spans="1:12" x14ac:dyDescent="0.55000000000000004">
      <c r="A6" t="s">
        <v>134</v>
      </c>
      <c r="B6" s="16">
        <v>0.65</v>
      </c>
      <c r="C6">
        <v>110</v>
      </c>
      <c r="D6">
        <v>73</v>
      </c>
      <c r="E6">
        <v>70</v>
      </c>
    </row>
    <row r="7" spans="1:12" x14ac:dyDescent="0.55000000000000004">
      <c r="A7" t="s">
        <v>134</v>
      </c>
      <c r="B7" s="16">
        <v>0.65069444444444446</v>
      </c>
      <c r="C7">
        <v>106</v>
      </c>
      <c r="D7">
        <v>74</v>
      </c>
      <c r="E7">
        <v>69</v>
      </c>
      <c r="H7">
        <v>18714</v>
      </c>
    </row>
    <row r="8" spans="1:12" x14ac:dyDescent="0.55000000000000004">
      <c r="B8" s="16"/>
    </row>
    <row r="9" spans="1:12" x14ac:dyDescent="0.55000000000000004">
      <c r="B9" s="16"/>
    </row>
    <row r="10" spans="1:12" x14ac:dyDescent="0.55000000000000004">
      <c r="B10" s="16"/>
    </row>
    <row r="11" spans="1:12" x14ac:dyDescent="0.55000000000000004">
      <c r="B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="130" zoomScaleNormal="130" workbookViewId="0">
      <selection activeCell="B14" sqref="B14"/>
    </sheetView>
  </sheetViews>
  <sheetFormatPr defaultRowHeight="14.4" x14ac:dyDescent="0.55000000000000004"/>
  <cols>
    <col min="1" max="1" width="18" bestFit="1" customWidth="1"/>
    <col min="8" max="8" width="9.05078125" bestFit="1" customWidth="1"/>
  </cols>
  <sheetData>
    <row r="1" spans="1:13" s="17" customFormat="1" ht="28.8" x14ac:dyDescent="0.55000000000000004">
      <c r="A1" s="17" t="s">
        <v>128</v>
      </c>
      <c r="B1" s="17" t="s">
        <v>109</v>
      </c>
      <c r="C1" s="17" t="s">
        <v>110</v>
      </c>
      <c r="D1" s="17" t="s">
        <v>111</v>
      </c>
      <c r="E1" s="17" t="s">
        <v>93</v>
      </c>
      <c r="F1" s="17" t="s">
        <v>112</v>
      </c>
      <c r="G1" s="17" t="s">
        <v>129</v>
      </c>
      <c r="H1" s="17" t="s">
        <v>125</v>
      </c>
      <c r="I1" s="17" t="s">
        <v>106</v>
      </c>
      <c r="J1" s="17" t="s">
        <v>83</v>
      </c>
      <c r="L1" s="17" t="s">
        <v>126</v>
      </c>
    </row>
    <row r="2" spans="1:13" x14ac:dyDescent="0.55000000000000004">
      <c r="A2" t="s">
        <v>138</v>
      </c>
      <c r="B2" s="16">
        <v>0.94027777777777777</v>
      </c>
      <c r="C2">
        <v>117</v>
      </c>
      <c r="D2">
        <v>77</v>
      </c>
      <c r="E2">
        <v>74</v>
      </c>
      <c r="F2" t="s">
        <v>107</v>
      </c>
      <c r="G2" t="s">
        <v>113</v>
      </c>
      <c r="H2">
        <v>38135</v>
      </c>
    </row>
    <row r="3" spans="1:13" x14ac:dyDescent="0.55000000000000004">
      <c r="A3" t="s">
        <v>138</v>
      </c>
      <c r="B3" s="16">
        <v>0.94097222222222221</v>
      </c>
      <c r="C3">
        <v>110</v>
      </c>
      <c r="D3">
        <v>72</v>
      </c>
      <c r="E3">
        <v>73</v>
      </c>
      <c r="F3" t="s">
        <v>107</v>
      </c>
      <c r="G3" t="s">
        <v>113</v>
      </c>
      <c r="H3">
        <v>42300</v>
      </c>
    </row>
    <row r="4" spans="1:13" x14ac:dyDescent="0.55000000000000004">
      <c r="A4" t="s">
        <v>138</v>
      </c>
      <c r="B4" s="16">
        <v>0.94166666666666676</v>
      </c>
      <c r="C4">
        <v>112</v>
      </c>
      <c r="D4">
        <v>74</v>
      </c>
      <c r="E4">
        <v>76</v>
      </c>
      <c r="F4" t="s">
        <v>107</v>
      </c>
      <c r="G4" t="s">
        <v>113</v>
      </c>
      <c r="H4">
        <v>46460</v>
      </c>
    </row>
    <row r="5" spans="1:13" x14ac:dyDescent="0.55000000000000004">
      <c r="A5" t="s">
        <v>138</v>
      </c>
      <c r="B5" s="16">
        <v>0.9458333333333333</v>
      </c>
      <c r="C5">
        <v>106</v>
      </c>
      <c r="D5">
        <v>74</v>
      </c>
      <c r="E5">
        <v>77</v>
      </c>
      <c r="F5" t="s">
        <v>107</v>
      </c>
      <c r="G5" t="s">
        <v>113</v>
      </c>
      <c r="H5">
        <v>71430</v>
      </c>
    </row>
    <row r="6" spans="1:13" x14ac:dyDescent="0.55000000000000004">
      <c r="A6" t="s">
        <v>138</v>
      </c>
      <c r="B6" s="16">
        <v>0.94652777777777775</v>
      </c>
      <c r="C6">
        <v>108</v>
      </c>
      <c r="D6">
        <v>73</v>
      </c>
      <c r="E6">
        <v>75</v>
      </c>
      <c r="F6" t="s">
        <v>107</v>
      </c>
      <c r="G6" t="s">
        <v>113</v>
      </c>
      <c r="H6">
        <v>75600</v>
      </c>
      <c r="L6" t="s">
        <v>120</v>
      </c>
      <c r="M6" t="s">
        <v>127</v>
      </c>
    </row>
    <row r="7" spans="1:13" x14ac:dyDescent="0.55000000000000004">
      <c r="A7" t="s">
        <v>138</v>
      </c>
      <c r="B7" s="16">
        <v>0.9472222222222223</v>
      </c>
      <c r="C7">
        <v>109</v>
      </c>
      <c r="D7">
        <v>71</v>
      </c>
      <c r="E7">
        <v>76</v>
      </c>
      <c r="F7" t="s">
        <v>107</v>
      </c>
      <c r="G7" t="s">
        <v>113</v>
      </c>
      <c r="H7">
        <v>79760</v>
      </c>
      <c r="L7" t="s">
        <v>120</v>
      </c>
      <c r="M7" t="s">
        <v>127</v>
      </c>
    </row>
    <row r="8" spans="1:13" x14ac:dyDescent="0.55000000000000004">
      <c r="A8" t="s">
        <v>138</v>
      </c>
      <c r="B8" s="16">
        <v>0.95000000000000007</v>
      </c>
      <c r="C8">
        <v>108</v>
      </c>
      <c r="D8">
        <v>74</v>
      </c>
      <c r="E8">
        <v>75</v>
      </c>
      <c r="F8" t="s">
        <v>107</v>
      </c>
      <c r="G8" t="s">
        <v>113</v>
      </c>
      <c r="H8">
        <v>96410</v>
      </c>
      <c r="L8" t="s">
        <v>120</v>
      </c>
      <c r="M8" t="s">
        <v>127</v>
      </c>
    </row>
    <row r="9" spans="1:13" x14ac:dyDescent="0.55000000000000004">
      <c r="A9" t="s">
        <v>138</v>
      </c>
      <c r="B9" s="16">
        <v>0.9506944444444444</v>
      </c>
      <c r="C9">
        <v>110</v>
      </c>
      <c r="D9">
        <v>73</v>
      </c>
      <c r="E9">
        <v>77</v>
      </c>
      <c r="F9" t="s">
        <v>107</v>
      </c>
      <c r="G9" t="s">
        <v>113</v>
      </c>
      <c r="H9">
        <v>100570</v>
      </c>
      <c r="L9" t="s">
        <v>120</v>
      </c>
      <c r="M9" t="s">
        <v>127</v>
      </c>
    </row>
    <row r="10" spans="1:13" x14ac:dyDescent="0.55000000000000004">
      <c r="A10" t="s">
        <v>138</v>
      </c>
      <c r="B10" s="16">
        <v>0.95138888888888884</v>
      </c>
      <c r="C10">
        <v>102</v>
      </c>
      <c r="D10">
        <v>71</v>
      </c>
      <c r="E10">
        <v>77</v>
      </c>
      <c r="F10" t="s">
        <v>107</v>
      </c>
      <c r="G10" t="s">
        <v>113</v>
      </c>
      <c r="H10">
        <v>104730</v>
      </c>
      <c r="L10" t="s">
        <v>120</v>
      </c>
      <c r="M10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8" sqref="A8"/>
    </sheetView>
  </sheetViews>
  <sheetFormatPr defaultRowHeight="14.4" x14ac:dyDescent="0.55000000000000004"/>
  <cols>
    <col min="1" max="1" width="18.7890625" bestFit="1" customWidth="1"/>
    <col min="11" max="11" width="11" bestFit="1" customWidth="1"/>
  </cols>
  <sheetData>
    <row r="1" spans="1:12" x14ac:dyDescent="0.55000000000000004">
      <c r="A1" t="s">
        <v>128</v>
      </c>
      <c r="B1" t="s">
        <v>109</v>
      </c>
      <c r="C1" t="s">
        <v>110</v>
      </c>
      <c r="D1" t="s">
        <v>111</v>
      </c>
      <c r="E1" t="s">
        <v>93</v>
      </c>
      <c r="F1" t="s">
        <v>112</v>
      </c>
      <c r="H1" t="s">
        <v>125</v>
      </c>
      <c r="I1" t="s">
        <v>106</v>
      </c>
      <c r="J1" t="s">
        <v>83</v>
      </c>
    </row>
    <row r="2" spans="1:12" x14ac:dyDescent="0.55000000000000004">
      <c r="A2" t="s">
        <v>133</v>
      </c>
      <c r="B2" s="16">
        <v>0.50902777777777775</v>
      </c>
      <c r="C2">
        <v>123</v>
      </c>
      <c r="D2">
        <v>87</v>
      </c>
      <c r="E2">
        <v>71</v>
      </c>
      <c r="F2" t="s">
        <v>107</v>
      </c>
      <c r="G2" t="s">
        <v>113</v>
      </c>
      <c r="H2">
        <v>14275</v>
      </c>
      <c r="K2" t="s">
        <v>130</v>
      </c>
      <c r="L2" t="s">
        <v>131</v>
      </c>
    </row>
    <row r="3" spans="1:12" x14ac:dyDescent="0.55000000000000004">
      <c r="A3" t="s">
        <v>133</v>
      </c>
      <c r="B3" s="16">
        <v>0.50972222222222219</v>
      </c>
      <c r="C3">
        <v>120</v>
      </c>
      <c r="D3">
        <v>86</v>
      </c>
      <c r="E3">
        <v>67</v>
      </c>
      <c r="F3" t="s">
        <v>107</v>
      </c>
      <c r="G3" t="s">
        <v>113</v>
      </c>
      <c r="H3">
        <v>18390</v>
      </c>
      <c r="K3" t="s">
        <v>132</v>
      </c>
      <c r="L3" t="s">
        <v>131</v>
      </c>
    </row>
    <row r="4" spans="1:12" x14ac:dyDescent="0.55000000000000004">
      <c r="A4" t="s">
        <v>133</v>
      </c>
      <c r="B4" s="16">
        <v>0.51111111111111118</v>
      </c>
      <c r="C4">
        <v>115</v>
      </c>
      <c r="D4">
        <v>84</v>
      </c>
      <c r="E4">
        <v>68</v>
      </c>
      <c r="F4" t="s">
        <v>107</v>
      </c>
      <c r="G4" t="s">
        <v>113</v>
      </c>
      <c r="H4">
        <v>26610</v>
      </c>
      <c r="K4" t="s">
        <v>132</v>
      </c>
      <c r="L4" t="s">
        <v>131</v>
      </c>
    </row>
    <row r="5" spans="1:12" x14ac:dyDescent="0.55000000000000004">
      <c r="A5" t="s">
        <v>133</v>
      </c>
      <c r="B5" s="16">
        <v>0.51250000000000007</v>
      </c>
      <c r="C5">
        <v>119</v>
      </c>
      <c r="D5">
        <v>83</v>
      </c>
      <c r="E5">
        <v>66</v>
      </c>
      <c r="F5" t="s">
        <v>107</v>
      </c>
      <c r="G5" t="s">
        <v>113</v>
      </c>
      <c r="H5">
        <v>34840</v>
      </c>
      <c r="K5" t="s">
        <v>132</v>
      </c>
      <c r="L5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12" sqref="D12"/>
    </sheetView>
  </sheetViews>
  <sheetFormatPr defaultColWidth="11.3671875" defaultRowHeight="15.6" x14ac:dyDescent="0.6"/>
  <cols>
    <col min="1" max="5" width="11.3671875" style="10"/>
    <col min="6" max="6" width="19.3125" style="10" customWidth="1"/>
    <col min="7" max="16384" width="11.3671875" style="10"/>
  </cols>
  <sheetData>
    <row r="1" spans="1:13" x14ac:dyDescent="0.6">
      <c r="B1" s="10" t="s">
        <v>72</v>
      </c>
      <c r="C1" s="10" t="s">
        <v>73</v>
      </c>
      <c r="D1" s="10" t="s">
        <v>93</v>
      </c>
      <c r="E1" s="10" t="s">
        <v>94</v>
      </c>
      <c r="F1" s="10" t="s">
        <v>95</v>
      </c>
      <c r="J1" s="10" t="s">
        <v>83</v>
      </c>
    </row>
    <row r="2" spans="1:13" x14ac:dyDescent="0.6">
      <c r="A2" s="10" t="s">
        <v>96</v>
      </c>
      <c r="B2" s="10">
        <v>102</v>
      </c>
      <c r="C2" s="10">
        <v>83</v>
      </c>
      <c r="D2" s="10">
        <v>74</v>
      </c>
      <c r="E2" s="11">
        <v>0.1388888888888889</v>
      </c>
      <c r="F2" s="12">
        <v>73</v>
      </c>
      <c r="H2" s="10">
        <v>80</v>
      </c>
      <c r="J2" s="10">
        <v>1.4450099999999999</v>
      </c>
      <c r="K2" s="13" t="s">
        <v>97</v>
      </c>
    </row>
    <row r="3" spans="1:13" x14ac:dyDescent="0.6">
      <c r="A3" s="10" t="s">
        <v>98</v>
      </c>
      <c r="B3" s="10">
        <v>103</v>
      </c>
      <c r="C3" s="10">
        <v>80</v>
      </c>
      <c r="D3" s="10">
        <v>80</v>
      </c>
      <c r="E3" s="11">
        <v>0.15833333333333333</v>
      </c>
      <c r="F3" s="12"/>
      <c r="J3" s="10">
        <v>1.69719</v>
      </c>
      <c r="K3" s="13" t="s">
        <v>99</v>
      </c>
    </row>
    <row r="4" spans="1:13" x14ac:dyDescent="0.6">
      <c r="A4" s="10" t="s">
        <v>100</v>
      </c>
      <c r="B4" s="10">
        <v>121</v>
      </c>
      <c r="C4" s="10">
        <v>85</v>
      </c>
      <c r="D4" s="10">
        <v>77</v>
      </c>
      <c r="E4" s="11">
        <v>0.16874999999999998</v>
      </c>
      <c r="F4" s="12"/>
      <c r="H4" s="10">
        <v>80</v>
      </c>
      <c r="J4" s="10">
        <v>1.04142</v>
      </c>
      <c r="K4" s="13" t="s">
        <v>101</v>
      </c>
    </row>
    <row r="5" spans="1:13" x14ac:dyDescent="0.6">
      <c r="A5" s="10" t="s">
        <v>102</v>
      </c>
      <c r="B5" s="10">
        <v>131</v>
      </c>
      <c r="C5" s="10">
        <v>72</v>
      </c>
      <c r="D5" s="10">
        <v>76</v>
      </c>
      <c r="E5" s="11">
        <v>0.17777777777777778</v>
      </c>
      <c r="F5" s="12">
        <v>80</v>
      </c>
      <c r="H5" s="10">
        <v>86</v>
      </c>
      <c r="J5" s="10">
        <v>1.0133099999999999</v>
      </c>
      <c r="K5" s="13" t="s">
        <v>103</v>
      </c>
    </row>
    <row r="6" spans="1:13" x14ac:dyDescent="0.6">
      <c r="A6" s="10" t="s">
        <v>104</v>
      </c>
      <c r="B6" s="10">
        <v>119</v>
      </c>
      <c r="C6" s="10">
        <v>75</v>
      </c>
      <c r="D6" s="10">
        <v>72</v>
      </c>
      <c r="E6" s="11">
        <v>0.18333333333333335</v>
      </c>
      <c r="F6" s="12">
        <v>73.33</v>
      </c>
      <c r="K6" s="13" t="s">
        <v>105</v>
      </c>
    </row>
    <row r="8" spans="1:13" ht="29.7" x14ac:dyDescent="1.1000000000000001">
      <c r="J8" s="14"/>
      <c r="K8" s="15"/>
      <c r="L8" s="15"/>
      <c r="M8" s="15"/>
    </row>
    <row r="9" spans="1:13" ht="29.7" x14ac:dyDescent="1.1000000000000001">
      <c r="K9" s="15"/>
      <c r="L9" s="15"/>
      <c r="M9" s="15"/>
    </row>
    <row r="10" spans="1:13" ht="29.7" x14ac:dyDescent="1.1000000000000001">
      <c r="K10" s="15"/>
      <c r="L10" s="15"/>
      <c r="M10" s="15"/>
    </row>
    <row r="11" spans="1:13" ht="29.7" x14ac:dyDescent="1.1000000000000001">
      <c r="K11" s="15"/>
      <c r="L11" s="15"/>
      <c r="M11" s="15"/>
    </row>
    <row r="12" spans="1:13" ht="29.7" x14ac:dyDescent="1.1000000000000001">
      <c r="K12" s="15"/>
      <c r="L12" s="15"/>
      <c r="M12" s="15"/>
    </row>
    <row r="13" spans="1:13" ht="29.7" x14ac:dyDescent="1.1000000000000001">
      <c r="K13" s="15"/>
      <c r="L13" s="15"/>
      <c r="M13" s="15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4"/>
  <sheetViews>
    <sheetView zoomScale="80" zoomScaleNormal="80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K4" sqref="AK4"/>
    </sheetView>
  </sheetViews>
  <sheetFormatPr defaultRowHeight="14.4" x14ac:dyDescent="0.55000000000000004"/>
  <cols>
    <col min="1" max="1" width="17.20703125" customWidth="1"/>
  </cols>
  <sheetData>
    <row r="1" spans="1:41" x14ac:dyDescent="0.55000000000000004">
      <c r="B1" t="s">
        <v>0</v>
      </c>
      <c r="C1" t="s">
        <v>1</v>
      </c>
      <c r="D1" t="s">
        <v>2</v>
      </c>
      <c r="E1" t="s">
        <v>4</v>
      </c>
      <c r="F1" t="s">
        <v>4</v>
      </c>
      <c r="G1" t="s">
        <v>0</v>
      </c>
      <c r="H1" t="s">
        <v>0</v>
      </c>
      <c r="I1" t="s">
        <v>0</v>
      </c>
      <c r="J1" t="s">
        <v>8</v>
      </c>
      <c r="K1" t="s">
        <v>1</v>
      </c>
      <c r="L1" t="s">
        <v>2</v>
      </c>
      <c r="M1" t="s">
        <v>2</v>
      </c>
      <c r="N1" t="s">
        <v>8</v>
      </c>
      <c r="O1" t="s">
        <v>8</v>
      </c>
      <c r="P1" t="s">
        <v>8</v>
      </c>
      <c r="R1" t="s">
        <v>56</v>
      </c>
      <c r="U1" t="s">
        <v>40</v>
      </c>
      <c r="V1" t="s">
        <v>40</v>
      </c>
      <c r="W1" t="s">
        <v>40</v>
      </c>
      <c r="X1" t="s">
        <v>2</v>
      </c>
      <c r="Y1" t="s">
        <v>46</v>
      </c>
      <c r="Z1" t="s">
        <v>46</v>
      </c>
      <c r="AA1" t="s">
        <v>4</v>
      </c>
      <c r="AC1" t="s">
        <v>62</v>
      </c>
      <c r="AD1" t="s">
        <v>66</v>
      </c>
      <c r="AE1" t="s">
        <v>66</v>
      </c>
      <c r="AF1" t="s">
        <v>40</v>
      </c>
      <c r="AG1" t="s">
        <v>40</v>
      </c>
      <c r="AH1" t="s">
        <v>2</v>
      </c>
      <c r="AI1" t="s">
        <v>40</v>
      </c>
      <c r="AJ1" t="s">
        <v>2</v>
      </c>
    </row>
    <row r="2" spans="1:41" x14ac:dyDescent="0.55000000000000004">
      <c r="A2" t="s">
        <v>75</v>
      </c>
      <c r="F2">
        <v>0</v>
      </c>
      <c r="I2">
        <v>0</v>
      </c>
      <c r="K2">
        <v>0</v>
      </c>
      <c r="M2">
        <v>0</v>
      </c>
      <c r="P2">
        <v>0</v>
      </c>
      <c r="AA2">
        <v>1</v>
      </c>
      <c r="AC2">
        <v>1</v>
      </c>
      <c r="AD2">
        <v>1</v>
      </c>
      <c r="AE2">
        <v>1</v>
      </c>
      <c r="AF2">
        <v>6</v>
      </c>
      <c r="AG2">
        <v>5</v>
      </c>
      <c r="AH2">
        <v>6</v>
      </c>
      <c r="AI2">
        <v>3</v>
      </c>
      <c r="AJ2">
        <v>2</v>
      </c>
    </row>
    <row r="3" spans="1:41" x14ac:dyDescent="0.55000000000000004">
      <c r="A3" t="s">
        <v>72</v>
      </c>
      <c r="F3">
        <v>131</v>
      </c>
      <c r="I3">
        <v>121</v>
      </c>
      <c r="K3">
        <v>102</v>
      </c>
      <c r="M3">
        <v>103</v>
      </c>
      <c r="P3">
        <v>119</v>
      </c>
      <c r="U3">
        <v>102</v>
      </c>
      <c r="V3">
        <v>104</v>
      </c>
      <c r="W3">
        <v>104</v>
      </c>
      <c r="X3">
        <v>114</v>
      </c>
      <c r="Y3">
        <v>106</v>
      </c>
      <c r="Z3">
        <v>112</v>
      </c>
      <c r="AA3">
        <v>129</v>
      </c>
      <c r="AC3">
        <v>167</v>
      </c>
      <c r="AD3">
        <v>112</v>
      </c>
      <c r="AE3">
        <v>112</v>
      </c>
      <c r="AF3">
        <v>110</v>
      </c>
      <c r="AG3">
        <v>99</v>
      </c>
      <c r="AH3">
        <v>107</v>
      </c>
      <c r="AI3">
        <v>107</v>
      </c>
      <c r="AJ3">
        <v>117</v>
      </c>
    </row>
    <row r="4" spans="1:41" x14ac:dyDescent="0.55000000000000004">
      <c r="A4" t="s">
        <v>73</v>
      </c>
      <c r="F4">
        <v>72</v>
      </c>
      <c r="I4">
        <v>85</v>
      </c>
      <c r="K4">
        <v>83</v>
      </c>
      <c r="M4">
        <v>80</v>
      </c>
      <c r="P4">
        <v>75</v>
      </c>
      <c r="U4">
        <v>66</v>
      </c>
      <c r="V4">
        <v>60</v>
      </c>
      <c r="W4">
        <v>60</v>
      </c>
      <c r="X4">
        <v>83</v>
      </c>
      <c r="Y4">
        <v>66</v>
      </c>
      <c r="Z4">
        <v>64</v>
      </c>
      <c r="AA4">
        <v>86</v>
      </c>
      <c r="AC4">
        <v>88</v>
      </c>
      <c r="AD4">
        <v>78</v>
      </c>
      <c r="AE4">
        <v>78</v>
      </c>
      <c r="AF4">
        <v>60</v>
      </c>
      <c r="AG4">
        <v>59</v>
      </c>
      <c r="AH4">
        <v>89</v>
      </c>
      <c r="AI4">
        <v>57</v>
      </c>
      <c r="AJ4">
        <v>89</v>
      </c>
    </row>
    <row r="5" spans="1:41" x14ac:dyDescent="0.55000000000000004">
      <c r="A5" t="s">
        <v>74</v>
      </c>
      <c r="F5">
        <v>76</v>
      </c>
      <c r="I5">
        <v>77</v>
      </c>
      <c r="K5">
        <v>74</v>
      </c>
      <c r="M5">
        <v>80</v>
      </c>
      <c r="P5">
        <v>72</v>
      </c>
      <c r="U5">
        <v>78</v>
      </c>
      <c r="V5">
        <v>77</v>
      </c>
      <c r="W5">
        <v>77</v>
      </c>
      <c r="X5">
        <v>79</v>
      </c>
      <c r="Y5">
        <v>56</v>
      </c>
      <c r="Z5">
        <v>56</v>
      </c>
      <c r="AA5">
        <v>73</v>
      </c>
      <c r="AC5">
        <v>82</v>
      </c>
      <c r="AD5">
        <v>68</v>
      </c>
      <c r="AE5">
        <v>68</v>
      </c>
      <c r="AF5">
        <v>71</v>
      </c>
      <c r="AG5">
        <v>72</v>
      </c>
      <c r="AH5">
        <v>74</v>
      </c>
      <c r="AI5">
        <v>82</v>
      </c>
      <c r="AJ5">
        <v>69</v>
      </c>
    </row>
    <row r="6" spans="1:41" x14ac:dyDescent="0.55000000000000004">
      <c r="E6" t="s">
        <v>3</v>
      </c>
      <c r="F6" s="8" t="s">
        <v>14</v>
      </c>
      <c r="G6" t="s">
        <v>3</v>
      </c>
      <c r="H6" t="s">
        <v>3</v>
      </c>
      <c r="I6" s="7" t="s">
        <v>14</v>
      </c>
      <c r="J6" t="s">
        <v>3</v>
      </c>
      <c r="K6" s="7" t="s">
        <v>14</v>
      </c>
      <c r="L6" t="s">
        <v>3</v>
      </c>
      <c r="M6" s="7" t="s">
        <v>14</v>
      </c>
      <c r="N6" t="s">
        <v>3</v>
      </c>
      <c r="O6" t="s">
        <v>3</v>
      </c>
      <c r="P6" s="8" t="s">
        <v>14</v>
      </c>
      <c r="U6" s="8" t="s">
        <v>14</v>
      </c>
      <c r="V6" s="8" t="s">
        <v>14</v>
      </c>
      <c r="W6" s="8" t="s">
        <v>14</v>
      </c>
      <c r="X6" s="8" t="s">
        <v>14</v>
      </c>
      <c r="Y6" s="8" t="s">
        <v>14</v>
      </c>
      <c r="Z6" s="8" t="s">
        <v>14</v>
      </c>
      <c r="AA6" s="8" t="s">
        <v>14</v>
      </c>
      <c r="AB6" s="8"/>
      <c r="AC6" s="8" t="s">
        <v>14</v>
      </c>
      <c r="AD6" s="8" t="s">
        <v>14</v>
      </c>
      <c r="AE6" s="8" t="s">
        <v>3</v>
      </c>
      <c r="AF6" s="8" t="s">
        <v>14</v>
      </c>
      <c r="AG6" s="8" t="s">
        <v>14</v>
      </c>
      <c r="AH6" s="8" t="s">
        <v>3</v>
      </c>
      <c r="AI6" s="8" t="s">
        <v>14</v>
      </c>
      <c r="AJ6" s="8" t="s">
        <v>14</v>
      </c>
    </row>
    <row r="7" spans="1:41" x14ac:dyDescent="0.55000000000000004">
      <c r="A7" t="s">
        <v>77</v>
      </c>
      <c r="E7" s="1" t="s">
        <v>7</v>
      </c>
      <c r="F7" s="1" t="s">
        <v>7</v>
      </c>
      <c r="G7" s="1" t="s">
        <v>7</v>
      </c>
      <c r="H7" s="1" t="s">
        <v>7</v>
      </c>
      <c r="I7" s="2" t="s">
        <v>17</v>
      </c>
      <c r="J7" s="1" t="s">
        <v>7</v>
      </c>
      <c r="K7" s="1" t="s">
        <v>7</v>
      </c>
      <c r="L7" s="1" t="s">
        <v>7</v>
      </c>
      <c r="M7" t="s">
        <v>7</v>
      </c>
      <c r="N7" s="1" t="s">
        <v>7</v>
      </c>
      <c r="O7" s="1" t="s">
        <v>7</v>
      </c>
      <c r="P7" s="1" t="s">
        <v>7</v>
      </c>
      <c r="U7" s="1"/>
      <c r="V7" s="1" t="s">
        <v>43</v>
      </c>
      <c r="W7" s="1" t="s">
        <v>44</v>
      </c>
      <c r="X7" s="1" t="s">
        <v>45</v>
      </c>
      <c r="Y7" s="1" t="s">
        <v>47</v>
      </c>
      <c r="Z7" s="1" t="s">
        <v>17</v>
      </c>
      <c r="AA7" s="1" t="s">
        <v>53</v>
      </c>
      <c r="AB7" s="1"/>
      <c r="AC7" s="1" t="s">
        <v>63</v>
      </c>
      <c r="AD7" s="1" t="s">
        <v>67</v>
      </c>
      <c r="AE7" s="1" t="s">
        <v>67</v>
      </c>
      <c r="AF7" s="1" t="s">
        <v>57</v>
      </c>
      <c r="AG7" s="1" t="s">
        <v>60</v>
      </c>
      <c r="AH7" s="1" t="s">
        <v>85</v>
      </c>
      <c r="AI7" s="1" t="s">
        <v>88</v>
      </c>
      <c r="AJ7" s="1" t="s">
        <v>91</v>
      </c>
    </row>
    <row r="8" spans="1:41" x14ac:dyDescent="0.55000000000000004">
      <c r="A8" t="s">
        <v>76</v>
      </c>
      <c r="E8" s="1" t="s">
        <v>6</v>
      </c>
      <c r="F8" s="1" t="s">
        <v>26</v>
      </c>
      <c r="G8" s="1" t="s">
        <v>13</v>
      </c>
      <c r="H8" s="1" t="s">
        <v>24</v>
      </c>
      <c r="I8" s="1" t="s">
        <v>16</v>
      </c>
      <c r="J8" s="1" t="s">
        <v>11</v>
      </c>
      <c r="K8" s="1" t="s">
        <v>19</v>
      </c>
      <c r="L8" s="1" t="s">
        <v>11</v>
      </c>
      <c r="M8" s="1" t="s">
        <v>21</v>
      </c>
      <c r="N8" s="1" t="s">
        <v>10</v>
      </c>
      <c r="O8" s="1" t="s">
        <v>27</v>
      </c>
      <c r="P8" s="1" t="s">
        <v>30</v>
      </c>
      <c r="U8" s="1" t="s">
        <v>42</v>
      </c>
      <c r="V8" s="1" t="s">
        <v>16</v>
      </c>
      <c r="W8" s="1" t="s">
        <v>16</v>
      </c>
      <c r="X8" s="1" t="s">
        <v>55</v>
      </c>
      <c r="Y8" s="1" t="s">
        <v>48</v>
      </c>
      <c r="Z8" s="1" t="s">
        <v>51</v>
      </c>
      <c r="AA8" s="1" t="s">
        <v>6</v>
      </c>
      <c r="AB8" s="1"/>
      <c r="AC8" s="1" t="s">
        <v>64</v>
      </c>
      <c r="AD8" s="1" t="s">
        <v>68</v>
      </c>
      <c r="AE8" s="1" t="s">
        <v>68</v>
      </c>
      <c r="AF8" s="1" t="s">
        <v>58</v>
      </c>
      <c r="AG8" s="1" t="s">
        <v>58</v>
      </c>
      <c r="AH8" s="1" t="s">
        <v>42</v>
      </c>
      <c r="AI8" s="1" t="s">
        <v>89</v>
      </c>
      <c r="AJ8" s="1" t="s">
        <v>55</v>
      </c>
    </row>
    <row r="9" spans="1:41" x14ac:dyDescent="0.55000000000000004">
      <c r="A9" t="s">
        <v>78</v>
      </c>
      <c r="E9" s="1" t="s">
        <v>5</v>
      </c>
      <c r="F9" s="1" t="s">
        <v>25</v>
      </c>
      <c r="G9" s="1" t="s">
        <v>12</v>
      </c>
      <c r="H9" s="1" t="s">
        <v>23</v>
      </c>
      <c r="I9" s="1" t="s">
        <v>15</v>
      </c>
      <c r="J9" s="1" t="s">
        <v>18</v>
      </c>
      <c r="K9" s="1" t="s">
        <v>20</v>
      </c>
      <c r="L9" s="1" t="s">
        <v>9</v>
      </c>
      <c r="M9" s="1" t="s">
        <v>22</v>
      </c>
      <c r="N9" s="1" t="s">
        <v>9</v>
      </c>
      <c r="O9" s="1" t="s">
        <v>28</v>
      </c>
      <c r="P9" s="1" t="s">
        <v>29</v>
      </c>
      <c r="U9" s="1" t="s">
        <v>41</v>
      </c>
      <c r="V9" s="1" t="s">
        <v>41</v>
      </c>
      <c r="W9" s="1" t="s">
        <v>41</v>
      </c>
      <c r="X9" s="1" t="s">
        <v>54</v>
      </c>
      <c r="Y9" s="1" t="s">
        <v>49</v>
      </c>
      <c r="Z9" s="1" t="s">
        <v>50</v>
      </c>
      <c r="AA9" s="1" t="s">
        <v>52</v>
      </c>
      <c r="AB9" s="1"/>
      <c r="AC9" s="1" t="s">
        <v>65</v>
      </c>
      <c r="AD9" s="1" t="s">
        <v>69</v>
      </c>
      <c r="AE9" s="1" t="s">
        <v>69</v>
      </c>
      <c r="AF9" s="1" t="s">
        <v>59</v>
      </c>
      <c r="AG9" s="1" t="s">
        <v>61</v>
      </c>
      <c r="AH9" s="1" t="s">
        <v>86</v>
      </c>
      <c r="AI9" s="1" t="s">
        <v>90</v>
      </c>
      <c r="AJ9" s="1" t="s">
        <v>92</v>
      </c>
    </row>
    <row r="10" spans="1:41" x14ac:dyDescent="0.55000000000000004">
      <c r="A10" t="s">
        <v>84</v>
      </c>
      <c r="E10" s="1"/>
      <c r="F10" s="1">
        <v>72</v>
      </c>
      <c r="G10" s="1"/>
      <c r="H10" s="1"/>
      <c r="I10" s="1">
        <v>59</v>
      </c>
      <c r="J10" s="1"/>
      <c r="K10" s="1">
        <v>70</v>
      </c>
      <c r="L10" s="1"/>
      <c r="M10" s="1">
        <v>71</v>
      </c>
      <c r="N10" s="1"/>
      <c r="O10" s="1"/>
      <c r="P10" s="1">
        <v>74</v>
      </c>
      <c r="U10" s="1">
        <v>78</v>
      </c>
      <c r="V10" s="1">
        <v>81</v>
      </c>
      <c r="W10" s="1">
        <v>82</v>
      </c>
      <c r="X10" s="1">
        <v>79</v>
      </c>
      <c r="Y10" s="1">
        <v>54</v>
      </c>
      <c r="Z10" s="1">
        <v>47</v>
      </c>
      <c r="AA10" s="1">
        <v>28</v>
      </c>
      <c r="AB10" s="1"/>
      <c r="AC10" s="1">
        <v>65</v>
      </c>
      <c r="AD10" s="1">
        <v>60</v>
      </c>
      <c r="AE10" s="1">
        <v>60</v>
      </c>
      <c r="AF10" s="1">
        <v>71</v>
      </c>
      <c r="AG10" s="1">
        <v>64</v>
      </c>
      <c r="AH10" s="1">
        <v>112</v>
      </c>
      <c r="AI10" s="1">
        <v>70</v>
      </c>
      <c r="AJ10" s="1"/>
    </row>
    <row r="11" spans="1:41" x14ac:dyDescent="0.55000000000000004">
      <c r="E11" s="1"/>
      <c r="F11" s="1">
        <f>(F5-F10)/F5*100</f>
        <v>5.2631578947368416</v>
      </c>
      <c r="G11" s="1" t="e">
        <f t="shared" ref="G11:AO11" si="0">(G5-G10)/G5*100</f>
        <v>#DIV/0!</v>
      </c>
      <c r="H11" s="1" t="e">
        <f t="shared" si="0"/>
        <v>#DIV/0!</v>
      </c>
      <c r="I11" s="1">
        <f t="shared" si="0"/>
        <v>23.376623376623375</v>
      </c>
      <c r="J11" s="1" t="e">
        <f t="shared" si="0"/>
        <v>#DIV/0!</v>
      </c>
      <c r="K11" s="1">
        <f t="shared" si="0"/>
        <v>5.4054054054054053</v>
      </c>
      <c r="L11" s="1" t="e">
        <f t="shared" si="0"/>
        <v>#DIV/0!</v>
      </c>
      <c r="M11" s="1">
        <f t="shared" si="0"/>
        <v>11.25</v>
      </c>
      <c r="N11" s="1" t="e">
        <f t="shared" si="0"/>
        <v>#DIV/0!</v>
      </c>
      <c r="O11" s="1" t="e">
        <f t="shared" si="0"/>
        <v>#DIV/0!</v>
      </c>
      <c r="P11" s="1">
        <f t="shared" si="0"/>
        <v>-2.7777777777777777</v>
      </c>
      <c r="Q11" s="1" t="e">
        <f t="shared" si="0"/>
        <v>#DIV/0!</v>
      </c>
      <c r="R11" s="1" t="e">
        <f t="shared" si="0"/>
        <v>#DIV/0!</v>
      </c>
      <c r="S11" s="1" t="e">
        <f t="shared" si="0"/>
        <v>#DIV/0!</v>
      </c>
      <c r="T11" s="1" t="e">
        <f t="shared" si="0"/>
        <v>#DIV/0!</v>
      </c>
      <c r="U11" s="1">
        <f t="shared" si="0"/>
        <v>0</v>
      </c>
      <c r="V11" s="1">
        <f t="shared" si="0"/>
        <v>-5.1948051948051948</v>
      </c>
      <c r="W11" s="1">
        <f t="shared" si="0"/>
        <v>-6.4935064935064926</v>
      </c>
      <c r="X11" s="1">
        <f t="shared" si="0"/>
        <v>0</v>
      </c>
      <c r="Y11" s="1">
        <f t="shared" si="0"/>
        <v>3.5714285714285712</v>
      </c>
      <c r="Z11" s="1">
        <f t="shared" si="0"/>
        <v>16.071428571428573</v>
      </c>
      <c r="AA11" s="1">
        <f t="shared" si="0"/>
        <v>61.643835616438359</v>
      </c>
      <c r="AB11" s="1" t="e">
        <f t="shared" si="0"/>
        <v>#DIV/0!</v>
      </c>
      <c r="AC11" s="1">
        <f t="shared" si="0"/>
        <v>20.73170731707317</v>
      </c>
      <c r="AD11" s="1">
        <f t="shared" si="0"/>
        <v>11.76470588235294</v>
      </c>
      <c r="AE11" s="1">
        <f t="shared" si="0"/>
        <v>11.76470588235294</v>
      </c>
      <c r="AF11" s="1">
        <f t="shared" si="0"/>
        <v>0</v>
      </c>
      <c r="AG11" s="1">
        <f t="shared" si="0"/>
        <v>11.111111111111111</v>
      </c>
      <c r="AH11" s="1">
        <f t="shared" si="0"/>
        <v>-51.351351351351347</v>
      </c>
      <c r="AI11" s="1">
        <f t="shared" si="0"/>
        <v>14.634146341463413</v>
      </c>
      <c r="AJ11" s="1">
        <f t="shared" si="0"/>
        <v>100</v>
      </c>
      <c r="AK11" s="1" t="e">
        <f t="shared" si="0"/>
        <v>#DIV/0!</v>
      </c>
      <c r="AL11" s="1" t="e">
        <f t="shared" si="0"/>
        <v>#DIV/0!</v>
      </c>
      <c r="AM11" s="1" t="e">
        <f t="shared" si="0"/>
        <v>#DIV/0!</v>
      </c>
      <c r="AN11" s="1" t="e">
        <f t="shared" si="0"/>
        <v>#DIV/0!</v>
      </c>
      <c r="AO11" s="1" t="e">
        <f t="shared" si="0"/>
        <v>#DIV/0!</v>
      </c>
    </row>
    <row r="12" spans="1:41" x14ac:dyDescent="0.55000000000000004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U12" s="1">
        <v>78</v>
      </c>
      <c r="V12" s="1">
        <v>81</v>
      </c>
      <c r="W12" s="1">
        <v>82</v>
      </c>
      <c r="X12" s="1">
        <v>79</v>
      </c>
      <c r="Y12" s="1">
        <v>54</v>
      </c>
      <c r="Z12" s="1">
        <v>47</v>
      </c>
      <c r="AA12" s="1">
        <v>28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41" x14ac:dyDescent="0.55000000000000004">
      <c r="A13" t="s">
        <v>70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U13" s="1"/>
      <c r="V13" s="1"/>
      <c r="W13" s="1"/>
      <c r="X13" s="1"/>
      <c r="Y13" s="1"/>
      <c r="Z13" s="1"/>
      <c r="AA13" s="1"/>
      <c r="AB13" s="1"/>
      <c r="AC13" s="1">
        <v>65</v>
      </c>
      <c r="AD13" s="1">
        <v>60</v>
      </c>
      <c r="AE13" s="1">
        <v>60</v>
      </c>
      <c r="AF13" s="1">
        <v>71</v>
      </c>
      <c r="AG13" s="1">
        <v>64</v>
      </c>
      <c r="AH13" s="1"/>
      <c r="AI13" s="1"/>
      <c r="AJ13" s="1"/>
    </row>
    <row r="14" spans="1:41" x14ac:dyDescent="0.55000000000000004">
      <c r="A14" t="s">
        <v>71</v>
      </c>
      <c r="E14" s="1"/>
      <c r="F14" s="1">
        <v>66</v>
      </c>
      <c r="G14" s="1"/>
      <c r="H14" s="1"/>
      <c r="I14" s="1">
        <v>55</v>
      </c>
      <c r="J14" s="1"/>
      <c r="K14" s="1">
        <v>65</v>
      </c>
      <c r="L14" s="1"/>
      <c r="M14" s="1">
        <v>66</v>
      </c>
      <c r="N14" s="1"/>
      <c r="O14" s="1"/>
      <c r="P14" s="1">
        <v>68</v>
      </c>
      <c r="U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41" x14ac:dyDescent="0.55000000000000004">
      <c r="A15" t="s">
        <v>87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U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72</v>
      </c>
      <c r="AH15" s="1"/>
      <c r="AI15" s="1">
        <v>82</v>
      </c>
      <c r="AJ15" s="1"/>
    </row>
    <row r="16" spans="1:41" x14ac:dyDescent="0.55000000000000004">
      <c r="A16" t="s">
        <v>32</v>
      </c>
      <c r="E16" s="1"/>
      <c r="F16" s="1">
        <v>72</v>
      </c>
      <c r="G16" s="1"/>
      <c r="H16" s="1"/>
      <c r="I16" s="1">
        <v>59</v>
      </c>
      <c r="J16" s="1"/>
      <c r="K16" s="1">
        <v>70</v>
      </c>
      <c r="L16" s="1"/>
      <c r="M16" s="1">
        <v>71</v>
      </c>
      <c r="N16" s="1"/>
      <c r="O16" s="1"/>
      <c r="P16" s="1">
        <v>74</v>
      </c>
      <c r="U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55000000000000004">
      <c r="A17" t="s">
        <v>33</v>
      </c>
      <c r="E17" s="1"/>
      <c r="F17" s="1">
        <v>83</v>
      </c>
      <c r="G17" s="1"/>
      <c r="H17" s="1"/>
      <c r="I17" s="1">
        <v>69</v>
      </c>
      <c r="J17" s="1"/>
      <c r="K17" s="1">
        <v>81</v>
      </c>
      <c r="L17" s="1"/>
      <c r="M17" s="1">
        <v>82</v>
      </c>
      <c r="N17" s="1"/>
      <c r="O17" s="1"/>
      <c r="P17" s="1">
        <v>85</v>
      </c>
      <c r="U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55000000000000004">
      <c r="A18" t="s">
        <v>31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U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55000000000000004">
      <c r="A19" s="3" t="s">
        <v>83</v>
      </c>
      <c r="B19" s="4">
        <f t="shared" ref="B19:P19" si="1">AVERAGE(B30:B230)</f>
        <v>2.5475909090909097</v>
      </c>
      <c r="C19" s="4">
        <f t="shared" si="1"/>
        <v>1.8407397260273977</v>
      </c>
      <c r="D19" s="4">
        <f t="shared" si="1"/>
        <v>0.84415094339622632</v>
      </c>
      <c r="E19" s="4">
        <f t="shared" si="1"/>
        <v>2.125377777777778</v>
      </c>
      <c r="F19" s="4">
        <f t="shared" si="1"/>
        <v>1.4812978723404258</v>
      </c>
      <c r="G19" s="4">
        <f t="shared" si="1"/>
        <v>1.255714285714286</v>
      </c>
      <c r="H19" s="4">
        <f t="shared" si="1"/>
        <v>1.2333478260869568</v>
      </c>
      <c r="I19" s="4">
        <f t="shared" si="1"/>
        <v>2.8518333333333334</v>
      </c>
      <c r="J19" s="4">
        <f t="shared" si="1"/>
        <v>1.3842881355932204</v>
      </c>
      <c r="K19" s="4">
        <f t="shared" si="1"/>
        <v>1.2719772727272725</v>
      </c>
      <c r="L19" s="4">
        <f t="shared" si="1"/>
        <v>1.2388333333333335</v>
      </c>
      <c r="M19" s="4">
        <f t="shared" si="1"/>
        <v>2.0191200000000005</v>
      </c>
      <c r="N19" s="4">
        <f t="shared" si="1"/>
        <v>1.358974358974359</v>
      </c>
      <c r="O19" s="4">
        <f t="shared" si="1"/>
        <v>1.370947368421052</v>
      </c>
      <c r="P19" s="4">
        <f t="shared" si="1"/>
        <v>2.2976415094339626</v>
      </c>
      <c r="R19">
        <v>2.6820200000000001</v>
      </c>
      <c r="U19" s="4">
        <f t="shared" ref="U19:AA19" si="2">AVERAGE(U30:U230)</f>
        <v>3.1609555555555571</v>
      </c>
      <c r="V19" s="4">
        <f t="shared" si="2"/>
        <v>2.5189130434782605</v>
      </c>
      <c r="W19" s="4">
        <f t="shared" si="2"/>
        <v>2.5544444444444441</v>
      </c>
      <c r="X19" s="4">
        <f t="shared" si="2"/>
        <v>2.7714047619047615</v>
      </c>
      <c r="Y19" s="4">
        <f t="shared" si="2"/>
        <v>1.3685967741935485</v>
      </c>
      <c r="Z19" s="4">
        <f t="shared" si="2"/>
        <v>1.3610652173913045</v>
      </c>
      <c r="AA19" s="4">
        <f t="shared" si="2"/>
        <v>0.85211999999999988</v>
      </c>
      <c r="AB19" s="4"/>
      <c r="AC19" s="4">
        <f t="shared" ref="AC19:AJ19" si="3">AVERAGE(AC30:AC230)</f>
        <v>-0.93254285714285701</v>
      </c>
      <c r="AD19" s="4">
        <f t="shared" si="3"/>
        <v>0.75044444444444447</v>
      </c>
      <c r="AE19" s="4">
        <f t="shared" si="3"/>
        <v>1.3522033898305084</v>
      </c>
      <c r="AF19" s="4">
        <f t="shared" si="3"/>
        <v>2.7713483146067421</v>
      </c>
      <c r="AG19" s="4">
        <f t="shared" si="3"/>
        <v>4.3740999999999994</v>
      </c>
      <c r="AH19" s="4">
        <f t="shared" si="3"/>
        <v>3.0994800000000002</v>
      </c>
      <c r="AI19" s="4">
        <f t="shared" si="3"/>
        <v>1.6841052631578948</v>
      </c>
      <c r="AJ19" s="4">
        <f t="shared" si="3"/>
        <v>1.1406404494382028</v>
      </c>
    </row>
    <row r="20" spans="1:36" x14ac:dyDescent="0.55000000000000004">
      <c r="A20" t="s">
        <v>34</v>
      </c>
      <c r="B20" s="5">
        <f t="shared" ref="B20:P20" si="4">STDEV(B30:B230)</f>
        <v>1.6166098171376413</v>
      </c>
      <c r="C20" s="5">
        <f t="shared" si="4"/>
        <v>2.7294264864995865</v>
      </c>
      <c r="D20" s="5">
        <f t="shared" si="4"/>
        <v>1.0925302917157034</v>
      </c>
      <c r="E20" s="5">
        <f t="shared" si="4"/>
        <v>4.3873237405097427</v>
      </c>
      <c r="F20" s="5">
        <f t="shared" si="4"/>
        <v>1.6508622241896034</v>
      </c>
      <c r="G20" s="5">
        <f t="shared" si="4"/>
        <v>0.3708161462041713</v>
      </c>
      <c r="H20" s="5">
        <f t="shared" si="4"/>
        <v>6.826859300230112E-2</v>
      </c>
      <c r="I20" s="5">
        <f t="shared" si="4"/>
        <v>0.58005448527043835</v>
      </c>
      <c r="J20" s="5">
        <f t="shared" si="4"/>
        <v>0.28824092238883714</v>
      </c>
      <c r="K20" s="5">
        <f t="shared" si="4"/>
        <v>0.52713435420055521</v>
      </c>
      <c r="L20" s="5">
        <f t="shared" si="4"/>
        <v>0.24342056492533873</v>
      </c>
      <c r="M20" s="5">
        <f t="shared" si="4"/>
        <v>1.5795191071968711</v>
      </c>
      <c r="N20" s="5">
        <f t="shared" si="4"/>
        <v>0.1836198142013592</v>
      </c>
      <c r="O20" s="5">
        <f t="shared" si="4"/>
        <v>0.16763527810746476</v>
      </c>
      <c r="P20" s="5">
        <f t="shared" si="4"/>
        <v>1.9030198177384723</v>
      </c>
      <c r="U20" s="5">
        <f t="shared" ref="U20:AA20" si="5">STDEV(U30:U230)</f>
        <v>3.5938828083009295</v>
      </c>
      <c r="V20" s="5">
        <f t="shared" si="5"/>
        <v>2.2512021215552509</v>
      </c>
      <c r="W20" s="5">
        <f t="shared" si="5"/>
        <v>3.7849301087755132</v>
      </c>
      <c r="X20" s="5">
        <f t="shared" si="5"/>
        <v>2.7287879115677409</v>
      </c>
      <c r="Y20" s="5">
        <f t="shared" si="5"/>
        <v>1.5266681009575152</v>
      </c>
      <c r="Z20" s="5">
        <f t="shared" si="5"/>
        <v>4.4364300032154178</v>
      </c>
      <c r="AA20" s="5">
        <f t="shared" si="5"/>
        <v>0.91033273770272249</v>
      </c>
      <c r="AB20" s="5"/>
      <c r="AC20" s="5">
        <f t="shared" ref="AC20:AJ20" si="6">STDEV(AC30:AC230)</f>
        <v>12.46373812857985</v>
      </c>
      <c r="AD20" s="5">
        <f t="shared" si="6"/>
        <v>0.72870957040019146</v>
      </c>
      <c r="AE20" s="5">
        <f t="shared" si="6"/>
        <v>2.4730783329037456</v>
      </c>
      <c r="AF20" s="5">
        <f t="shared" si="6"/>
        <v>2.3453235244026454</v>
      </c>
      <c r="AG20" s="5">
        <f t="shared" si="6"/>
        <v>3.826153784515022</v>
      </c>
      <c r="AH20" s="5">
        <f t="shared" si="6"/>
        <v>4.1459290642405229</v>
      </c>
      <c r="AI20" s="5">
        <f t="shared" si="6"/>
        <v>1.558473192239588</v>
      </c>
      <c r="AJ20" s="5">
        <f t="shared" si="6"/>
        <v>1.2406293879903254</v>
      </c>
    </row>
    <row r="21" spans="1:36" x14ac:dyDescent="0.55000000000000004">
      <c r="A21" t="s">
        <v>37</v>
      </c>
      <c r="B21">
        <f t="shared" ref="B21:P21" si="7">MIN(B30:B230)</f>
        <v>4.8000000000000001E-2</v>
      </c>
      <c r="C21">
        <f t="shared" si="7"/>
        <v>5.0000000000000001E-3</v>
      </c>
      <c r="D21">
        <f t="shared" si="7"/>
        <v>0.01</v>
      </c>
      <c r="E21">
        <f t="shared" si="7"/>
        <v>3.3000000000000002E-2</v>
      </c>
      <c r="F21">
        <f t="shared" si="7"/>
        <v>8.0000000000000002E-3</v>
      </c>
      <c r="G21">
        <f t="shared" si="7"/>
        <v>0.56200000000000006</v>
      </c>
      <c r="H21">
        <f t="shared" si="7"/>
        <v>1.115</v>
      </c>
      <c r="I21">
        <f t="shared" si="7"/>
        <v>2.2210000000000001</v>
      </c>
      <c r="J21">
        <f t="shared" si="7"/>
        <v>0.33</v>
      </c>
      <c r="K21">
        <f t="shared" si="7"/>
        <v>8.9999999999999993E-3</v>
      </c>
      <c r="L21">
        <f t="shared" si="7"/>
        <v>8.5000000000000006E-2</v>
      </c>
      <c r="M21">
        <f t="shared" si="7"/>
        <v>2E-3</v>
      </c>
      <c r="N21">
        <f t="shared" si="7"/>
        <v>0.90400000000000003</v>
      </c>
      <c r="O21">
        <f t="shared" si="7"/>
        <v>0.36799999999999999</v>
      </c>
      <c r="P21">
        <f t="shared" si="7"/>
        <v>1.2E-2</v>
      </c>
      <c r="U21">
        <f t="shared" ref="U21:AA21" si="8">MIN(U30:U230)</f>
        <v>6.0000000000000001E-3</v>
      </c>
      <c r="V21">
        <f t="shared" si="8"/>
        <v>1.7000000000000001E-2</v>
      </c>
      <c r="W21">
        <f t="shared" si="8"/>
        <v>1.2E-2</v>
      </c>
      <c r="X21">
        <f t="shared" si="8"/>
        <v>6.0000000000000001E-3</v>
      </c>
      <c r="Y21">
        <f t="shared" si="8"/>
        <v>6.0000000000000001E-3</v>
      </c>
      <c r="Z21">
        <f t="shared" si="8"/>
        <v>-15.02</v>
      </c>
      <c r="AA21">
        <f t="shared" si="8"/>
        <v>-2.681</v>
      </c>
      <c r="AC21">
        <f t="shared" ref="AC21:AJ21" si="9">MIN(AC30:AC230)</f>
        <v>-68.466999999999999</v>
      </c>
      <c r="AD21">
        <f t="shared" si="9"/>
        <v>1.4E-2</v>
      </c>
      <c r="AE21">
        <f t="shared" si="9"/>
        <v>6.0000000000000001E-3</v>
      </c>
      <c r="AF21">
        <f t="shared" si="9"/>
        <v>1E-3</v>
      </c>
      <c r="AG21">
        <f t="shared" si="9"/>
        <v>6.0000000000000001E-3</v>
      </c>
      <c r="AH21">
        <f t="shared" si="9"/>
        <v>4.2999999999999997E-2</v>
      </c>
      <c r="AI21">
        <f t="shared" si="9"/>
        <v>1.2E-2</v>
      </c>
      <c r="AJ21">
        <f t="shared" si="9"/>
        <v>1.9E-2</v>
      </c>
    </row>
    <row r="22" spans="1:36" x14ac:dyDescent="0.55000000000000004">
      <c r="A22" t="s">
        <v>35</v>
      </c>
      <c r="B22">
        <f t="shared" ref="B22:P22" si="10">MAX(B30:B230)</f>
        <v>4.0170000000000003</v>
      </c>
      <c r="C22">
        <f t="shared" si="10"/>
        <v>20.015999999999998</v>
      </c>
      <c r="D22">
        <f t="shared" si="10"/>
        <v>4.7350000000000003</v>
      </c>
      <c r="E22">
        <f t="shared" si="10"/>
        <v>24.605</v>
      </c>
      <c r="F22">
        <f t="shared" si="10"/>
        <v>7.7140000000000004</v>
      </c>
      <c r="G22">
        <f t="shared" si="10"/>
        <v>2.7120000000000002</v>
      </c>
      <c r="H22">
        <f t="shared" si="10"/>
        <v>1.3560000000000001</v>
      </c>
      <c r="I22">
        <f t="shared" si="10"/>
        <v>4.8230000000000004</v>
      </c>
      <c r="J22">
        <f t="shared" si="10"/>
        <v>2.141</v>
      </c>
      <c r="K22">
        <f t="shared" si="10"/>
        <v>3.0369999999999999</v>
      </c>
      <c r="L22">
        <f t="shared" si="10"/>
        <v>1.6850000000000001</v>
      </c>
      <c r="M22">
        <f t="shared" si="10"/>
        <v>5.0460000000000003</v>
      </c>
      <c r="N22">
        <f t="shared" si="10"/>
        <v>1.857</v>
      </c>
      <c r="O22">
        <f t="shared" si="10"/>
        <v>1.6990000000000001</v>
      </c>
      <c r="P22">
        <f t="shared" si="10"/>
        <v>9.4450000000000003</v>
      </c>
      <c r="U22">
        <f t="shared" ref="U22:AA22" si="11">MAX(U30:U230)</f>
        <v>23.992000000000001</v>
      </c>
      <c r="V22">
        <f t="shared" si="11"/>
        <v>8.2469999999999999</v>
      </c>
      <c r="W22">
        <f t="shared" si="11"/>
        <v>29.274000000000001</v>
      </c>
      <c r="X22">
        <f t="shared" si="11"/>
        <v>11.705</v>
      </c>
      <c r="Y22">
        <f t="shared" si="11"/>
        <v>7.484</v>
      </c>
      <c r="Z22">
        <f t="shared" si="11"/>
        <v>21.847000000000001</v>
      </c>
      <c r="AA22">
        <f t="shared" si="11"/>
        <v>1.9510000000000001</v>
      </c>
      <c r="AC22">
        <f t="shared" ref="AC22:AJ22" si="12">MAX(AC30:AC230)</f>
        <v>20.815999999999999</v>
      </c>
      <c r="AD22">
        <f t="shared" si="12"/>
        <v>5.0910000000000002</v>
      </c>
      <c r="AE22">
        <f t="shared" si="12"/>
        <v>13.621</v>
      </c>
      <c r="AF22">
        <f t="shared" si="12"/>
        <v>11.584</v>
      </c>
      <c r="AG22">
        <f t="shared" si="12"/>
        <v>21.372</v>
      </c>
      <c r="AH22">
        <f t="shared" si="12"/>
        <v>28.645</v>
      </c>
      <c r="AI22">
        <f t="shared" si="12"/>
        <v>10.553000000000001</v>
      </c>
      <c r="AJ22">
        <f t="shared" si="12"/>
        <v>11.532999999999999</v>
      </c>
    </row>
    <row r="23" spans="1:36" x14ac:dyDescent="0.55000000000000004">
      <c r="A23" t="s">
        <v>36</v>
      </c>
      <c r="B23" s="6">
        <f>MAX(B19-B20,B21+0.25*(B19-B21))</f>
        <v>0.93098109195326839</v>
      </c>
      <c r="C23" s="6">
        <f t="shared" ref="C23:P23" si="13">MAX(C19-C20,C21+0.25*(C19-C21))</f>
        <v>0.46393493150684945</v>
      </c>
      <c r="D23" s="6">
        <f t="shared" si="13"/>
        <v>0.21853773584905659</v>
      </c>
      <c r="E23" s="6">
        <f t="shared" si="13"/>
        <v>0.55609444444444456</v>
      </c>
      <c r="F23" s="6">
        <f t="shared" si="13"/>
        <v>0.37632446808510644</v>
      </c>
      <c r="G23" s="6">
        <f t="shared" si="13"/>
        <v>0.88489813951011476</v>
      </c>
      <c r="H23" s="6">
        <f t="shared" si="13"/>
        <v>1.1650792330846558</v>
      </c>
      <c r="I23" s="6">
        <f t="shared" si="13"/>
        <v>2.3787083333333334</v>
      </c>
      <c r="J23" s="6">
        <f t="shared" si="13"/>
        <v>1.0960472132043833</v>
      </c>
      <c r="K23" s="6">
        <f t="shared" si="13"/>
        <v>0.74484291852671725</v>
      </c>
      <c r="L23" s="6">
        <f t="shared" si="13"/>
        <v>0.99541276840799475</v>
      </c>
      <c r="M23" s="6">
        <f t="shared" si="13"/>
        <v>0.50628000000000017</v>
      </c>
      <c r="N23" s="6">
        <f t="shared" si="13"/>
        <v>1.1753545447729998</v>
      </c>
      <c r="O23" s="6">
        <f t="shared" si="13"/>
        <v>1.2033120903135872</v>
      </c>
      <c r="P23" s="6">
        <f t="shared" si="13"/>
        <v>0.58341037735849066</v>
      </c>
      <c r="U23" s="6">
        <f t="shared" ref="U23:AA23" si="14">MAX(U19-U20,U21+0.25*(U19-U21))</f>
        <v>0.79473888888888933</v>
      </c>
      <c r="V23" s="6">
        <f t="shared" si="14"/>
        <v>0.64247826086956517</v>
      </c>
      <c r="W23" s="6">
        <f t="shared" si="14"/>
        <v>0.64761111111111103</v>
      </c>
      <c r="X23" s="6">
        <f t="shared" si="14"/>
        <v>0.69735119047619043</v>
      </c>
      <c r="Y23" s="6">
        <f t="shared" si="14"/>
        <v>0.34664919354838714</v>
      </c>
      <c r="Z23" s="6">
        <f t="shared" si="14"/>
        <v>-3.0753647858241133</v>
      </c>
      <c r="AA23" s="6">
        <f t="shared" si="14"/>
        <v>-5.8212737702722617E-2</v>
      </c>
      <c r="AB23" s="6"/>
      <c r="AC23" s="6">
        <f t="shared" ref="AC23:AJ23" si="15">MAX(AC19-AC20,AC21+0.25*(AC19-AC21))</f>
        <v>-13.396280985722708</v>
      </c>
      <c r="AD23" s="6">
        <f t="shared" si="15"/>
        <v>0.19811111111111113</v>
      </c>
      <c r="AE23" s="6">
        <f t="shared" si="15"/>
        <v>0.34255084745762709</v>
      </c>
      <c r="AF23" s="6">
        <f t="shared" si="15"/>
        <v>0.69358707865168556</v>
      </c>
      <c r="AG23" s="6">
        <f t="shared" si="15"/>
        <v>1.0980249999999998</v>
      </c>
      <c r="AH23" s="6">
        <f t="shared" si="15"/>
        <v>0.80712000000000006</v>
      </c>
      <c r="AI23" s="6">
        <f t="shared" si="15"/>
        <v>0.4300263157894737</v>
      </c>
      <c r="AJ23" s="6">
        <f t="shared" si="15"/>
        <v>0.29941011235955073</v>
      </c>
    </row>
    <row r="24" spans="1:36" x14ac:dyDescent="0.55000000000000004">
      <c r="A24" s="9" t="s">
        <v>79</v>
      </c>
      <c r="B24" s="6">
        <f>MIN(B19+B20,B22-0.25*(B22-B19))</f>
        <v>3.6496477272727277</v>
      </c>
      <c r="C24" s="6">
        <f t="shared" ref="C24:P24" si="16">MIN(C19+C20,C22-0.25*(C22-C19))</f>
        <v>4.570166212526984</v>
      </c>
      <c r="D24" s="6">
        <f t="shared" si="16"/>
        <v>1.9366812351119296</v>
      </c>
      <c r="E24" s="6">
        <f t="shared" si="16"/>
        <v>6.5127015182875212</v>
      </c>
      <c r="F24" s="6">
        <f t="shared" si="16"/>
        <v>3.1321600965300291</v>
      </c>
      <c r="G24" s="6">
        <f t="shared" si="16"/>
        <v>1.6265304319184573</v>
      </c>
      <c r="H24" s="6">
        <f t="shared" si="16"/>
        <v>1.3016164190892578</v>
      </c>
      <c r="I24" s="6">
        <f t="shared" si="16"/>
        <v>3.431887818603772</v>
      </c>
      <c r="J24" s="6">
        <f t="shared" si="16"/>
        <v>1.6725290579820575</v>
      </c>
      <c r="K24" s="6">
        <f t="shared" si="16"/>
        <v>1.7991116269278278</v>
      </c>
      <c r="L24" s="6">
        <f t="shared" si="16"/>
        <v>1.4822538982586722</v>
      </c>
      <c r="M24" s="6">
        <f t="shared" si="16"/>
        <v>3.5986391071968713</v>
      </c>
      <c r="N24" s="6">
        <f t="shared" si="16"/>
        <v>1.5425941731757182</v>
      </c>
      <c r="O24" s="6">
        <f t="shared" si="16"/>
        <v>1.5385826465285168</v>
      </c>
      <c r="P24" s="6">
        <f t="shared" si="16"/>
        <v>4.2006613271724351</v>
      </c>
      <c r="U24" s="6">
        <f t="shared" ref="U24:AA24" si="17">MIN(U19+U20,U22-0.25*(U22-U19))</f>
        <v>6.7548383638564866</v>
      </c>
      <c r="V24" s="6">
        <f t="shared" si="17"/>
        <v>4.770115165033511</v>
      </c>
      <c r="W24" s="6">
        <f t="shared" si="17"/>
        <v>6.3393745532199572</v>
      </c>
      <c r="X24" s="6">
        <f t="shared" si="17"/>
        <v>5.5001926734725028</v>
      </c>
      <c r="Y24" s="6">
        <f t="shared" si="17"/>
        <v>2.8952648751510637</v>
      </c>
      <c r="Z24" s="6">
        <f t="shared" si="17"/>
        <v>5.7974952206067218</v>
      </c>
      <c r="AA24" s="6">
        <f t="shared" si="17"/>
        <v>1.67628</v>
      </c>
      <c r="AB24" s="6"/>
      <c r="AC24" s="6">
        <f t="shared" ref="AC24:AJ24" si="18">MIN(AC19+AC20,AC22-0.25*(AC22-AC19))</f>
        <v>11.531195271436992</v>
      </c>
      <c r="AD24" s="6">
        <f t="shared" si="18"/>
        <v>1.479154014844636</v>
      </c>
      <c r="AE24" s="6">
        <f t="shared" si="18"/>
        <v>3.8252817227342542</v>
      </c>
      <c r="AF24" s="6">
        <f t="shared" si="18"/>
        <v>5.1166718390093875</v>
      </c>
      <c r="AG24" s="6">
        <f t="shared" si="18"/>
        <v>8.2002537845150218</v>
      </c>
      <c r="AH24" s="6">
        <f t="shared" si="18"/>
        <v>7.2454090642405227</v>
      </c>
      <c r="AI24" s="6">
        <f t="shared" si="18"/>
        <v>3.2425784553974828</v>
      </c>
      <c r="AJ24" s="6">
        <f t="shared" si="18"/>
        <v>2.3812698374285279</v>
      </c>
    </row>
    <row r="25" spans="1:36" s="3" customFormat="1" x14ac:dyDescent="0.55000000000000004">
      <c r="A25" s="9" t="s">
        <v>80</v>
      </c>
      <c r="B25" s="4">
        <f t="shared" ref="B25:P25" si="19">AVERAGEIFS(B30:B50,B30:B50,"&gt;"&amp;VALUE(0.25*(B19-B21) + B21),B30:B50,"&lt;"&amp;VALUE(B22-0.25*(B22-B19)))</f>
        <v>3.2165999999999997</v>
      </c>
      <c r="C25" s="4">
        <f t="shared" si="19"/>
        <v>1.889</v>
      </c>
      <c r="D25" s="4">
        <f t="shared" si="19"/>
        <v>1.7077499999999999</v>
      </c>
      <c r="E25" s="4">
        <f t="shared" si="19"/>
        <v>1.145</v>
      </c>
      <c r="F25" s="4">
        <f t="shared" si="19"/>
        <v>2.2051666666666669</v>
      </c>
      <c r="G25" s="4">
        <f t="shared" si="19"/>
        <v>1.2155789473684209</v>
      </c>
      <c r="H25" s="4">
        <f t="shared" si="19"/>
        <v>1.2282</v>
      </c>
      <c r="I25" s="4">
        <f t="shared" si="19"/>
        <v>2.7680625000000001</v>
      </c>
      <c r="J25" s="4">
        <f t="shared" si="19"/>
        <v>1.3986499999999999</v>
      </c>
      <c r="K25" s="4">
        <f t="shared" si="19"/>
        <v>1.3203333333333331</v>
      </c>
      <c r="L25" s="4">
        <f t="shared" si="19"/>
        <v>1.2458</v>
      </c>
      <c r="M25" s="4">
        <f t="shared" si="19"/>
        <v>2.5529999999999995</v>
      </c>
      <c r="N25" s="4">
        <f t="shared" si="19"/>
        <v>1.3526111111111112</v>
      </c>
      <c r="O25" s="4">
        <f t="shared" si="19"/>
        <v>1.3770499999999999</v>
      </c>
      <c r="P25" s="4">
        <f t="shared" si="19"/>
        <v>2.0163333333333338</v>
      </c>
      <c r="U25" s="4">
        <f t="shared" ref="U25:AA25" si="20">AVERAGEIFS(U30:U50,U30:U50,"&gt;"&amp;VALUE(0.25*(U19-U21) + U21),U30:U50,"&lt;"&amp;VALUE(U22-0.25*(U22-U19)))</f>
        <v>2.6758125000000006</v>
      </c>
      <c r="V25" s="4">
        <f t="shared" si="20"/>
        <v>2.4613333333333336</v>
      </c>
      <c r="W25" s="4">
        <f t="shared" si="20"/>
        <v>2.6414210526315789</v>
      </c>
      <c r="X25" s="4">
        <f t="shared" si="20"/>
        <v>3.3374117647058825</v>
      </c>
      <c r="Y25" s="4">
        <f t="shared" si="20"/>
        <v>1.7560769230769229</v>
      </c>
      <c r="Z25" s="4">
        <f t="shared" si="20"/>
        <v>1.7535000000000001</v>
      </c>
      <c r="AA25" s="4">
        <f t="shared" si="20"/>
        <v>0.88364705882352945</v>
      </c>
      <c r="AB25" s="4"/>
      <c r="AC25" s="4">
        <f t="shared" ref="AC25:AJ25" si="21">AVERAGEIFS(AC30:AC50,AC30:AC50,"&gt;"&amp;VALUE(0.25*(AC19-AC21) + AC21),AC30:AC50,"&lt;"&amp;VALUE(AC22-0.25*(AC22-AC19)))</f>
        <v>0.33404999999999985</v>
      </c>
      <c r="AD25" s="4">
        <f t="shared" si="21"/>
        <v>0.68294117647058816</v>
      </c>
      <c r="AE25" s="4">
        <f t="shared" si="21"/>
        <v>2.2864999999999998</v>
      </c>
      <c r="AF25" s="4">
        <f t="shared" si="21"/>
        <v>3.0783125</v>
      </c>
      <c r="AG25" s="4">
        <f t="shared" si="21"/>
        <v>3.9842499999999994</v>
      </c>
      <c r="AH25" s="4">
        <f t="shared" si="21"/>
        <v>3.7935384615384611</v>
      </c>
      <c r="AI25" s="4">
        <f t="shared" si="21"/>
        <v>2.0349090909090908</v>
      </c>
      <c r="AJ25" s="4">
        <f t="shared" si="21"/>
        <v>1.141263157894737</v>
      </c>
    </row>
    <row r="26" spans="1:36" s="3" customFormat="1" x14ac:dyDescent="0.55000000000000004">
      <c r="A26" s="3" t="s">
        <v>81</v>
      </c>
      <c r="B26" s="4">
        <f t="shared" ref="B26:P26" si="22">AVERAGEIFS(B30:B50,B30:B50,"&gt;"&amp;VALUE(B19-B20),B30:B50,"&lt;"&amp;VALUE(B19+B20))</f>
        <v>3.4819375000000004</v>
      </c>
      <c r="C26" s="4">
        <f t="shared" si="22"/>
        <v>1.3651499999999999</v>
      </c>
      <c r="D26" s="4">
        <f t="shared" si="22"/>
        <v>0.31005882352941172</v>
      </c>
      <c r="E26" s="4">
        <f t="shared" si="22"/>
        <v>1.0467619047619048</v>
      </c>
      <c r="F26" s="4">
        <f t="shared" si="22"/>
        <v>1.0898000000000001</v>
      </c>
      <c r="G26" s="4">
        <f t="shared" si="22"/>
        <v>1.2155789473684209</v>
      </c>
      <c r="H26" s="4">
        <f t="shared" si="22"/>
        <v>1.2391538461538463</v>
      </c>
      <c r="I26" s="4">
        <f t="shared" si="22"/>
        <v>2.7124666666666664</v>
      </c>
      <c r="J26" s="4">
        <f t="shared" si="22"/>
        <v>1.3790526315789473</v>
      </c>
      <c r="K26" s="4">
        <f t="shared" si="22"/>
        <v>1.2632999999999999</v>
      </c>
      <c r="L26" s="4">
        <f t="shared" si="22"/>
        <v>1.23</v>
      </c>
      <c r="M26" s="4">
        <f t="shared" si="22"/>
        <v>2.433272727272727</v>
      </c>
      <c r="N26" s="4">
        <f t="shared" si="22"/>
        <v>1.3234374999999998</v>
      </c>
      <c r="O26" s="4">
        <f t="shared" si="22"/>
        <v>1.3644736842105261</v>
      </c>
      <c r="P26" s="4">
        <f t="shared" si="22"/>
        <v>1.7656428571428573</v>
      </c>
      <c r="U26" s="4">
        <f t="shared" ref="U26:AA26" si="23">AVERAGEIFS(U30:U50,U30:U50,"&gt;"&amp;VALUE(U19-U20),U30:U50,"&lt;"&amp;VALUE(U19+U20))</f>
        <v>1.7520500000000001</v>
      </c>
      <c r="V26" s="4">
        <f t="shared" si="23"/>
        <v>2.209857142857143</v>
      </c>
      <c r="W26" s="4">
        <f t="shared" si="23"/>
        <v>1.8367777777777776</v>
      </c>
      <c r="X26" s="4">
        <f t="shared" si="23"/>
        <v>2.2592352941176475</v>
      </c>
      <c r="Y26" s="4">
        <f t="shared" si="23"/>
        <v>0.95333333333333337</v>
      </c>
      <c r="Z26" s="4">
        <f t="shared" si="23"/>
        <v>1.7535000000000001</v>
      </c>
      <c r="AA26" s="4">
        <f t="shared" si="23"/>
        <v>1.008470588235294</v>
      </c>
      <c r="AB26" s="4"/>
      <c r="AC26" s="4">
        <f t="shared" ref="AC26:AJ26" si="24">AVERAGEIFS(AC30:AC50,AC30:AC50,"&gt;"&amp;VALUE(AC19-AC20),AC30:AC50,"&lt;"&amp;VALUE(AC19+AC20))</f>
        <v>0.33404999999999985</v>
      </c>
      <c r="AD26" s="4">
        <f t="shared" si="24"/>
        <v>0.51426315789473676</v>
      </c>
      <c r="AE26" s="4">
        <f t="shared" si="24"/>
        <v>0.79468421052631566</v>
      </c>
      <c r="AF26" s="4">
        <f t="shared" si="24"/>
        <v>2.5723571428571432</v>
      </c>
      <c r="AG26" s="4">
        <f t="shared" si="24"/>
        <v>3.7548421052631569</v>
      </c>
      <c r="AH26" s="4">
        <f t="shared" si="24"/>
        <v>2.5927999999999995</v>
      </c>
      <c r="AI26" s="4">
        <f t="shared" si="24"/>
        <v>1.7112727272727271</v>
      </c>
      <c r="AJ26" s="4">
        <f t="shared" si="24"/>
        <v>1.0421904761904763</v>
      </c>
    </row>
    <row r="27" spans="1:36" s="3" customFormat="1" x14ac:dyDescent="0.55000000000000004">
      <c r="A27" s="3" t="s">
        <v>38</v>
      </c>
      <c r="B27" s="4">
        <f>AVERAGEIFS(B30:B50,B30:B50,"&gt;"&amp;VALUE(0.25*(B19-B21) + B21),B30:B50,"&lt;"&amp;VALUE(B22-0.25*(B22-B19)),B30:B50,"&gt;"&amp;VALUE(B19-B20),B30:B50,"&lt;"&amp;VALUE(B19+B20))</f>
        <v>3.2165999999999997</v>
      </c>
      <c r="C27" s="4">
        <f t="shared" ref="C27:P27" si="25">AVERAGEIFS(C30:C50,C30:C50,"&gt;"&amp;VALUE(0.25*(C19-C21) + C21),C30:C50,"&lt;"&amp;VALUE(C22-0.25*(C22-C19)),C30:C50,"&gt;"&amp;VALUE(C19-C20),C30:C50,"&lt;"&amp;VALUE(C19+C20))</f>
        <v>1.7025625</v>
      </c>
      <c r="D27" s="4">
        <f t="shared" si="25"/>
        <v>0.86219999999999997</v>
      </c>
      <c r="E27" s="4">
        <f t="shared" si="25"/>
        <v>1.145</v>
      </c>
      <c r="F27" s="4">
        <f t="shared" si="25"/>
        <v>1.3253333333333333</v>
      </c>
      <c r="G27" s="4">
        <f t="shared" si="25"/>
        <v>1.2155789473684209</v>
      </c>
      <c r="H27" s="4">
        <f t="shared" si="25"/>
        <v>1.2391538461538463</v>
      </c>
      <c r="I27" s="4">
        <f t="shared" si="25"/>
        <v>2.7124666666666664</v>
      </c>
      <c r="J27" s="4">
        <f t="shared" si="25"/>
        <v>1.3790526315789473</v>
      </c>
      <c r="K27" s="4">
        <f t="shared" si="25"/>
        <v>1.2632999999999999</v>
      </c>
      <c r="L27" s="4">
        <f t="shared" si="25"/>
        <v>1.23</v>
      </c>
      <c r="M27" s="4">
        <f t="shared" si="25"/>
        <v>2.433272727272727</v>
      </c>
      <c r="N27" s="4">
        <f t="shared" si="25"/>
        <v>1.3234374999999998</v>
      </c>
      <c r="O27" s="4">
        <f t="shared" si="25"/>
        <v>1.3644736842105261</v>
      </c>
      <c r="P27" s="4">
        <f t="shared" si="25"/>
        <v>1.7656428571428573</v>
      </c>
      <c r="U27" s="4">
        <f t="shared" ref="U27:AA27" si="26">AVERAGEIFS(U30:U50,U30:U50,"&gt;"&amp;VALUE(0.25*(U19-U21) + U21),U30:U50,"&lt;"&amp;VALUE(U22-0.25*(U22-U19)),U30:U50,"&gt;"&amp;VALUE(U19-U20),U30:U50,"&lt;"&amp;VALUE(U19+U20))</f>
        <v>2.3144666666666667</v>
      </c>
      <c r="V27" s="4">
        <f t="shared" si="26"/>
        <v>2.209857142857143</v>
      </c>
      <c r="W27" s="4">
        <f t="shared" si="26"/>
        <v>1.9441176470588233</v>
      </c>
      <c r="X27" s="4">
        <f t="shared" si="26"/>
        <v>2.5488666666666671</v>
      </c>
      <c r="Y27" s="4">
        <f t="shared" si="26"/>
        <v>1.4576363636363636</v>
      </c>
      <c r="Z27" s="4">
        <f t="shared" si="26"/>
        <v>1.7535000000000001</v>
      </c>
      <c r="AA27" s="4">
        <f t="shared" si="26"/>
        <v>0.96443749999999995</v>
      </c>
      <c r="AB27" s="4"/>
      <c r="AC27" s="4">
        <f t="shared" ref="AC27:AJ27" si="27">AVERAGEIFS(AC30:AC50,AC30:AC50,"&gt;"&amp;VALUE(0.25*(AC19-AC21) + AC21),AC30:AC50,"&lt;"&amp;VALUE(AC22-0.25*(AC22-AC19)),AC30:AC50,"&gt;"&amp;VALUE(AC19-AC20),AC30:AC50,"&lt;"&amp;VALUE(AC19+AC20))</f>
        <v>0.33404999999999985</v>
      </c>
      <c r="AD27" s="4">
        <f t="shared" si="27"/>
        <v>0.59968749999999993</v>
      </c>
      <c r="AE27" s="4">
        <f t="shared" si="27"/>
        <v>1.4007000000000001</v>
      </c>
      <c r="AF27" s="4">
        <f t="shared" si="27"/>
        <v>2.5723571428571432</v>
      </c>
      <c r="AG27" s="4">
        <f t="shared" si="27"/>
        <v>3.7548421052631569</v>
      </c>
      <c r="AH27" s="4">
        <f t="shared" si="27"/>
        <v>3.7935384615384611</v>
      </c>
      <c r="AI27" s="4">
        <f t="shared" si="27"/>
        <v>1.8669</v>
      </c>
      <c r="AJ27" s="4">
        <f t="shared" si="27"/>
        <v>1.141263157894737</v>
      </c>
    </row>
    <row r="28" spans="1:36" s="3" customFormat="1" x14ac:dyDescent="0.55000000000000004">
      <c r="A28" s="3" t="s">
        <v>82</v>
      </c>
      <c r="B28" s="4"/>
      <c r="C28" s="4"/>
      <c r="D28" s="4"/>
      <c r="E28" s="4"/>
      <c r="F28" s="4">
        <f>AVERAGE(F32,F34,F38:F39,F43,F46,F57,F67)</f>
        <v>4.5816249999999998</v>
      </c>
      <c r="G28" s="4"/>
      <c r="H28" s="4"/>
      <c r="I28" s="4"/>
      <c r="J28" s="4"/>
      <c r="K28" s="4"/>
      <c r="L28" s="4"/>
      <c r="M28" s="4"/>
      <c r="N28" s="4"/>
      <c r="O28" s="4"/>
      <c r="P28" s="4"/>
      <c r="U28" s="4"/>
      <c r="V28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>
        <f>AVERAGE(AG31,AG36,AG39,AG40,AG46,AG49,AG54,AG59)</f>
        <v>2.3897499999999998</v>
      </c>
      <c r="AH28" s="4">
        <f>AVERAGE(AH31,AH36,AH39,AH40,AH46,AH49,AH54,AH59)</f>
        <v>3.3933750000000003</v>
      </c>
      <c r="AI28" s="4">
        <f>AVERAGE(AI31,AI36,AI39,AI40,AI46,AI49,AI54,AI59)</f>
        <v>1.0686249999999999</v>
      </c>
      <c r="AJ28" s="4">
        <f>AVERAGE(AJ31,AJ36,AJ39,AJ40,AJ46,AJ49,AJ54,AJ59)</f>
        <v>2.1339999999999999</v>
      </c>
    </row>
    <row r="29" spans="1:36" s="3" customFormat="1" x14ac:dyDescent="0.55000000000000004">
      <c r="A29" s="3" t="s">
        <v>39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U29" s="4"/>
      <c r="V29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55000000000000004">
      <c r="A30" s="3"/>
      <c r="B30">
        <v>2.6179999999999999</v>
      </c>
      <c r="C30">
        <v>1.5580000000000001</v>
      </c>
      <c r="D30">
        <v>0.01</v>
      </c>
      <c r="E30">
        <v>3.3000000000000002E-2</v>
      </c>
      <c r="F30">
        <v>0.86099999999999999</v>
      </c>
      <c r="G30">
        <v>2.7120000000000002</v>
      </c>
      <c r="H30">
        <v>1.341</v>
      </c>
      <c r="I30">
        <v>2.59</v>
      </c>
      <c r="J30">
        <v>1.2330000000000001</v>
      </c>
      <c r="K30">
        <v>1.3460000000000001</v>
      </c>
      <c r="L30">
        <v>1.38</v>
      </c>
      <c r="M30">
        <v>0.29299999999999998</v>
      </c>
      <c r="N30">
        <v>0.90400000000000003</v>
      </c>
      <c r="O30">
        <v>1.27</v>
      </c>
      <c r="P30">
        <v>0.84799999999999998</v>
      </c>
      <c r="U30">
        <v>1.329</v>
      </c>
      <c r="V30">
        <v>4.4560000000000004</v>
      </c>
      <c r="W30">
        <v>10.15</v>
      </c>
      <c r="X30">
        <v>9.1110000000000007</v>
      </c>
      <c r="Y30">
        <v>0.13400000000000001</v>
      </c>
      <c r="Z30">
        <v>1.085</v>
      </c>
      <c r="AA30">
        <v>0.69699999999999995</v>
      </c>
      <c r="AC30">
        <v>0.41599999999999998</v>
      </c>
      <c r="AD30">
        <v>1.4E-2</v>
      </c>
      <c r="AE30">
        <v>3.8319999999999999</v>
      </c>
      <c r="AF30">
        <v>4.1420000000000003</v>
      </c>
      <c r="AG30">
        <v>3.6539999999999999</v>
      </c>
      <c r="AH30">
        <v>4.5999999999999999E-2</v>
      </c>
      <c r="AI30">
        <v>2.1920000000000002</v>
      </c>
      <c r="AJ30">
        <v>0.82699999999999996</v>
      </c>
    </row>
    <row r="31" spans="1:36" x14ac:dyDescent="0.55000000000000004">
      <c r="B31">
        <v>2.3730000000000002</v>
      </c>
      <c r="C31">
        <v>3.2970000000000002</v>
      </c>
      <c r="D31">
        <v>9.2999999999999999E-2</v>
      </c>
      <c r="E31">
        <v>1.3340000000000001</v>
      </c>
      <c r="F31">
        <v>0.01</v>
      </c>
      <c r="G31">
        <v>1.222</v>
      </c>
      <c r="H31">
        <v>1.252</v>
      </c>
      <c r="I31">
        <v>2.6280000000000001</v>
      </c>
      <c r="J31">
        <v>1.365</v>
      </c>
      <c r="K31">
        <v>1.284</v>
      </c>
      <c r="L31">
        <v>1.389</v>
      </c>
      <c r="M31">
        <v>2.448</v>
      </c>
      <c r="N31">
        <v>1.371</v>
      </c>
      <c r="O31">
        <v>1.361</v>
      </c>
      <c r="P31">
        <v>0.63600000000000001</v>
      </c>
      <c r="U31">
        <v>2.1640000000000001</v>
      </c>
      <c r="V31">
        <v>2.1240000000000001</v>
      </c>
      <c r="W31">
        <v>0.96</v>
      </c>
      <c r="X31">
        <v>2.4750000000000001</v>
      </c>
      <c r="Y31">
        <v>3.41</v>
      </c>
      <c r="Z31">
        <v>2.1579999999999999</v>
      </c>
      <c r="AA31">
        <v>0.70099999999999996</v>
      </c>
      <c r="AC31">
        <v>0.54300000000000004</v>
      </c>
      <c r="AD31">
        <v>0.82399999999999995</v>
      </c>
      <c r="AE31">
        <v>0.46100000000000002</v>
      </c>
      <c r="AF31">
        <v>2.484</v>
      </c>
      <c r="AG31">
        <v>2.4940000000000002</v>
      </c>
      <c r="AH31">
        <v>5.2560000000000002</v>
      </c>
      <c r="AI31">
        <v>3.6999999999999998E-2</v>
      </c>
      <c r="AJ31">
        <v>0.375</v>
      </c>
    </row>
    <row r="32" spans="1:36" x14ac:dyDescent="0.55000000000000004">
      <c r="B32">
        <v>3.5179999999999998</v>
      </c>
      <c r="C32">
        <v>2.02</v>
      </c>
      <c r="D32">
        <v>0.05</v>
      </c>
      <c r="E32">
        <v>1.6759999999999999</v>
      </c>
      <c r="F32">
        <v>3.56</v>
      </c>
      <c r="G32">
        <v>1.2709999999999999</v>
      </c>
      <c r="H32">
        <v>1.28</v>
      </c>
      <c r="I32">
        <v>3.25</v>
      </c>
      <c r="J32">
        <v>1.3919999999999999</v>
      </c>
      <c r="K32">
        <v>1.5029999999999999</v>
      </c>
      <c r="L32">
        <v>1.1439999999999999</v>
      </c>
      <c r="M32">
        <v>2.48</v>
      </c>
      <c r="N32">
        <v>1.1819999999999999</v>
      </c>
      <c r="O32">
        <v>1.44</v>
      </c>
      <c r="P32">
        <v>6.0999999999999999E-2</v>
      </c>
      <c r="U32">
        <v>2.1749999999999998</v>
      </c>
      <c r="V32">
        <v>1.89</v>
      </c>
      <c r="W32">
        <v>2.2360000000000002</v>
      </c>
      <c r="X32">
        <v>9.3919999999999995</v>
      </c>
      <c r="Y32">
        <v>1.5149999999999999</v>
      </c>
      <c r="Z32">
        <v>9.2999999999999999E-2</v>
      </c>
      <c r="AA32">
        <v>1.6639999999999999</v>
      </c>
      <c r="AC32">
        <v>1.4610000000000001</v>
      </c>
      <c r="AD32">
        <v>0.92800000000000005</v>
      </c>
      <c r="AE32">
        <v>2.3039999999999998</v>
      </c>
      <c r="AF32">
        <v>2.3140000000000001</v>
      </c>
      <c r="AG32">
        <v>4.0629999999999997</v>
      </c>
      <c r="AH32">
        <v>6.0999999999999999E-2</v>
      </c>
      <c r="AI32">
        <v>6.6000000000000003E-2</v>
      </c>
      <c r="AJ32">
        <v>1.1180000000000001</v>
      </c>
    </row>
    <row r="33" spans="2:36" x14ac:dyDescent="0.55000000000000004">
      <c r="B33">
        <v>3.4289999999999998</v>
      </c>
      <c r="C33">
        <v>5.0000000000000001E-3</v>
      </c>
      <c r="D33">
        <v>0.24199999999999999</v>
      </c>
      <c r="E33">
        <v>1.383</v>
      </c>
      <c r="F33">
        <v>0.28999999999999998</v>
      </c>
      <c r="G33">
        <v>1.0900000000000001</v>
      </c>
      <c r="H33">
        <v>1.115</v>
      </c>
      <c r="I33">
        <v>2.4430000000000001</v>
      </c>
      <c r="J33">
        <v>1.3620000000000001</v>
      </c>
      <c r="K33">
        <v>1.3169999999999999</v>
      </c>
      <c r="L33">
        <v>1.4239999999999999</v>
      </c>
      <c r="M33">
        <v>2.214</v>
      </c>
      <c r="N33">
        <v>1.58</v>
      </c>
      <c r="O33">
        <v>1.2949999999999999</v>
      </c>
      <c r="P33">
        <v>5.5259999999999998</v>
      </c>
      <c r="U33">
        <v>2.1760000000000002</v>
      </c>
      <c r="V33">
        <v>2.802</v>
      </c>
      <c r="W33">
        <v>3.464</v>
      </c>
      <c r="X33">
        <v>2.5310000000000001</v>
      </c>
      <c r="Y33">
        <v>0.84</v>
      </c>
      <c r="Z33">
        <v>0.45300000000000001</v>
      </c>
      <c r="AA33">
        <v>1.49</v>
      </c>
      <c r="AC33">
        <v>1.5149999999999999</v>
      </c>
      <c r="AD33">
        <v>0.83699999999999997</v>
      </c>
      <c r="AE33">
        <v>6.7000000000000004E-2</v>
      </c>
      <c r="AF33">
        <v>1E-3</v>
      </c>
      <c r="AG33">
        <v>3.528</v>
      </c>
      <c r="AH33">
        <v>2.52</v>
      </c>
      <c r="AI33">
        <v>10.553000000000001</v>
      </c>
      <c r="AJ33">
        <v>0.69499999999999995</v>
      </c>
    </row>
    <row r="34" spans="2:36" x14ac:dyDescent="0.55000000000000004">
      <c r="B34">
        <v>4.8000000000000001E-2</v>
      </c>
      <c r="C34">
        <v>3.1909999999999998</v>
      </c>
      <c r="D34">
        <v>0.154</v>
      </c>
      <c r="E34">
        <v>0.80900000000000005</v>
      </c>
      <c r="F34">
        <v>3.1869999999999998</v>
      </c>
      <c r="G34">
        <v>1.1040000000000001</v>
      </c>
      <c r="H34">
        <v>1.139</v>
      </c>
      <c r="I34">
        <v>2.915</v>
      </c>
      <c r="J34">
        <v>1.3169999999999999</v>
      </c>
      <c r="K34">
        <v>1.2869999999999999</v>
      </c>
      <c r="L34">
        <v>1.1930000000000001</v>
      </c>
      <c r="M34">
        <v>2.7610000000000001</v>
      </c>
      <c r="N34">
        <v>1.7350000000000001</v>
      </c>
      <c r="O34">
        <v>1.6160000000000001</v>
      </c>
      <c r="P34">
        <v>2.6850000000000001</v>
      </c>
      <c r="U34">
        <v>7.0999999999999994E-2</v>
      </c>
      <c r="V34">
        <v>5.9820000000000002</v>
      </c>
      <c r="W34">
        <v>2.5550000000000002</v>
      </c>
      <c r="X34">
        <v>2.2890000000000001</v>
      </c>
      <c r="Y34">
        <v>1.4950000000000001</v>
      </c>
      <c r="Z34">
        <v>21.847000000000001</v>
      </c>
      <c r="AA34">
        <v>0.28999999999999998</v>
      </c>
      <c r="AC34">
        <v>0.71</v>
      </c>
      <c r="AD34">
        <v>0.312</v>
      </c>
      <c r="AE34">
        <v>1.5620000000000001</v>
      </c>
      <c r="AF34">
        <v>3.0019999999999998</v>
      </c>
      <c r="AG34">
        <v>4.774</v>
      </c>
      <c r="AH34">
        <v>3.9359999999999999</v>
      </c>
      <c r="AI34">
        <v>2.5999999999999999E-2</v>
      </c>
      <c r="AJ34">
        <v>8.1000000000000003E-2</v>
      </c>
    </row>
    <row r="35" spans="2:36" x14ac:dyDescent="0.55000000000000004">
      <c r="B35">
        <v>3.9609999999999999</v>
      </c>
      <c r="C35">
        <v>1.371</v>
      </c>
      <c r="D35">
        <v>0.27700000000000002</v>
      </c>
      <c r="E35">
        <v>0.19400000000000001</v>
      </c>
      <c r="F35">
        <v>0.68899999999999995</v>
      </c>
      <c r="G35">
        <v>1.173</v>
      </c>
      <c r="H35">
        <v>1.196</v>
      </c>
      <c r="I35">
        <v>2.7450000000000001</v>
      </c>
      <c r="J35">
        <v>1.7709999999999999</v>
      </c>
      <c r="K35">
        <v>1.27</v>
      </c>
      <c r="L35">
        <v>1.2310000000000001</v>
      </c>
      <c r="M35">
        <v>1.6359999999999999</v>
      </c>
      <c r="N35">
        <v>1.2529999999999999</v>
      </c>
      <c r="O35">
        <v>1.474</v>
      </c>
      <c r="P35">
        <v>2.177</v>
      </c>
      <c r="U35">
        <v>2.2559999999999998</v>
      </c>
      <c r="V35">
        <v>1.7000000000000001E-2</v>
      </c>
      <c r="W35">
        <v>1.6850000000000001</v>
      </c>
      <c r="X35">
        <v>1.855</v>
      </c>
      <c r="Y35">
        <v>1.9E-2</v>
      </c>
      <c r="Z35">
        <v>3.5999999999999997E-2</v>
      </c>
      <c r="AA35">
        <v>0.82799999999999996</v>
      </c>
      <c r="AC35">
        <v>1.323</v>
      </c>
      <c r="AD35">
        <v>0.20599999999999999</v>
      </c>
      <c r="AE35">
        <v>3.4000000000000002E-2</v>
      </c>
      <c r="AF35">
        <v>2.137</v>
      </c>
      <c r="AG35">
        <v>3.4260000000000002</v>
      </c>
      <c r="AH35">
        <v>0.75800000000000001</v>
      </c>
      <c r="AI35">
        <v>0.02</v>
      </c>
      <c r="AJ35">
        <v>1.42</v>
      </c>
    </row>
    <row r="36" spans="2:36" x14ac:dyDescent="0.55000000000000004">
      <c r="B36">
        <v>3.6480000000000001</v>
      </c>
      <c r="C36">
        <v>1.4790000000000001</v>
      </c>
      <c r="D36">
        <v>4.7350000000000003</v>
      </c>
      <c r="E36">
        <v>1.123</v>
      </c>
      <c r="F36">
        <v>0.14299999999999999</v>
      </c>
      <c r="G36">
        <v>0.56200000000000006</v>
      </c>
      <c r="H36">
        <v>1.1879999999999999</v>
      </c>
      <c r="I36">
        <v>2.5920000000000001</v>
      </c>
      <c r="J36">
        <v>1.3169999999999999</v>
      </c>
      <c r="K36">
        <v>1.1850000000000001</v>
      </c>
      <c r="L36">
        <v>1.3260000000000001</v>
      </c>
      <c r="M36">
        <v>2.4849999999999999</v>
      </c>
      <c r="N36">
        <v>1.4970000000000001</v>
      </c>
      <c r="O36">
        <v>1.25</v>
      </c>
      <c r="P36">
        <v>5.6000000000000001E-2</v>
      </c>
      <c r="U36">
        <v>4.1000000000000002E-2</v>
      </c>
      <c r="V36">
        <v>7.5999999999999998E-2</v>
      </c>
      <c r="W36">
        <v>1.9359999999999999</v>
      </c>
      <c r="X36">
        <v>2.4359999999999999</v>
      </c>
      <c r="Y36">
        <v>6.0190000000000001</v>
      </c>
      <c r="Z36">
        <v>2.129</v>
      </c>
      <c r="AA36">
        <v>0.64500000000000002</v>
      </c>
      <c r="AC36">
        <v>-0.63700000000000001</v>
      </c>
      <c r="AD36">
        <v>0.22</v>
      </c>
      <c r="AE36">
        <v>0.38900000000000001</v>
      </c>
      <c r="AF36">
        <v>0.129</v>
      </c>
      <c r="AG36">
        <v>2.661</v>
      </c>
      <c r="AH36">
        <v>0.34300000000000003</v>
      </c>
      <c r="AI36">
        <v>3.5000000000000003E-2</v>
      </c>
      <c r="AJ36">
        <v>0.121</v>
      </c>
    </row>
    <row r="37" spans="2:36" x14ac:dyDescent="0.55000000000000004">
      <c r="B37">
        <v>3.5169999999999999</v>
      </c>
      <c r="C37">
        <v>1.3169999999999999</v>
      </c>
      <c r="D37">
        <v>5.2999999999999999E-2</v>
      </c>
      <c r="E37">
        <v>1.258</v>
      </c>
      <c r="F37">
        <v>1.018</v>
      </c>
      <c r="G37">
        <v>1.198</v>
      </c>
      <c r="H37">
        <v>1.1990000000000001</v>
      </c>
      <c r="I37">
        <v>2.637</v>
      </c>
      <c r="J37">
        <v>1.2929999999999999</v>
      </c>
      <c r="K37">
        <v>1.1890000000000001</v>
      </c>
      <c r="L37">
        <v>1.1919999999999999</v>
      </c>
      <c r="M37">
        <v>7.3999999999999996E-2</v>
      </c>
      <c r="N37">
        <v>1.415</v>
      </c>
      <c r="O37">
        <v>1.302</v>
      </c>
      <c r="P37">
        <v>0.248</v>
      </c>
      <c r="U37">
        <v>1.927</v>
      </c>
      <c r="V37">
        <v>3.8690000000000002</v>
      </c>
      <c r="W37">
        <v>2.0950000000000002</v>
      </c>
      <c r="X37">
        <v>1.7999999999999999E-2</v>
      </c>
      <c r="Y37">
        <v>0.26800000000000002</v>
      </c>
      <c r="Z37">
        <v>2.1840000000000002</v>
      </c>
      <c r="AA37">
        <v>1.47</v>
      </c>
      <c r="AC37">
        <v>6.4729999999999999</v>
      </c>
      <c r="AD37">
        <v>0.56299999999999994</v>
      </c>
      <c r="AE37">
        <v>0.16300000000000001</v>
      </c>
      <c r="AF37">
        <v>1.728</v>
      </c>
      <c r="AG37">
        <v>4.2679999999999998</v>
      </c>
      <c r="AH37">
        <v>28.645</v>
      </c>
      <c r="AI37">
        <v>0.155</v>
      </c>
      <c r="AJ37">
        <v>1.151</v>
      </c>
    </row>
    <row r="38" spans="2:36" x14ac:dyDescent="0.55000000000000004">
      <c r="B38">
        <v>3.2490000000000001</v>
      </c>
      <c r="C38">
        <v>0.46400000000000002</v>
      </c>
      <c r="D38">
        <v>8.4000000000000005E-2</v>
      </c>
      <c r="E38">
        <v>1.167</v>
      </c>
      <c r="F38">
        <v>4.5819999999999999</v>
      </c>
      <c r="G38">
        <v>1.1839999999999999</v>
      </c>
      <c r="H38">
        <v>1.2370000000000001</v>
      </c>
      <c r="I38">
        <v>2.2210000000000001</v>
      </c>
      <c r="J38">
        <v>1.5009999999999999</v>
      </c>
      <c r="K38">
        <v>1.2470000000000001</v>
      </c>
      <c r="L38">
        <v>1.254</v>
      </c>
      <c r="M38">
        <v>4.508</v>
      </c>
      <c r="N38">
        <v>1.3560000000000001</v>
      </c>
      <c r="O38">
        <v>1.323</v>
      </c>
      <c r="P38">
        <v>9.4450000000000003</v>
      </c>
      <c r="U38">
        <v>6.0000000000000001E-3</v>
      </c>
      <c r="V38">
        <v>1.4930000000000001</v>
      </c>
      <c r="W38">
        <v>1.2E-2</v>
      </c>
      <c r="X38">
        <v>2.0630000000000002</v>
      </c>
      <c r="Y38">
        <v>2.8000000000000001E-2</v>
      </c>
      <c r="Z38">
        <v>0.66300000000000003</v>
      </c>
      <c r="AA38">
        <v>-0.40899999999999997</v>
      </c>
      <c r="AC38">
        <v>-6.7149999999999999</v>
      </c>
      <c r="AD38">
        <v>0.60599999999999998</v>
      </c>
      <c r="AE38">
        <v>9.7000000000000003E-2</v>
      </c>
      <c r="AF38">
        <v>2.9990000000000001</v>
      </c>
      <c r="AG38">
        <v>4.694</v>
      </c>
      <c r="AH38">
        <v>2.7</v>
      </c>
      <c r="AI38">
        <v>3.7149999999999999</v>
      </c>
      <c r="AJ38">
        <v>0.85899999999999999</v>
      </c>
    </row>
    <row r="39" spans="2:36" x14ac:dyDescent="0.55000000000000004">
      <c r="B39">
        <v>2.8769999999999998</v>
      </c>
      <c r="C39">
        <v>4.8719999999999999</v>
      </c>
      <c r="D39">
        <v>1.7999999999999999E-2</v>
      </c>
      <c r="E39">
        <v>1.0029999999999999</v>
      </c>
      <c r="F39">
        <v>5.0190000000000001</v>
      </c>
      <c r="G39">
        <v>1.1779999999999999</v>
      </c>
      <c r="H39">
        <v>1.2569999999999999</v>
      </c>
      <c r="I39">
        <v>4.8230000000000004</v>
      </c>
      <c r="J39">
        <v>1.492</v>
      </c>
      <c r="K39">
        <v>0.997</v>
      </c>
      <c r="L39">
        <v>1.226</v>
      </c>
      <c r="M39">
        <v>2.9790000000000001</v>
      </c>
      <c r="N39">
        <v>1.1830000000000001</v>
      </c>
      <c r="O39">
        <v>1.4</v>
      </c>
      <c r="P39">
        <v>2.1419999999999999</v>
      </c>
      <c r="U39">
        <v>0.115</v>
      </c>
      <c r="V39">
        <v>4.2000000000000003E-2</v>
      </c>
      <c r="W39">
        <v>1.546</v>
      </c>
      <c r="X39">
        <v>2.7149999999999999</v>
      </c>
      <c r="Y39">
        <v>3.3849999999999998</v>
      </c>
      <c r="Z39">
        <v>0.91900000000000004</v>
      </c>
      <c r="AA39">
        <v>0.60699999999999998</v>
      </c>
      <c r="AC39">
        <v>0.747</v>
      </c>
      <c r="AD39">
        <v>0.61699999999999999</v>
      </c>
      <c r="AE39">
        <v>0.42</v>
      </c>
      <c r="AF39">
        <v>3.5</v>
      </c>
      <c r="AG39">
        <v>2.306</v>
      </c>
      <c r="AH39">
        <v>2.528</v>
      </c>
      <c r="AI39">
        <v>1.794</v>
      </c>
      <c r="AJ39">
        <v>0.67600000000000005</v>
      </c>
    </row>
    <row r="40" spans="2:36" x14ac:dyDescent="0.55000000000000004">
      <c r="B40">
        <v>3.7109999999999999</v>
      </c>
      <c r="C40">
        <v>1.6739999999999999</v>
      </c>
      <c r="D40">
        <v>1.306</v>
      </c>
      <c r="E40">
        <v>1.2390000000000001</v>
      </c>
      <c r="F40">
        <v>1.764</v>
      </c>
      <c r="G40">
        <v>1.262</v>
      </c>
      <c r="H40">
        <v>1.1379999999999999</v>
      </c>
      <c r="I40">
        <v>3.6019999999999999</v>
      </c>
      <c r="J40">
        <v>0.38</v>
      </c>
      <c r="K40">
        <v>1.3380000000000001</v>
      </c>
      <c r="L40">
        <v>1.1399999999999999</v>
      </c>
      <c r="M40">
        <v>3.87</v>
      </c>
      <c r="N40">
        <v>1.431</v>
      </c>
      <c r="O40">
        <v>1.4390000000000001</v>
      </c>
      <c r="P40">
        <v>1.2E-2</v>
      </c>
      <c r="U40">
        <v>3.9350000000000001</v>
      </c>
      <c r="V40">
        <v>2.1739999999999999</v>
      </c>
      <c r="W40">
        <v>1.6240000000000001</v>
      </c>
      <c r="X40">
        <v>4.0279999999999996</v>
      </c>
      <c r="Y40">
        <v>1.2190000000000001</v>
      </c>
      <c r="Z40">
        <v>0.96099999999999997</v>
      </c>
      <c r="AA40">
        <v>0.68600000000000005</v>
      </c>
      <c r="AC40">
        <v>1.0249999999999999</v>
      </c>
      <c r="AD40">
        <v>2.0150000000000001</v>
      </c>
      <c r="AE40">
        <v>3.2269999999999999</v>
      </c>
      <c r="AF40">
        <v>7.1999999999999995E-2</v>
      </c>
      <c r="AG40">
        <v>1.885</v>
      </c>
      <c r="AH40">
        <v>7.1849999999999996</v>
      </c>
      <c r="AI40">
        <v>1.9830000000000001</v>
      </c>
      <c r="AJ40">
        <v>0.84499999999999997</v>
      </c>
    </row>
    <row r="41" spans="2:36" x14ac:dyDescent="0.55000000000000004">
      <c r="B41">
        <v>4.0170000000000003</v>
      </c>
      <c r="C41">
        <v>1.575</v>
      </c>
      <c r="D41">
        <v>2.5790000000000002</v>
      </c>
      <c r="E41">
        <v>0.93400000000000005</v>
      </c>
      <c r="F41">
        <v>1.6240000000000001</v>
      </c>
      <c r="G41">
        <v>1.1259999999999999</v>
      </c>
      <c r="H41">
        <v>1.2430000000000001</v>
      </c>
      <c r="I41">
        <v>2.5619999999999998</v>
      </c>
      <c r="J41">
        <v>1.337</v>
      </c>
      <c r="K41">
        <v>2.4609999999999999</v>
      </c>
      <c r="L41">
        <v>1.03</v>
      </c>
      <c r="M41">
        <v>0.11899999999999999</v>
      </c>
      <c r="N41">
        <v>1.367</v>
      </c>
      <c r="O41">
        <v>1.2110000000000001</v>
      </c>
      <c r="P41">
        <v>2.0680000000000001</v>
      </c>
      <c r="U41">
        <v>2.419</v>
      </c>
      <c r="V41">
        <v>1.526</v>
      </c>
      <c r="W41">
        <v>6.9870000000000001</v>
      </c>
      <c r="X41">
        <v>0.128</v>
      </c>
      <c r="Y41">
        <v>1.6080000000000001</v>
      </c>
      <c r="Z41">
        <v>1.6879999999999999</v>
      </c>
      <c r="AA41">
        <v>0.96199999999999997</v>
      </c>
      <c r="AC41">
        <v>0.94399999999999995</v>
      </c>
      <c r="AD41">
        <v>0.2</v>
      </c>
      <c r="AE41">
        <v>1.0999999999999999E-2</v>
      </c>
      <c r="AF41">
        <v>2.0019999999999998</v>
      </c>
      <c r="AG41">
        <v>3.802</v>
      </c>
      <c r="AH41">
        <v>0.32500000000000001</v>
      </c>
      <c r="AI41">
        <v>3.6999999999999998E-2</v>
      </c>
      <c r="AJ41">
        <v>1.177</v>
      </c>
    </row>
    <row r="42" spans="2:36" x14ac:dyDescent="0.55000000000000004">
      <c r="B42">
        <v>3.5019999999999998</v>
      </c>
      <c r="C42">
        <v>1.5960000000000001</v>
      </c>
      <c r="D42">
        <v>4.8000000000000001E-2</v>
      </c>
      <c r="E42">
        <v>0.99299999999999999</v>
      </c>
      <c r="F42">
        <v>1.5920000000000001</v>
      </c>
      <c r="G42">
        <v>1.1859999999999999</v>
      </c>
      <c r="H42">
        <v>1.276</v>
      </c>
      <c r="I42">
        <v>2.5960000000000001</v>
      </c>
      <c r="J42">
        <v>1.361</v>
      </c>
      <c r="K42">
        <v>1.2649999999999999</v>
      </c>
      <c r="L42">
        <v>1.075</v>
      </c>
      <c r="M42">
        <v>0.187</v>
      </c>
      <c r="N42">
        <v>1.5920000000000001</v>
      </c>
      <c r="O42">
        <v>1.4079999999999999</v>
      </c>
      <c r="P42">
        <v>2.343</v>
      </c>
      <c r="U42">
        <v>1.7589999999999999</v>
      </c>
      <c r="V42">
        <v>0.98699999999999999</v>
      </c>
      <c r="W42">
        <v>1.462</v>
      </c>
      <c r="X42">
        <v>4.5999999999999999E-2</v>
      </c>
      <c r="Y42">
        <v>0.26</v>
      </c>
      <c r="Z42">
        <v>5.5579999999999998</v>
      </c>
      <c r="AA42">
        <v>1.048</v>
      </c>
      <c r="AC42">
        <v>0.75600000000000001</v>
      </c>
      <c r="AD42">
        <v>2.4E-2</v>
      </c>
      <c r="AE42">
        <v>1.06</v>
      </c>
      <c r="AF42">
        <v>0.16200000000000001</v>
      </c>
      <c r="AG42">
        <v>6.0000000000000001E-3</v>
      </c>
      <c r="AH42">
        <v>0.70399999999999996</v>
      </c>
      <c r="AI42">
        <v>0.05</v>
      </c>
      <c r="AJ42">
        <v>1.4610000000000001</v>
      </c>
    </row>
    <row r="43" spans="2:36" x14ac:dyDescent="0.55000000000000004">
      <c r="B43">
        <v>7.0000000000000007E-2</v>
      </c>
      <c r="C43">
        <v>1.427</v>
      </c>
      <c r="D43">
        <v>1.325</v>
      </c>
      <c r="E43">
        <v>1.375</v>
      </c>
      <c r="F43">
        <v>3.8620000000000001</v>
      </c>
      <c r="G43">
        <v>1.26</v>
      </c>
      <c r="H43">
        <v>1.1950000000000001</v>
      </c>
      <c r="I43">
        <v>2.8370000000000002</v>
      </c>
      <c r="J43">
        <v>1.6220000000000001</v>
      </c>
      <c r="K43">
        <v>1.262</v>
      </c>
      <c r="L43">
        <v>1.1579999999999999</v>
      </c>
      <c r="M43">
        <v>5.0460000000000003</v>
      </c>
      <c r="N43">
        <v>1.3</v>
      </c>
      <c r="O43">
        <v>1.4470000000000001</v>
      </c>
      <c r="P43">
        <v>1.0740000000000001</v>
      </c>
      <c r="U43">
        <v>2.0129999999999999</v>
      </c>
      <c r="V43">
        <v>1.804</v>
      </c>
      <c r="W43">
        <v>1.716</v>
      </c>
      <c r="X43">
        <v>11.178000000000001</v>
      </c>
      <c r="Y43">
        <v>1.488</v>
      </c>
      <c r="Z43">
        <v>0.97399999999999998</v>
      </c>
      <c r="AA43">
        <v>1.4630000000000001</v>
      </c>
      <c r="AC43">
        <v>-8.2729999999999997</v>
      </c>
      <c r="AD43">
        <v>0.9</v>
      </c>
      <c r="AE43">
        <v>0.185</v>
      </c>
      <c r="AF43">
        <v>1.9339999999999999</v>
      </c>
      <c r="AG43">
        <v>4.0990000000000002</v>
      </c>
      <c r="AH43">
        <v>3.94</v>
      </c>
      <c r="AI43">
        <v>1.8089999999999999</v>
      </c>
      <c r="AJ43">
        <v>1.4139999999999999</v>
      </c>
    </row>
    <row r="44" spans="2:36" x14ac:dyDescent="0.55000000000000004">
      <c r="B44">
        <v>5.7000000000000002E-2</v>
      </c>
      <c r="C44">
        <v>2.1999999999999999E-2</v>
      </c>
      <c r="D44">
        <v>3.25</v>
      </c>
      <c r="E44">
        <v>1.125</v>
      </c>
      <c r="F44">
        <v>1.7509999999999999</v>
      </c>
      <c r="G44">
        <v>1.1519999999999999</v>
      </c>
      <c r="H44">
        <v>1.3560000000000001</v>
      </c>
      <c r="I44">
        <v>2.8149999999999999</v>
      </c>
      <c r="J44">
        <v>1.3260000000000001</v>
      </c>
      <c r="K44">
        <v>1.3640000000000001</v>
      </c>
      <c r="L44">
        <v>1.546</v>
      </c>
      <c r="M44">
        <v>2.2000000000000002</v>
      </c>
      <c r="N44">
        <v>1.4419999999999999</v>
      </c>
      <c r="O44">
        <v>1.38</v>
      </c>
      <c r="P44">
        <v>2.383</v>
      </c>
      <c r="U44">
        <v>1.85</v>
      </c>
      <c r="V44">
        <v>8.2469999999999999</v>
      </c>
      <c r="W44">
        <v>29.274000000000001</v>
      </c>
      <c r="X44">
        <v>1.756</v>
      </c>
      <c r="Y44">
        <v>1.393</v>
      </c>
      <c r="Z44">
        <v>5.5330000000000004</v>
      </c>
      <c r="AA44">
        <v>-2.681</v>
      </c>
      <c r="AC44">
        <v>0.113</v>
      </c>
      <c r="AD44">
        <v>0.76800000000000002</v>
      </c>
      <c r="AE44">
        <v>1.262</v>
      </c>
      <c r="AF44">
        <v>0.156</v>
      </c>
      <c r="AG44">
        <v>5.6719999999999997</v>
      </c>
      <c r="AH44">
        <v>3.4809999999999999</v>
      </c>
      <c r="AI44">
        <v>4.8000000000000001E-2</v>
      </c>
      <c r="AJ44">
        <v>1.4890000000000001</v>
      </c>
    </row>
    <row r="45" spans="2:36" x14ac:dyDescent="0.55000000000000004">
      <c r="B45">
        <v>3.4350000000000001</v>
      </c>
      <c r="C45">
        <v>1.0999999999999999E-2</v>
      </c>
      <c r="D45">
        <v>0.106</v>
      </c>
      <c r="E45">
        <v>0.73899999999999999</v>
      </c>
      <c r="F45">
        <v>2.0510000000000002</v>
      </c>
      <c r="G45">
        <v>1.327</v>
      </c>
      <c r="H45">
        <v>1.35</v>
      </c>
      <c r="I45">
        <v>2.4769999999999999</v>
      </c>
      <c r="J45">
        <v>1.288</v>
      </c>
      <c r="K45">
        <v>1.3080000000000001</v>
      </c>
      <c r="L45">
        <v>8.5000000000000006E-2</v>
      </c>
      <c r="M45">
        <v>9.8000000000000004E-2</v>
      </c>
      <c r="N45">
        <v>1.2609999999999999</v>
      </c>
      <c r="O45">
        <v>1.3320000000000001</v>
      </c>
      <c r="P45">
        <v>1.01</v>
      </c>
      <c r="U45">
        <v>9.0999999999999998E-2</v>
      </c>
      <c r="V45">
        <v>2.4460000000000002</v>
      </c>
      <c r="W45">
        <v>1.98</v>
      </c>
      <c r="X45">
        <v>4.13</v>
      </c>
      <c r="Y45">
        <v>1.177</v>
      </c>
      <c r="Z45">
        <v>1.248</v>
      </c>
      <c r="AA45">
        <v>1.7130000000000001</v>
      </c>
      <c r="AC45">
        <v>1.649</v>
      </c>
      <c r="AD45">
        <v>0.98099999999999998</v>
      </c>
      <c r="AE45">
        <v>1.9359999999999999</v>
      </c>
      <c r="AF45">
        <v>2.2349999999999999</v>
      </c>
      <c r="AG45">
        <v>3.8239999999999998</v>
      </c>
      <c r="AH45">
        <v>0.30299999999999999</v>
      </c>
      <c r="AI45">
        <v>1.5640000000000001</v>
      </c>
      <c r="AJ45">
        <v>0.752</v>
      </c>
    </row>
    <row r="46" spans="2:36" x14ac:dyDescent="0.55000000000000004">
      <c r="B46">
        <v>3.9830000000000001</v>
      </c>
      <c r="C46">
        <v>1.427</v>
      </c>
      <c r="D46">
        <v>3.5219999999999998</v>
      </c>
      <c r="E46">
        <v>1.2330000000000001</v>
      </c>
      <c r="F46">
        <v>3.5790000000000002</v>
      </c>
      <c r="G46">
        <v>1.365</v>
      </c>
      <c r="H46">
        <v>1.2210000000000001</v>
      </c>
      <c r="I46">
        <v>2.7589999999999999</v>
      </c>
      <c r="J46">
        <v>1.3180000000000001</v>
      </c>
      <c r="K46">
        <v>1.2749999999999999</v>
      </c>
      <c r="L46">
        <v>1.44</v>
      </c>
      <c r="M46">
        <v>6.4000000000000001E-2</v>
      </c>
      <c r="N46">
        <v>1.327</v>
      </c>
      <c r="O46">
        <v>1.6990000000000001</v>
      </c>
      <c r="P46">
        <v>9.7000000000000003E-2</v>
      </c>
      <c r="U46">
        <v>2.5150000000000001</v>
      </c>
      <c r="V46">
        <v>0.03</v>
      </c>
      <c r="W46">
        <v>2.1859999999999999</v>
      </c>
      <c r="X46">
        <v>2.355</v>
      </c>
      <c r="Y46">
        <v>2.6269999999999998</v>
      </c>
      <c r="Z46">
        <v>0.97</v>
      </c>
      <c r="AA46">
        <v>0.83</v>
      </c>
      <c r="AC46">
        <v>-68.466999999999999</v>
      </c>
      <c r="AD46">
        <v>0.318</v>
      </c>
      <c r="AE46">
        <v>9.5990000000000002</v>
      </c>
      <c r="AF46">
        <v>5.282</v>
      </c>
      <c r="AG46">
        <v>2.742</v>
      </c>
      <c r="AH46">
        <v>5.2480000000000002</v>
      </c>
      <c r="AI46">
        <v>1.6839999999999999</v>
      </c>
      <c r="AJ46">
        <v>1.2569999999999999</v>
      </c>
    </row>
    <row r="47" spans="2:36" x14ac:dyDescent="0.55000000000000004">
      <c r="B47">
        <v>3.9140000000000001</v>
      </c>
      <c r="C47">
        <v>2.4E-2</v>
      </c>
      <c r="D47">
        <v>0.13500000000000001</v>
      </c>
      <c r="E47">
        <v>1.054</v>
      </c>
      <c r="F47">
        <v>1.274</v>
      </c>
      <c r="G47">
        <v>1.256</v>
      </c>
      <c r="H47">
        <v>1.1639999999999999</v>
      </c>
      <c r="I47">
        <v>2.8410000000000002</v>
      </c>
      <c r="J47">
        <v>1.599</v>
      </c>
      <c r="K47">
        <v>1.226</v>
      </c>
      <c r="L47">
        <v>1.0449999999999999</v>
      </c>
      <c r="M47">
        <v>2E-3</v>
      </c>
      <c r="N47">
        <v>1.3540000000000001</v>
      </c>
      <c r="O47">
        <v>1.357</v>
      </c>
      <c r="P47">
        <v>2.0649999999999999</v>
      </c>
      <c r="U47">
        <v>8.0960000000000001</v>
      </c>
      <c r="V47">
        <v>2.3109999999999999</v>
      </c>
      <c r="W47">
        <v>2.4329999999999998</v>
      </c>
      <c r="X47">
        <v>2.4220000000000002</v>
      </c>
      <c r="Y47">
        <v>0.66400000000000003</v>
      </c>
      <c r="Z47">
        <v>0.65800000000000003</v>
      </c>
      <c r="AA47">
        <v>1.788</v>
      </c>
      <c r="AC47">
        <v>1.91</v>
      </c>
      <c r="AD47">
        <v>2.5999999999999999E-2</v>
      </c>
      <c r="AE47">
        <v>4.2999999999999997E-2</v>
      </c>
      <c r="AF47">
        <v>2.5680000000000001</v>
      </c>
      <c r="AG47">
        <v>6.0209999999999999</v>
      </c>
      <c r="AH47">
        <v>1.9430000000000001</v>
      </c>
      <c r="AI47">
        <v>2.5579999999999998</v>
      </c>
      <c r="AJ47">
        <v>1.62</v>
      </c>
    </row>
    <row r="48" spans="2:36" x14ac:dyDescent="0.55000000000000004">
      <c r="B48">
        <v>5.8000000000000003E-2</v>
      </c>
      <c r="C48">
        <v>1.2809999999999999</v>
      </c>
      <c r="D48">
        <v>1.161</v>
      </c>
      <c r="E48">
        <v>1.1870000000000001</v>
      </c>
      <c r="F48">
        <v>1.427</v>
      </c>
      <c r="G48">
        <v>1.3520000000000001</v>
      </c>
      <c r="H48">
        <v>1.2889999999999999</v>
      </c>
      <c r="J48">
        <v>1.409</v>
      </c>
      <c r="K48">
        <v>1.1679999999999999</v>
      </c>
      <c r="L48">
        <v>1.2430000000000001</v>
      </c>
      <c r="M48">
        <v>2.0419999999999998</v>
      </c>
      <c r="N48">
        <v>1.857</v>
      </c>
      <c r="O48">
        <v>1.3129999999999999</v>
      </c>
      <c r="P48">
        <v>2.5459999999999998</v>
      </c>
      <c r="U48">
        <v>3.6970000000000001</v>
      </c>
      <c r="V48">
        <v>2.2130000000000001</v>
      </c>
      <c r="W48">
        <v>1.5209999999999999</v>
      </c>
      <c r="X48">
        <v>2.7429999999999999</v>
      </c>
      <c r="Y48">
        <v>0.25600000000000001</v>
      </c>
      <c r="Z48">
        <v>5.2290000000000001</v>
      </c>
      <c r="AA48">
        <v>0.90900000000000003</v>
      </c>
      <c r="AC48">
        <v>0.13500000000000001</v>
      </c>
      <c r="AD48">
        <v>0.60499999999999998</v>
      </c>
      <c r="AE48">
        <v>0.20899999999999999</v>
      </c>
      <c r="AF48">
        <v>7.9580000000000002</v>
      </c>
      <c r="AG48">
        <v>8.343</v>
      </c>
      <c r="AH48">
        <v>4.0670000000000002</v>
      </c>
      <c r="AI48">
        <v>2.1720000000000002</v>
      </c>
      <c r="AJ48">
        <v>1.3580000000000001</v>
      </c>
    </row>
    <row r="49" spans="2:36" x14ac:dyDescent="0.55000000000000004">
      <c r="B49">
        <v>4.9000000000000002E-2</v>
      </c>
      <c r="C49">
        <v>2.4129999999999998</v>
      </c>
      <c r="D49">
        <v>6.0999999999999999E-2</v>
      </c>
      <c r="E49">
        <v>1.0509999999999999</v>
      </c>
      <c r="F49">
        <v>1.371</v>
      </c>
      <c r="G49">
        <v>1.129</v>
      </c>
      <c r="H49">
        <v>1.276</v>
      </c>
      <c r="J49">
        <v>1.333</v>
      </c>
      <c r="K49">
        <v>1.2589999999999999</v>
      </c>
      <c r="L49">
        <v>1.234</v>
      </c>
      <c r="M49">
        <v>2.8260000000000001</v>
      </c>
      <c r="N49">
        <v>1.2470000000000001</v>
      </c>
      <c r="O49">
        <v>1.423</v>
      </c>
      <c r="P49">
        <v>1.3380000000000001</v>
      </c>
      <c r="U49">
        <v>1.968</v>
      </c>
      <c r="V49">
        <v>0.84299999999999997</v>
      </c>
      <c r="W49">
        <v>1.837</v>
      </c>
      <c r="X49">
        <v>2.052</v>
      </c>
      <c r="Y49">
        <v>2.008</v>
      </c>
      <c r="Z49">
        <v>-2.0960000000000001</v>
      </c>
      <c r="AA49">
        <v>1.141</v>
      </c>
      <c r="AC49">
        <v>0.95899999999999996</v>
      </c>
      <c r="AD49">
        <v>0.71</v>
      </c>
      <c r="AE49">
        <v>0.28299999999999997</v>
      </c>
      <c r="AF49">
        <v>2.7669999999999999</v>
      </c>
      <c r="AG49">
        <v>2.6829999999999998</v>
      </c>
      <c r="AH49">
        <v>3.14</v>
      </c>
      <c r="AI49">
        <v>1.466</v>
      </c>
      <c r="AJ49">
        <v>1.27</v>
      </c>
    </row>
    <row r="50" spans="2:36" x14ac:dyDescent="0.55000000000000004">
      <c r="B50">
        <v>3.9590000000000001</v>
      </c>
      <c r="C50">
        <v>1.151</v>
      </c>
      <c r="D50">
        <v>0.14799999999999999</v>
      </c>
      <c r="E50">
        <v>1.0720000000000001</v>
      </c>
      <c r="F50">
        <v>0.48199999999999998</v>
      </c>
      <c r="G50">
        <v>1.2609999999999999</v>
      </c>
      <c r="H50">
        <v>1.1499999999999999</v>
      </c>
      <c r="J50">
        <v>1.337</v>
      </c>
      <c r="K50">
        <v>1.1759999999999999</v>
      </c>
      <c r="L50">
        <v>1.246</v>
      </c>
      <c r="M50">
        <v>2.6949999999999998</v>
      </c>
      <c r="N50">
        <v>1.1890000000000001</v>
      </c>
      <c r="O50">
        <v>1.5</v>
      </c>
      <c r="P50">
        <v>1.4039999999999999</v>
      </c>
      <c r="U50">
        <v>2.5339999999999998</v>
      </c>
      <c r="V50">
        <v>7.7770000000000001</v>
      </c>
      <c r="W50">
        <v>1.8140000000000001</v>
      </c>
      <c r="X50">
        <v>2.383</v>
      </c>
      <c r="Y50">
        <v>0.161</v>
      </c>
      <c r="Z50">
        <v>4.6269999999999998</v>
      </c>
      <c r="AA50">
        <v>1.9510000000000001</v>
      </c>
      <c r="AC50">
        <v>1.627</v>
      </c>
      <c r="AD50">
        <v>0.126</v>
      </c>
      <c r="AE50">
        <v>1.3859999999999999</v>
      </c>
      <c r="AF50">
        <v>2.2010000000000001</v>
      </c>
      <c r="AG50">
        <v>4.7460000000000004</v>
      </c>
      <c r="AH50">
        <v>3.3719999999999999</v>
      </c>
      <c r="AI50">
        <v>1.4470000000000001</v>
      </c>
      <c r="AJ50">
        <v>1.92</v>
      </c>
    </row>
    <row r="51" spans="2:36" x14ac:dyDescent="0.55000000000000004">
      <c r="B51">
        <v>5.3999999999999999E-2</v>
      </c>
      <c r="C51">
        <v>2.1999999999999999E-2</v>
      </c>
      <c r="D51">
        <v>1.7050000000000001</v>
      </c>
      <c r="E51">
        <v>1.0620000000000001</v>
      </c>
      <c r="F51">
        <v>8.0000000000000002E-3</v>
      </c>
      <c r="H51">
        <v>1.2809999999999999</v>
      </c>
      <c r="J51">
        <v>0.33</v>
      </c>
      <c r="K51">
        <v>1.097</v>
      </c>
      <c r="L51">
        <v>1.274</v>
      </c>
      <c r="M51">
        <v>1.6639999999999999</v>
      </c>
      <c r="N51">
        <v>1.31</v>
      </c>
      <c r="O51">
        <v>1.4590000000000001</v>
      </c>
      <c r="P51">
        <v>2.242</v>
      </c>
      <c r="U51">
        <v>6.181</v>
      </c>
      <c r="V51">
        <v>2.794</v>
      </c>
      <c r="W51">
        <v>2.335</v>
      </c>
      <c r="X51">
        <v>6.0000000000000001E-3</v>
      </c>
      <c r="Y51">
        <v>1.3340000000000001</v>
      </c>
      <c r="Z51">
        <v>-0.29799999999999999</v>
      </c>
      <c r="AA51">
        <v>0.246</v>
      </c>
      <c r="AC51">
        <v>0.63100000000000001</v>
      </c>
      <c r="AD51">
        <v>0.96099999999999997</v>
      </c>
      <c r="AE51">
        <v>1.631</v>
      </c>
      <c r="AF51">
        <v>5.0999999999999997E-2</v>
      </c>
      <c r="AG51">
        <v>3.202</v>
      </c>
      <c r="AH51">
        <v>2.2519999999999998</v>
      </c>
      <c r="AI51">
        <v>2.3170000000000002</v>
      </c>
      <c r="AJ51">
        <v>0.19600000000000001</v>
      </c>
    </row>
    <row r="52" spans="2:36" x14ac:dyDescent="0.55000000000000004">
      <c r="C52">
        <v>1.4419999999999999</v>
      </c>
      <c r="D52">
        <v>0.09</v>
      </c>
      <c r="E52">
        <v>1.46</v>
      </c>
      <c r="F52">
        <v>1.4350000000000001</v>
      </c>
      <c r="H52">
        <v>1.224</v>
      </c>
      <c r="J52">
        <v>1.4019999999999999</v>
      </c>
      <c r="K52">
        <v>1.3149999999999999</v>
      </c>
      <c r="L52">
        <v>1.1659999999999999</v>
      </c>
      <c r="M52">
        <v>3.081</v>
      </c>
      <c r="N52">
        <v>1.3140000000000001</v>
      </c>
      <c r="O52">
        <v>1.454</v>
      </c>
      <c r="P52">
        <v>6.0060000000000002</v>
      </c>
      <c r="U52">
        <v>6.24</v>
      </c>
      <c r="V52">
        <v>2.032</v>
      </c>
      <c r="W52">
        <v>2.8069999999999999</v>
      </c>
      <c r="X52">
        <v>11.705</v>
      </c>
      <c r="Y52">
        <v>1.974</v>
      </c>
      <c r="Z52">
        <v>0.94899999999999995</v>
      </c>
      <c r="AA52">
        <v>1.0569999999999999</v>
      </c>
      <c r="AC52">
        <v>1.3360000000000001</v>
      </c>
      <c r="AD52">
        <v>0.88500000000000001</v>
      </c>
      <c r="AE52">
        <v>1.768</v>
      </c>
      <c r="AF52">
        <v>3.097</v>
      </c>
      <c r="AG52">
        <v>1.5409999999999999</v>
      </c>
      <c r="AH52">
        <v>4.2999999999999997E-2</v>
      </c>
      <c r="AI52">
        <v>2.5409999999999999</v>
      </c>
      <c r="AJ52">
        <v>1.1299999999999999</v>
      </c>
    </row>
    <row r="53" spans="2:36" x14ac:dyDescent="0.55000000000000004">
      <c r="C53">
        <v>1.2E-2</v>
      </c>
      <c r="D53">
        <v>2.4E-2</v>
      </c>
      <c r="E53">
        <v>1.7130000000000001</v>
      </c>
      <c r="F53">
        <v>1.6919999999999999</v>
      </c>
      <c r="J53">
        <v>1.4319999999999999</v>
      </c>
      <c r="K53">
        <v>8.9999999999999993E-3</v>
      </c>
      <c r="L53">
        <v>1.341</v>
      </c>
      <c r="M53">
        <v>1.9E-2</v>
      </c>
      <c r="N53">
        <v>1.4379999999999999</v>
      </c>
      <c r="O53">
        <v>1.446</v>
      </c>
      <c r="P53">
        <v>1.31</v>
      </c>
      <c r="U53">
        <v>6.3109999999999999</v>
      </c>
      <c r="W53">
        <v>0.32300000000000001</v>
      </c>
      <c r="X53">
        <v>2.0150000000000001</v>
      </c>
      <c r="Y53">
        <v>1.5920000000000001</v>
      </c>
      <c r="Z53">
        <v>0.98899999999999999</v>
      </c>
      <c r="AA53">
        <v>1.1399999999999999</v>
      </c>
      <c r="AC53">
        <v>0.86299999999999999</v>
      </c>
      <c r="AD53">
        <v>0.51700000000000002</v>
      </c>
      <c r="AE53">
        <v>0.44600000000000001</v>
      </c>
      <c r="AF53">
        <v>0.308</v>
      </c>
      <c r="AG53">
        <v>21.372</v>
      </c>
      <c r="AH53">
        <v>6.6000000000000003E-2</v>
      </c>
      <c r="AI53">
        <v>1.788</v>
      </c>
      <c r="AJ53">
        <v>0.26500000000000001</v>
      </c>
    </row>
    <row r="54" spans="2:36" x14ac:dyDescent="0.55000000000000004">
      <c r="C54">
        <v>3.5539999999999998</v>
      </c>
      <c r="D54">
        <v>0.13</v>
      </c>
      <c r="E54">
        <v>0.61099999999999999</v>
      </c>
      <c r="F54">
        <v>0.67500000000000004</v>
      </c>
      <c r="J54">
        <v>1.3360000000000001</v>
      </c>
      <c r="K54">
        <v>1.2829999999999999</v>
      </c>
      <c r="L54">
        <v>1.151</v>
      </c>
      <c r="M54">
        <v>4.6870000000000003</v>
      </c>
      <c r="N54">
        <v>1.1639999999999999</v>
      </c>
      <c r="O54">
        <v>1.2569999999999999</v>
      </c>
      <c r="P54">
        <v>4.7E-2</v>
      </c>
      <c r="U54">
        <v>2.0369999999999999</v>
      </c>
      <c r="W54">
        <v>2.3029999999999999</v>
      </c>
      <c r="X54">
        <v>1.788</v>
      </c>
      <c r="Y54">
        <v>7.484</v>
      </c>
      <c r="Z54">
        <v>0.29699999999999999</v>
      </c>
      <c r="AA54">
        <v>1.0669999999999999</v>
      </c>
      <c r="AC54">
        <v>2.5000000000000001E-2</v>
      </c>
      <c r="AD54">
        <v>0.67600000000000005</v>
      </c>
      <c r="AE54">
        <v>3.294</v>
      </c>
      <c r="AF54">
        <v>2.3E-2</v>
      </c>
      <c r="AG54">
        <v>2.2109999999999999</v>
      </c>
      <c r="AH54">
        <v>8.3000000000000004E-2</v>
      </c>
      <c r="AI54">
        <v>3.6999999999999998E-2</v>
      </c>
      <c r="AJ54">
        <v>0.995</v>
      </c>
    </row>
    <row r="55" spans="2:36" x14ac:dyDescent="0.55000000000000004">
      <c r="C55">
        <v>1.4570000000000001</v>
      </c>
      <c r="D55">
        <v>1.2629999999999999</v>
      </c>
      <c r="E55">
        <v>0.68</v>
      </c>
      <c r="F55">
        <v>5.0999999999999997E-2</v>
      </c>
      <c r="J55">
        <v>1.4390000000000001</v>
      </c>
      <c r="K55">
        <v>1.117</v>
      </c>
      <c r="L55">
        <v>1.3879999999999999</v>
      </c>
      <c r="N55">
        <v>1.2949999999999999</v>
      </c>
      <c r="O55">
        <v>1.5529999999999999</v>
      </c>
      <c r="P55">
        <v>2.7970000000000002</v>
      </c>
      <c r="U55">
        <v>1.9</v>
      </c>
      <c r="W55">
        <v>4.2000000000000003E-2</v>
      </c>
      <c r="X55">
        <v>1.954</v>
      </c>
      <c r="Y55">
        <v>3.887</v>
      </c>
      <c r="Z55">
        <v>-7.4669999999999996</v>
      </c>
      <c r="AC55">
        <v>20.815999999999999</v>
      </c>
      <c r="AD55">
        <v>0.60599999999999998</v>
      </c>
      <c r="AE55">
        <v>6.9000000000000006E-2</v>
      </c>
      <c r="AF55">
        <v>1.81</v>
      </c>
      <c r="AG55">
        <v>3.7519999999999998</v>
      </c>
      <c r="AH55">
        <v>3.044</v>
      </c>
      <c r="AI55">
        <v>1.5720000000000001</v>
      </c>
      <c r="AJ55">
        <v>1.601</v>
      </c>
    </row>
    <row r="56" spans="2:36" x14ac:dyDescent="0.55000000000000004">
      <c r="C56">
        <v>1.5249999999999999</v>
      </c>
      <c r="D56">
        <v>6.6000000000000003E-2</v>
      </c>
      <c r="E56">
        <v>0.81499999999999995</v>
      </c>
      <c r="F56">
        <v>7.1999999999999995E-2</v>
      </c>
      <c r="J56">
        <v>1.3879999999999999</v>
      </c>
      <c r="K56">
        <v>1.363</v>
      </c>
      <c r="L56">
        <v>1.4419999999999999</v>
      </c>
      <c r="N56">
        <v>1.4330000000000001</v>
      </c>
      <c r="O56">
        <v>1.4139999999999999</v>
      </c>
      <c r="P56">
        <v>3.2989999999999999</v>
      </c>
      <c r="U56">
        <v>1.835</v>
      </c>
      <c r="W56">
        <v>1.599</v>
      </c>
      <c r="X56">
        <v>3.181</v>
      </c>
      <c r="Y56">
        <v>3.1E-2</v>
      </c>
      <c r="Z56">
        <v>1.29</v>
      </c>
      <c r="AC56">
        <v>1.409</v>
      </c>
      <c r="AD56">
        <v>8.4000000000000005E-2</v>
      </c>
      <c r="AE56">
        <v>0.10199999999999999</v>
      </c>
      <c r="AF56">
        <v>3.8769999999999998</v>
      </c>
      <c r="AG56">
        <v>8.3729999999999993</v>
      </c>
      <c r="AH56">
        <v>5.2119999999999997</v>
      </c>
      <c r="AI56">
        <v>2.0430000000000001</v>
      </c>
      <c r="AJ56">
        <v>1.006</v>
      </c>
    </row>
    <row r="57" spans="2:36" x14ac:dyDescent="0.55000000000000004">
      <c r="C57">
        <v>1.262</v>
      </c>
      <c r="D57">
        <v>1.4810000000000001</v>
      </c>
      <c r="E57">
        <v>3.0070000000000001</v>
      </c>
      <c r="F57">
        <v>5.15</v>
      </c>
      <c r="J57">
        <v>2.141</v>
      </c>
      <c r="K57">
        <v>1.2270000000000001</v>
      </c>
      <c r="L57">
        <v>1.3859999999999999</v>
      </c>
      <c r="N57">
        <v>1.323</v>
      </c>
      <c r="O57">
        <v>1.2709999999999999</v>
      </c>
      <c r="P57">
        <v>1.66</v>
      </c>
      <c r="U57">
        <v>3.5529999999999999</v>
      </c>
      <c r="W57">
        <v>1.5</v>
      </c>
      <c r="X57">
        <v>1.978</v>
      </c>
      <c r="Y57">
        <v>1.671</v>
      </c>
      <c r="Z57">
        <v>0.504</v>
      </c>
      <c r="AC57">
        <v>-6.2E-2</v>
      </c>
      <c r="AD57">
        <v>0.27900000000000003</v>
      </c>
      <c r="AE57">
        <v>9.0999999999999998E-2</v>
      </c>
      <c r="AF57">
        <v>2.6789999999999998</v>
      </c>
      <c r="AG57">
        <v>0.28399999999999997</v>
      </c>
      <c r="AH57">
        <v>0.111</v>
      </c>
      <c r="AI57">
        <v>1.954</v>
      </c>
      <c r="AJ57">
        <v>1.0069999999999999</v>
      </c>
    </row>
    <row r="58" spans="2:36" x14ac:dyDescent="0.55000000000000004">
      <c r="C58">
        <v>1.5980000000000001</v>
      </c>
      <c r="D58">
        <v>3.5000000000000003E-2</v>
      </c>
      <c r="E58">
        <v>1.327</v>
      </c>
      <c r="F58">
        <v>9.0999999999999998E-2</v>
      </c>
      <c r="J58">
        <v>1.3160000000000001</v>
      </c>
      <c r="K58">
        <v>2.11</v>
      </c>
      <c r="L58">
        <v>1.298</v>
      </c>
      <c r="N58">
        <v>1.1930000000000001</v>
      </c>
      <c r="O58">
        <v>1.492</v>
      </c>
      <c r="P58">
        <v>2.15</v>
      </c>
      <c r="U58">
        <v>2.2410000000000001</v>
      </c>
      <c r="W58">
        <v>1.5409999999999999</v>
      </c>
      <c r="X58">
        <v>3.0329999999999999</v>
      </c>
      <c r="Y58">
        <v>4.2629999999999999</v>
      </c>
      <c r="Z58">
        <v>1.1020000000000001</v>
      </c>
      <c r="AC58">
        <v>1.766</v>
      </c>
      <c r="AD58">
        <v>1.5580000000000001</v>
      </c>
      <c r="AE58">
        <v>6.8000000000000005E-2</v>
      </c>
      <c r="AF58">
        <v>2.0609999999999999</v>
      </c>
      <c r="AG58">
        <v>8.6609999999999996</v>
      </c>
      <c r="AH58">
        <v>5.492</v>
      </c>
      <c r="AI58">
        <v>1.661</v>
      </c>
      <c r="AJ58">
        <v>1.1419999999999999</v>
      </c>
    </row>
    <row r="59" spans="2:36" x14ac:dyDescent="0.55000000000000004">
      <c r="C59">
        <v>1.2E-2</v>
      </c>
      <c r="D59">
        <v>2.0750000000000002</v>
      </c>
      <c r="E59">
        <v>0.95799999999999996</v>
      </c>
      <c r="F59">
        <v>0.16700000000000001</v>
      </c>
      <c r="J59">
        <v>1.2010000000000001</v>
      </c>
      <c r="K59">
        <v>1.1739999999999999</v>
      </c>
      <c r="L59">
        <v>1.2689999999999999</v>
      </c>
      <c r="N59">
        <v>1.351</v>
      </c>
      <c r="O59">
        <v>1.448</v>
      </c>
      <c r="P59">
        <v>2.8250000000000002</v>
      </c>
      <c r="U59">
        <v>2.2919999999999998</v>
      </c>
      <c r="W59">
        <v>1.022</v>
      </c>
      <c r="X59">
        <v>2.8000000000000001E-2</v>
      </c>
      <c r="Y59">
        <v>2.0870000000000002</v>
      </c>
      <c r="Z59">
        <v>-6.7000000000000004E-2</v>
      </c>
      <c r="AC59">
        <v>1.968</v>
      </c>
      <c r="AD59">
        <v>0.84099999999999997</v>
      </c>
      <c r="AE59">
        <v>8.0000000000000002E-3</v>
      </c>
      <c r="AF59">
        <v>3.9569999999999999</v>
      </c>
      <c r="AG59">
        <v>2.1360000000000001</v>
      </c>
      <c r="AH59">
        <v>3.3639999999999999</v>
      </c>
      <c r="AI59">
        <v>1.5129999999999999</v>
      </c>
      <c r="AJ59">
        <v>11.532999999999999</v>
      </c>
    </row>
    <row r="60" spans="2:36" x14ac:dyDescent="0.55000000000000004">
      <c r="C60">
        <v>1.5249999999999999</v>
      </c>
      <c r="D60">
        <v>0.14299999999999999</v>
      </c>
      <c r="E60">
        <v>2.3490000000000002</v>
      </c>
      <c r="F60">
        <v>0.57399999999999995</v>
      </c>
      <c r="J60">
        <v>1.462</v>
      </c>
      <c r="K60">
        <v>1.0660000000000001</v>
      </c>
      <c r="L60">
        <v>1.226</v>
      </c>
      <c r="N60">
        <v>1.0569999999999999</v>
      </c>
      <c r="O60">
        <v>1.528</v>
      </c>
      <c r="P60">
        <v>2.5950000000000002</v>
      </c>
      <c r="U60">
        <v>1.6459999999999999</v>
      </c>
      <c r="W60">
        <v>2.048</v>
      </c>
      <c r="X60">
        <v>4.3579999999999997</v>
      </c>
      <c r="Y60">
        <v>9.0999999999999998E-2</v>
      </c>
      <c r="Z60">
        <v>-15.02</v>
      </c>
      <c r="AC60">
        <v>-0.249</v>
      </c>
      <c r="AD60">
        <v>0.64400000000000002</v>
      </c>
      <c r="AE60">
        <v>4.9000000000000002E-2</v>
      </c>
      <c r="AF60">
        <v>4.8879999999999999</v>
      </c>
      <c r="AH60">
        <v>3.7450000000000001</v>
      </c>
      <c r="AI60">
        <v>1.5309999999999999</v>
      </c>
      <c r="AJ60">
        <v>2.5000000000000001E-2</v>
      </c>
    </row>
    <row r="61" spans="2:36" x14ac:dyDescent="0.55000000000000004">
      <c r="C61">
        <v>2.496</v>
      </c>
      <c r="D61">
        <v>1.593</v>
      </c>
      <c r="E61">
        <v>1.3779999999999999</v>
      </c>
      <c r="F61">
        <v>0.433</v>
      </c>
      <c r="J61">
        <v>1.3169999999999999</v>
      </c>
      <c r="K61">
        <v>1.3320000000000001</v>
      </c>
      <c r="L61">
        <v>1.07</v>
      </c>
      <c r="N61">
        <v>1.2869999999999999</v>
      </c>
      <c r="O61">
        <v>1.2829999999999999</v>
      </c>
      <c r="P61">
        <v>3.383</v>
      </c>
      <c r="U61">
        <v>2.5270000000000001</v>
      </c>
      <c r="W61">
        <v>2.3820000000000001</v>
      </c>
      <c r="X61">
        <v>1.825</v>
      </c>
      <c r="Y61">
        <v>1.4039999999999999</v>
      </c>
      <c r="Z61">
        <v>0.13900000000000001</v>
      </c>
      <c r="AC61">
        <v>-1.202</v>
      </c>
      <c r="AD61">
        <v>1.1519999999999999</v>
      </c>
      <c r="AE61">
        <v>8.8999999999999996E-2</v>
      </c>
      <c r="AF61">
        <v>6.1710000000000003</v>
      </c>
      <c r="AH61">
        <v>2.7829999999999999</v>
      </c>
      <c r="AI61">
        <v>1.2E-2</v>
      </c>
      <c r="AJ61">
        <v>1.2849999999999999</v>
      </c>
    </row>
    <row r="62" spans="2:36" x14ac:dyDescent="0.55000000000000004">
      <c r="C62">
        <v>8.9999999999999993E-3</v>
      </c>
      <c r="D62">
        <v>0.24399999999999999</v>
      </c>
      <c r="E62">
        <v>0.432</v>
      </c>
      <c r="F62">
        <v>0.26400000000000001</v>
      </c>
      <c r="J62">
        <v>1.5009999999999999</v>
      </c>
      <c r="K62">
        <v>1.2110000000000001</v>
      </c>
      <c r="L62">
        <v>1.446</v>
      </c>
      <c r="N62">
        <v>1.4630000000000001</v>
      </c>
      <c r="O62">
        <v>1.272</v>
      </c>
      <c r="P62">
        <v>1.2529999999999999</v>
      </c>
      <c r="U62">
        <v>2.4350000000000001</v>
      </c>
      <c r="W62">
        <v>1.7350000000000001</v>
      </c>
      <c r="X62">
        <v>1.2E-2</v>
      </c>
      <c r="Y62">
        <v>4.718</v>
      </c>
      <c r="Z62">
        <v>1.849</v>
      </c>
      <c r="AC62">
        <v>0.39300000000000002</v>
      </c>
      <c r="AD62">
        <v>0.88100000000000001</v>
      </c>
      <c r="AE62">
        <v>7.734</v>
      </c>
      <c r="AF62">
        <v>7.2999999999999995E-2</v>
      </c>
      <c r="AH62">
        <v>4.7</v>
      </c>
      <c r="AI62">
        <v>1.863</v>
      </c>
      <c r="AJ62">
        <v>1.0649999999999999</v>
      </c>
    </row>
    <row r="63" spans="2:36" x14ac:dyDescent="0.55000000000000004">
      <c r="C63">
        <v>1.591</v>
      </c>
      <c r="D63">
        <v>3.5999999999999997E-2</v>
      </c>
      <c r="E63">
        <v>2.597</v>
      </c>
      <c r="F63">
        <v>0.42299999999999999</v>
      </c>
      <c r="J63">
        <v>1.335</v>
      </c>
      <c r="K63">
        <v>1.1559999999999999</v>
      </c>
      <c r="L63">
        <v>1.2270000000000001</v>
      </c>
      <c r="N63">
        <v>1.5429999999999999</v>
      </c>
      <c r="O63">
        <v>1.492</v>
      </c>
      <c r="P63">
        <v>5.2999999999999999E-2</v>
      </c>
      <c r="U63">
        <v>1.7769999999999999</v>
      </c>
      <c r="W63">
        <v>1.8140000000000001</v>
      </c>
      <c r="X63">
        <v>2.5350000000000001</v>
      </c>
      <c r="Y63">
        <v>4.3999999999999997E-2</v>
      </c>
      <c r="Z63">
        <v>3.9660000000000002</v>
      </c>
      <c r="AC63">
        <v>1.2110000000000001</v>
      </c>
      <c r="AD63">
        <v>0.64400000000000002</v>
      </c>
      <c r="AE63">
        <v>0.14199999999999999</v>
      </c>
      <c r="AF63">
        <v>5.1550000000000002</v>
      </c>
      <c r="AH63">
        <v>4.319</v>
      </c>
      <c r="AI63">
        <v>1.677</v>
      </c>
      <c r="AJ63">
        <v>0.95099999999999996</v>
      </c>
    </row>
    <row r="64" spans="2:36" x14ac:dyDescent="0.55000000000000004">
      <c r="C64">
        <v>1.298</v>
      </c>
      <c r="D64">
        <v>0.55600000000000005</v>
      </c>
      <c r="E64">
        <v>0.89900000000000002</v>
      </c>
      <c r="F64">
        <v>1.8009999999999999</v>
      </c>
      <c r="J64">
        <v>1.339</v>
      </c>
      <c r="K64">
        <v>1.0640000000000001</v>
      </c>
      <c r="L64">
        <v>1.6850000000000001</v>
      </c>
      <c r="N64">
        <v>1.2250000000000001</v>
      </c>
      <c r="O64">
        <v>1.325</v>
      </c>
      <c r="P64">
        <v>3.0379999999999998</v>
      </c>
      <c r="U64">
        <v>5.1289999999999996</v>
      </c>
      <c r="W64">
        <v>1.597</v>
      </c>
      <c r="X64">
        <v>1.9119999999999999</v>
      </c>
      <c r="Y64">
        <v>6.5000000000000002E-2</v>
      </c>
      <c r="Z64">
        <v>-3.4000000000000002E-2</v>
      </c>
      <c r="AC64">
        <v>0.24199999999999999</v>
      </c>
      <c r="AD64">
        <v>0.88600000000000001</v>
      </c>
      <c r="AE64">
        <v>0.02</v>
      </c>
      <c r="AF64">
        <v>1.9E-2</v>
      </c>
      <c r="AH64">
        <v>1.89</v>
      </c>
      <c r="AI64">
        <v>1.216</v>
      </c>
      <c r="AJ64">
        <v>0.84499999999999997</v>
      </c>
    </row>
    <row r="65" spans="3:36" x14ac:dyDescent="0.55000000000000004">
      <c r="C65">
        <v>0.73499999999999999</v>
      </c>
      <c r="D65">
        <v>0.99099999999999999</v>
      </c>
      <c r="E65">
        <v>4.0750000000000002</v>
      </c>
      <c r="F65">
        <v>0.71599999999999997</v>
      </c>
      <c r="J65">
        <v>1.22</v>
      </c>
      <c r="K65">
        <v>1.25</v>
      </c>
      <c r="L65">
        <v>1.228</v>
      </c>
      <c r="N65">
        <v>1.345</v>
      </c>
      <c r="O65">
        <v>1.3109999999999999</v>
      </c>
      <c r="P65">
        <v>2.6019999999999999</v>
      </c>
      <c r="U65">
        <v>7.2999999999999995E-2</v>
      </c>
      <c r="W65">
        <v>2.12</v>
      </c>
      <c r="X65">
        <v>1.353</v>
      </c>
      <c r="Y65">
        <v>1.278</v>
      </c>
      <c r="Z65">
        <v>0.45200000000000001</v>
      </c>
      <c r="AD65">
        <v>0.94799999999999995</v>
      </c>
      <c r="AE65">
        <v>1.4999999999999999E-2</v>
      </c>
      <c r="AF65">
        <v>4.1890000000000001</v>
      </c>
      <c r="AH65">
        <v>4.5519999999999996</v>
      </c>
      <c r="AI65">
        <v>1.181</v>
      </c>
      <c r="AJ65">
        <v>1.0609999999999999</v>
      </c>
    </row>
    <row r="66" spans="3:36" x14ac:dyDescent="0.55000000000000004">
      <c r="C66">
        <v>2.7E-2</v>
      </c>
      <c r="D66">
        <v>1.3420000000000001</v>
      </c>
      <c r="E66">
        <v>0.78</v>
      </c>
      <c r="F66">
        <v>0.17100000000000001</v>
      </c>
      <c r="J66">
        <v>1.353</v>
      </c>
      <c r="K66">
        <v>1.1870000000000001</v>
      </c>
      <c r="N66">
        <v>1.76</v>
      </c>
      <c r="O66">
        <v>1.26</v>
      </c>
      <c r="P66">
        <v>3.1619999999999999</v>
      </c>
      <c r="U66">
        <v>2.0430000000000001</v>
      </c>
      <c r="W66">
        <v>4.9329999999999998</v>
      </c>
      <c r="X66">
        <v>2.4009999999999998</v>
      </c>
      <c r="Y66">
        <v>0.06</v>
      </c>
      <c r="Z66">
        <v>0.70099999999999996</v>
      </c>
      <c r="AD66">
        <v>0.99199999999999999</v>
      </c>
      <c r="AE66">
        <v>0.25700000000000001</v>
      </c>
      <c r="AF66">
        <v>2.1890000000000001</v>
      </c>
      <c r="AH66">
        <v>5.3490000000000002</v>
      </c>
      <c r="AI66">
        <v>2.746</v>
      </c>
      <c r="AJ66">
        <v>0.746</v>
      </c>
    </row>
    <row r="67" spans="3:36" x14ac:dyDescent="0.55000000000000004">
      <c r="C67">
        <v>2.7410000000000001</v>
      </c>
      <c r="D67">
        <v>4.3999999999999997E-2</v>
      </c>
      <c r="E67">
        <v>2.8319999999999999</v>
      </c>
      <c r="F67">
        <v>7.7140000000000004</v>
      </c>
      <c r="J67">
        <v>1.292</v>
      </c>
      <c r="K67">
        <v>1.2470000000000001</v>
      </c>
      <c r="N67">
        <v>1.2609999999999999</v>
      </c>
      <c r="O67">
        <v>1.3560000000000001</v>
      </c>
      <c r="P67">
        <v>1.41</v>
      </c>
      <c r="U67">
        <v>12.894</v>
      </c>
      <c r="W67">
        <v>1.0449999999999999</v>
      </c>
      <c r="X67">
        <v>1.796</v>
      </c>
      <c r="Y67">
        <v>1.26</v>
      </c>
      <c r="Z67">
        <v>1.0249999999999999</v>
      </c>
      <c r="AD67">
        <v>3.3000000000000002E-2</v>
      </c>
      <c r="AE67">
        <v>1.9039999999999999</v>
      </c>
      <c r="AF67">
        <v>5.0670000000000002</v>
      </c>
      <c r="AH67">
        <v>6.0999999999999999E-2</v>
      </c>
      <c r="AI67">
        <v>1.758</v>
      </c>
      <c r="AJ67">
        <v>1.31</v>
      </c>
    </row>
    <row r="68" spans="3:36" x14ac:dyDescent="0.55000000000000004">
      <c r="C68">
        <v>0.03</v>
      </c>
      <c r="D68">
        <v>8.4000000000000005E-2</v>
      </c>
      <c r="E68">
        <v>0.28699999999999998</v>
      </c>
      <c r="F68">
        <v>0.45400000000000001</v>
      </c>
      <c r="J68">
        <v>1.968</v>
      </c>
      <c r="K68">
        <v>1.147</v>
      </c>
      <c r="N68">
        <v>1.395</v>
      </c>
      <c r="O68">
        <v>1.3420000000000001</v>
      </c>
      <c r="P68">
        <v>1.54</v>
      </c>
      <c r="U68">
        <v>1.7330000000000001</v>
      </c>
      <c r="W68">
        <v>1.7090000000000001</v>
      </c>
      <c r="X68">
        <v>2.125</v>
      </c>
      <c r="Y68">
        <v>6.2E-2</v>
      </c>
      <c r="Z68">
        <v>1.248</v>
      </c>
      <c r="AD68">
        <v>1.004</v>
      </c>
      <c r="AE68">
        <v>4.2220000000000004</v>
      </c>
      <c r="AF68">
        <v>2.4430000000000001</v>
      </c>
      <c r="AH68">
        <v>3.411</v>
      </c>
      <c r="AI68">
        <v>1.33</v>
      </c>
      <c r="AJ68">
        <v>2.6419999999999999</v>
      </c>
    </row>
    <row r="69" spans="3:36" x14ac:dyDescent="0.55000000000000004">
      <c r="C69">
        <v>2.1850000000000001</v>
      </c>
      <c r="D69">
        <v>0.13800000000000001</v>
      </c>
      <c r="E69">
        <v>0.48099999999999998</v>
      </c>
      <c r="F69">
        <v>0.13500000000000001</v>
      </c>
      <c r="J69">
        <v>1.611</v>
      </c>
      <c r="K69">
        <v>2.548</v>
      </c>
      <c r="O69">
        <v>1.5840000000000001</v>
      </c>
      <c r="P69">
        <v>2.0059999999999998</v>
      </c>
      <c r="U69">
        <v>4.3999999999999997E-2</v>
      </c>
      <c r="W69">
        <v>1.5580000000000001</v>
      </c>
      <c r="X69">
        <v>1.9450000000000001</v>
      </c>
      <c r="Y69">
        <v>1.7999999999999999E-2</v>
      </c>
      <c r="Z69">
        <v>0.95399999999999996</v>
      </c>
      <c r="AD69">
        <v>0.79500000000000004</v>
      </c>
      <c r="AE69">
        <v>4.9589999999999996</v>
      </c>
      <c r="AF69">
        <v>3.0419999999999998</v>
      </c>
      <c r="AH69">
        <v>1.4350000000000001</v>
      </c>
      <c r="AI69">
        <v>2.4E-2</v>
      </c>
      <c r="AJ69">
        <v>1.9E-2</v>
      </c>
    </row>
    <row r="70" spans="3:36" x14ac:dyDescent="0.55000000000000004">
      <c r="C70">
        <v>2.8149999999999999</v>
      </c>
      <c r="D70">
        <v>0.31</v>
      </c>
      <c r="E70">
        <v>0.314</v>
      </c>
      <c r="F70">
        <v>1.246</v>
      </c>
      <c r="J70">
        <v>1.353</v>
      </c>
      <c r="K70">
        <v>3.0369999999999999</v>
      </c>
      <c r="O70">
        <v>1.226</v>
      </c>
      <c r="P70">
        <v>6.4859999999999998</v>
      </c>
      <c r="U70">
        <v>1.8440000000000001</v>
      </c>
      <c r="W70">
        <v>1.903</v>
      </c>
      <c r="X70">
        <v>0.13400000000000001</v>
      </c>
      <c r="Y70">
        <v>2.9590000000000001</v>
      </c>
      <c r="Z70">
        <v>1.804</v>
      </c>
      <c r="AD70">
        <v>0.78900000000000003</v>
      </c>
      <c r="AE70">
        <v>0.13700000000000001</v>
      </c>
      <c r="AF70">
        <v>3.8620000000000001</v>
      </c>
      <c r="AH70">
        <v>3.2610000000000001</v>
      </c>
      <c r="AI70">
        <v>2.2080000000000002</v>
      </c>
      <c r="AJ70">
        <v>1.4339999999999999</v>
      </c>
    </row>
    <row r="71" spans="3:36" x14ac:dyDescent="0.55000000000000004">
      <c r="C71">
        <v>1.5620000000000001</v>
      </c>
      <c r="D71">
        <v>0.06</v>
      </c>
      <c r="E71">
        <v>0.88200000000000001</v>
      </c>
      <c r="F71">
        <v>0.71699999999999997</v>
      </c>
      <c r="J71">
        <v>1.294</v>
      </c>
      <c r="K71">
        <v>1.2450000000000001</v>
      </c>
      <c r="O71">
        <v>1.385</v>
      </c>
      <c r="P71">
        <v>1.444</v>
      </c>
      <c r="U71">
        <v>11.622</v>
      </c>
      <c r="W71">
        <v>6.5709999999999997</v>
      </c>
      <c r="X71">
        <v>2.2090000000000001</v>
      </c>
      <c r="Y71">
        <v>1.1180000000000001</v>
      </c>
      <c r="Z71">
        <v>1.2949999999999999</v>
      </c>
      <c r="AD71">
        <v>0.09</v>
      </c>
      <c r="AE71">
        <v>2.1000000000000001E-2</v>
      </c>
      <c r="AF71">
        <v>2.6819999999999999</v>
      </c>
      <c r="AH71">
        <v>3.056</v>
      </c>
      <c r="AI71">
        <v>1.716</v>
      </c>
      <c r="AJ71">
        <v>1.2210000000000001</v>
      </c>
    </row>
    <row r="72" spans="3:36" x14ac:dyDescent="0.55000000000000004">
      <c r="C72">
        <v>0.61099999999999999</v>
      </c>
      <c r="D72">
        <v>1.3260000000000001</v>
      </c>
      <c r="E72">
        <v>1.2350000000000001</v>
      </c>
      <c r="F72">
        <v>0.88400000000000001</v>
      </c>
      <c r="J72">
        <v>1.3380000000000001</v>
      </c>
      <c r="K72">
        <v>3.5000000000000003E-2</v>
      </c>
      <c r="O72">
        <v>1.4339999999999999</v>
      </c>
      <c r="P72">
        <v>3.4000000000000002E-2</v>
      </c>
      <c r="U72">
        <v>2.605</v>
      </c>
      <c r="W72">
        <v>1.504</v>
      </c>
      <c r="Y72">
        <v>5.7000000000000002E-2</v>
      </c>
      <c r="Z72">
        <v>2.6760000000000002</v>
      </c>
      <c r="AD72">
        <v>0.77700000000000002</v>
      </c>
      <c r="AE72">
        <v>0.252</v>
      </c>
      <c r="AF72">
        <v>2.64</v>
      </c>
      <c r="AH72">
        <v>2.2650000000000001</v>
      </c>
      <c r="AI72">
        <v>1.468</v>
      </c>
      <c r="AJ72">
        <v>0.30499999999999999</v>
      </c>
    </row>
    <row r="73" spans="3:36" x14ac:dyDescent="0.55000000000000004">
      <c r="C73">
        <v>1.4999999999999999E-2</v>
      </c>
      <c r="D73">
        <v>9.4E-2</v>
      </c>
      <c r="E73">
        <v>18.881</v>
      </c>
      <c r="F73">
        <v>0.58899999999999997</v>
      </c>
      <c r="J73">
        <v>1.335</v>
      </c>
      <c r="K73">
        <v>0.02</v>
      </c>
      <c r="O73">
        <v>1.3720000000000001</v>
      </c>
      <c r="P73">
        <v>2.7210000000000001</v>
      </c>
      <c r="U73">
        <v>2.4780000000000002</v>
      </c>
      <c r="W73">
        <v>2.2149999999999999</v>
      </c>
      <c r="Y73">
        <v>7.3999999999999996E-2</v>
      </c>
      <c r="Z73">
        <v>0.41799999999999998</v>
      </c>
      <c r="AD73">
        <v>0.59499999999999997</v>
      </c>
      <c r="AE73">
        <v>0.01</v>
      </c>
      <c r="AF73">
        <v>7.9509999999999996</v>
      </c>
      <c r="AH73">
        <v>2.452</v>
      </c>
      <c r="AI73">
        <v>4.5999999999999999E-2</v>
      </c>
      <c r="AJ73">
        <v>1.087</v>
      </c>
    </row>
    <row r="74" spans="3:36" x14ac:dyDescent="0.55000000000000004">
      <c r="C74">
        <v>1.601</v>
      </c>
      <c r="D74">
        <v>1.5349999999999999</v>
      </c>
      <c r="E74">
        <v>24.605</v>
      </c>
      <c r="F74">
        <v>2.7229999999999999</v>
      </c>
      <c r="J74">
        <v>1.085</v>
      </c>
      <c r="O74">
        <v>1.413</v>
      </c>
      <c r="P74">
        <v>6.9420000000000002</v>
      </c>
      <c r="U74">
        <v>1.8759999999999999</v>
      </c>
      <c r="W74">
        <v>1.8839999999999999</v>
      </c>
      <c r="Y74">
        <v>5.8000000000000003E-2</v>
      </c>
      <c r="Z74">
        <v>1.395</v>
      </c>
      <c r="AD74">
        <v>0.69499999999999995</v>
      </c>
      <c r="AE74">
        <v>0.14199999999999999</v>
      </c>
      <c r="AF74">
        <v>3.7999999999999999E-2</v>
      </c>
      <c r="AH74">
        <v>6.4000000000000001E-2</v>
      </c>
      <c r="AI74">
        <v>1.9410000000000001</v>
      </c>
      <c r="AJ74">
        <v>2.621</v>
      </c>
    </row>
    <row r="75" spans="3:36" x14ac:dyDescent="0.55000000000000004">
      <c r="C75">
        <v>2.3010000000000002</v>
      </c>
      <c r="D75">
        <v>1.3839999999999999</v>
      </c>
      <c r="F75">
        <v>1.0920000000000001</v>
      </c>
      <c r="J75">
        <v>1.423</v>
      </c>
      <c r="O75">
        <v>1.3480000000000001</v>
      </c>
      <c r="P75">
        <v>2.298</v>
      </c>
      <c r="U75">
        <v>2.1549999999999998</v>
      </c>
      <c r="W75">
        <v>3.69</v>
      </c>
      <c r="Y75">
        <v>1.6990000000000001</v>
      </c>
      <c r="Z75">
        <v>5.5250000000000004</v>
      </c>
      <c r="AD75">
        <v>1.681</v>
      </c>
      <c r="AE75">
        <v>0.71899999999999997</v>
      </c>
      <c r="AF75">
        <v>5.0940000000000003</v>
      </c>
      <c r="AH75">
        <v>0.20899999999999999</v>
      </c>
      <c r="AI75">
        <v>1.157</v>
      </c>
      <c r="AJ75">
        <v>1.484</v>
      </c>
    </row>
    <row r="76" spans="3:36" x14ac:dyDescent="0.55000000000000004">
      <c r="C76">
        <v>1.3580000000000001</v>
      </c>
      <c r="D76">
        <v>2.226</v>
      </c>
      <c r="F76">
        <v>0.20799999999999999</v>
      </c>
      <c r="J76">
        <v>1.409</v>
      </c>
      <c r="O76">
        <v>1.3280000000000001</v>
      </c>
      <c r="P76">
        <v>1.2330000000000001</v>
      </c>
      <c r="U76">
        <v>5.22</v>
      </c>
      <c r="W76">
        <v>1.5169999999999999</v>
      </c>
      <c r="Y76">
        <v>1.048</v>
      </c>
      <c r="AD76">
        <v>0.58599999999999997</v>
      </c>
      <c r="AE76">
        <v>1.9350000000000001</v>
      </c>
      <c r="AF76">
        <v>4.8010000000000002</v>
      </c>
      <c r="AH76">
        <v>2.5659999999999998</v>
      </c>
      <c r="AI76">
        <v>1.88</v>
      </c>
      <c r="AJ76">
        <v>1.583</v>
      </c>
    </row>
    <row r="77" spans="3:36" x14ac:dyDescent="0.55000000000000004">
      <c r="C77">
        <v>1.1850000000000001</v>
      </c>
      <c r="D77">
        <v>2.1509999999999998</v>
      </c>
      <c r="J77">
        <v>2.097</v>
      </c>
      <c r="O77">
        <v>1.4279999999999999</v>
      </c>
      <c r="P77">
        <v>1.6779999999999999</v>
      </c>
      <c r="U77">
        <v>2.4119999999999999</v>
      </c>
      <c r="W77">
        <v>1.093</v>
      </c>
      <c r="Y77">
        <v>2.0030000000000001</v>
      </c>
      <c r="AD77">
        <v>1.0049999999999999</v>
      </c>
      <c r="AE77">
        <v>6.0000000000000001E-3</v>
      </c>
      <c r="AF77">
        <v>3.1059999999999999</v>
      </c>
      <c r="AH77">
        <v>5.391</v>
      </c>
      <c r="AI77">
        <v>1.4830000000000001</v>
      </c>
      <c r="AJ77">
        <v>0.46600000000000003</v>
      </c>
    </row>
    <row r="78" spans="3:36" x14ac:dyDescent="0.55000000000000004">
      <c r="C78">
        <v>2.645</v>
      </c>
      <c r="D78">
        <v>9.9000000000000005E-2</v>
      </c>
      <c r="J78">
        <v>1.3740000000000001</v>
      </c>
      <c r="O78">
        <v>1.462</v>
      </c>
      <c r="P78">
        <v>3.3330000000000002</v>
      </c>
      <c r="U78">
        <v>1.5549999999999999</v>
      </c>
      <c r="W78">
        <v>1.7030000000000001</v>
      </c>
      <c r="Y78">
        <v>0.23300000000000001</v>
      </c>
      <c r="AD78">
        <v>0.84499999999999997</v>
      </c>
      <c r="AE78">
        <v>0.33100000000000002</v>
      </c>
      <c r="AF78">
        <v>4.83</v>
      </c>
      <c r="AH78">
        <v>3.1960000000000002</v>
      </c>
      <c r="AI78">
        <v>1.7350000000000001</v>
      </c>
      <c r="AJ78">
        <v>1.2909999999999999</v>
      </c>
    </row>
    <row r="79" spans="3:36" x14ac:dyDescent="0.55000000000000004">
      <c r="C79">
        <v>2.173</v>
      </c>
      <c r="D79">
        <v>1.0780000000000001</v>
      </c>
      <c r="J79">
        <v>1.4339999999999999</v>
      </c>
      <c r="O79">
        <v>1.448</v>
      </c>
      <c r="P79">
        <v>5.742</v>
      </c>
      <c r="U79">
        <v>1.9710000000000001</v>
      </c>
      <c r="W79">
        <v>1.27</v>
      </c>
      <c r="Y79">
        <v>1.83</v>
      </c>
      <c r="AD79">
        <v>0.85799999999999998</v>
      </c>
      <c r="AE79">
        <v>13.621</v>
      </c>
      <c r="AF79">
        <v>3.2509999999999999</v>
      </c>
      <c r="AH79">
        <v>0.10100000000000001</v>
      </c>
      <c r="AI79">
        <v>3.0880000000000001</v>
      </c>
      <c r="AJ79">
        <v>0.55600000000000005</v>
      </c>
    </row>
    <row r="80" spans="3:36" x14ac:dyDescent="0.55000000000000004">
      <c r="C80">
        <v>3.5999999999999997E-2</v>
      </c>
      <c r="D80">
        <v>0.04</v>
      </c>
      <c r="J80">
        <v>1.532</v>
      </c>
      <c r="O80">
        <v>1.4490000000000001</v>
      </c>
      <c r="P80">
        <v>1.4590000000000001</v>
      </c>
      <c r="U80">
        <v>3.3439999999999999</v>
      </c>
      <c r="W80">
        <v>1.718</v>
      </c>
      <c r="Y80">
        <v>3.5999999999999997E-2</v>
      </c>
      <c r="AD80">
        <v>5.0910000000000002</v>
      </c>
      <c r="AE80">
        <v>9.1999999999999998E-2</v>
      </c>
      <c r="AF80">
        <v>3.48</v>
      </c>
      <c r="AI80">
        <v>8.3000000000000004E-2</v>
      </c>
      <c r="AJ80">
        <v>1.38</v>
      </c>
    </row>
    <row r="81" spans="3:36" x14ac:dyDescent="0.55000000000000004">
      <c r="C81">
        <v>5.2350000000000003</v>
      </c>
      <c r="D81">
        <v>2.5999999999999999E-2</v>
      </c>
      <c r="J81">
        <v>1.2869999999999999</v>
      </c>
      <c r="O81">
        <v>1.282</v>
      </c>
      <c r="P81">
        <v>2.2210000000000001</v>
      </c>
      <c r="U81">
        <v>2.8820000000000001</v>
      </c>
      <c r="W81">
        <v>1.6719999999999999</v>
      </c>
      <c r="Y81">
        <v>6.0000000000000001E-3</v>
      </c>
      <c r="AD81">
        <v>0.54300000000000004</v>
      </c>
      <c r="AE81">
        <v>2.169</v>
      </c>
      <c r="AF81">
        <v>11.272</v>
      </c>
      <c r="AI81">
        <v>6.1879999999999997</v>
      </c>
      <c r="AJ81">
        <v>0.57399999999999995</v>
      </c>
    </row>
    <row r="82" spans="3:36" x14ac:dyDescent="0.55000000000000004">
      <c r="C82">
        <v>8.9999999999999993E-3</v>
      </c>
      <c r="D82">
        <v>3.0139999999999998</v>
      </c>
      <c r="J82">
        <v>1.1850000000000001</v>
      </c>
      <c r="O82">
        <v>1.3440000000000001</v>
      </c>
      <c r="P82">
        <v>2.6419999999999999</v>
      </c>
      <c r="U82">
        <v>2.0379999999999998</v>
      </c>
      <c r="W82">
        <v>1.7170000000000001</v>
      </c>
      <c r="Y82">
        <v>0.98</v>
      </c>
      <c r="AD82">
        <v>0.81200000000000006</v>
      </c>
      <c r="AE82">
        <v>0.01</v>
      </c>
      <c r="AF82">
        <v>2.5999999999999999E-2</v>
      </c>
      <c r="AI82">
        <v>3.0289999999999999</v>
      </c>
      <c r="AJ82">
        <v>1.2509999999999999</v>
      </c>
    </row>
    <row r="83" spans="3:36" x14ac:dyDescent="0.55000000000000004">
      <c r="C83">
        <v>1.3540000000000001</v>
      </c>
      <c r="J83">
        <v>1.2889999999999999</v>
      </c>
      <c r="O83">
        <v>1.3520000000000001</v>
      </c>
      <c r="U83">
        <v>8.5410000000000004</v>
      </c>
      <c r="W83">
        <v>1.028</v>
      </c>
      <c r="Y83">
        <v>1.8340000000000001</v>
      </c>
      <c r="AD83">
        <v>4.5999999999999999E-2</v>
      </c>
      <c r="AE83">
        <v>0.14499999999999999</v>
      </c>
      <c r="AF83">
        <v>4.6890000000000001</v>
      </c>
      <c r="AI83">
        <v>2.13</v>
      </c>
      <c r="AJ83">
        <v>1.0389999999999999</v>
      </c>
    </row>
    <row r="84" spans="3:36" x14ac:dyDescent="0.55000000000000004">
      <c r="C84">
        <v>1.081</v>
      </c>
      <c r="J84">
        <v>1.4890000000000001</v>
      </c>
      <c r="O84">
        <v>1.39</v>
      </c>
      <c r="U84">
        <v>2.008</v>
      </c>
      <c r="W84">
        <v>1.72</v>
      </c>
      <c r="Y84">
        <v>1.5649999999999999</v>
      </c>
      <c r="AD84">
        <v>0.80900000000000005</v>
      </c>
      <c r="AE84">
        <v>6.5000000000000002E-2</v>
      </c>
      <c r="AF84">
        <v>5.1999999999999998E-2</v>
      </c>
      <c r="AI84">
        <v>1.8580000000000001</v>
      </c>
      <c r="AJ84">
        <v>1.105</v>
      </c>
    </row>
    <row r="85" spans="3:36" x14ac:dyDescent="0.55000000000000004">
      <c r="C85">
        <v>1.29</v>
      </c>
      <c r="J85">
        <v>2.11</v>
      </c>
      <c r="O85">
        <v>1.3280000000000001</v>
      </c>
      <c r="U85">
        <v>2.4940000000000002</v>
      </c>
      <c r="W85">
        <v>5.2329999999999997</v>
      </c>
      <c r="Y85">
        <v>3.1509999999999998</v>
      </c>
      <c r="AD85">
        <v>0.375</v>
      </c>
      <c r="AE85">
        <v>2.5000000000000001E-2</v>
      </c>
      <c r="AF85">
        <v>1.583</v>
      </c>
      <c r="AI85">
        <v>1.494</v>
      </c>
      <c r="AJ85">
        <v>1.343</v>
      </c>
    </row>
    <row r="86" spans="3:36" x14ac:dyDescent="0.55000000000000004">
      <c r="C86">
        <v>3.8919999999999999</v>
      </c>
      <c r="J86">
        <v>1.3580000000000001</v>
      </c>
      <c r="O86">
        <v>0.36799999999999999</v>
      </c>
      <c r="U86">
        <v>14.412000000000001</v>
      </c>
      <c r="W86">
        <v>0.85199999999999998</v>
      </c>
      <c r="Y86">
        <v>2.1000000000000001E-2</v>
      </c>
      <c r="AD86">
        <v>0.17599999999999999</v>
      </c>
      <c r="AE86">
        <v>2.8380000000000001</v>
      </c>
      <c r="AF86">
        <v>3.6999999999999998E-2</v>
      </c>
      <c r="AI86">
        <v>2.1259999999999999</v>
      </c>
      <c r="AJ86">
        <v>1.5109999999999999</v>
      </c>
    </row>
    <row r="87" spans="3:36" x14ac:dyDescent="0.55000000000000004">
      <c r="C87">
        <v>1.3580000000000001</v>
      </c>
      <c r="J87">
        <v>1.1739999999999999</v>
      </c>
      <c r="U87">
        <v>3.06</v>
      </c>
      <c r="W87">
        <v>1.5049999999999999</v>
      </c>
      <c r="Y87">
        <v>6.3E-2</v>
      </c>
      <c r="AD87">
        <v>0.42</v>
      </c>
      <c r="AE87">
        <v>1.6890000000000001</v>
      </c>
      <c r="AF87">
        <v>2.4289999999999998</v>
      </c>
      <c r="AI87">
        <v>8.4000000000000005E-2</v>
      </c>
      <c r="AJ87">
        <v>1.069</v>
      </c>
    </row>
    <row r="88" spans="3:36" x14ac:dyDescent="0.55000000000000004">
      <c r="C88">
        <v>1.286</v>
      </c>
      <c r="J88">
        <v>1.371</v>
      </c>
      <c r="U88">
        <v>2.5910000000000002</v>
      </c>
      <c r="W88">
        <v>1.73</v>
      </c>
      <c r="Y88">
        <v>0.253</v>
      </c>
      <c r="AD88">
        <v>0.66400000000000003</v>
      </c>
      <c r="AE88">
        <v>0.17499999999999999</v>
      </c>
      <c r="AF88">
        <v>4.9539999999999997</v>
      </c>
      <c r="AI88">
        <v>1.5549999999999999</v>
      </c>
      <c r="AJ88">
        <v>0.95899999999999996</v>
      </c>
    </row>
    <row r="89" spans="3:36" x14ac:dyDescent="0.55000000000000004">
      <c r="C89">
        <v>0.08</v>
      </c>
      <c r="U89">
        <v>2.0960000000000001</v>
      </c>
      <c r="W89">
        <v>4.1000000000000002E-2</v>
      </c>
      <c r="Y89">
        <v>0.876</v>
      </c>
      <c r="AD89">
        <v>0.52800000000000002</v>
      </c>
      <c r="AF89">
        <v>3.1549999999999998</v>
      </c>
      <c r="AI89">
        <v>2.069</v>
      </c>
      <c r="AJ89">
        <v>0.878</v>
      </c>
    </row>
    <row r="90" spans="3:36" x14ac:dyDescent="0.55000000000000004">
      <c r="C90">
        <v>1.3149999999999999</v>
      </c>
      <c r="U90">
        <v>5.6479999999999997</v>
      </c>
      <c r="W90">
        <v>2.1419999999999999</v>
      </c>
      <c r="Y90">
        <v>0.80600000000000005</v>
      </c>
      <c r="AD90">
        <v>0.72599999999999998</v>
      </c>
      <c r="AF90">
        <v>2.1560000000000001</v>
      </c>
      <c r="AI90">
        <v>2.2160000000000002</v>
      </c>
      <c r="AJ90">
        <v>0.78700000000000003</v>
      </c>
    </row>
    <row r="91" spans="3:36" x14ac:dyDescent="0.55000000000000004">
      <c r="C91">
        <v>20.015999999999998</v>
      </c>
      <c r="U91">
        <v>15.823</v>
      </c>
      <c r="W91">
        <v>1.4019999999999999</v>
      </c>
      <c r="Y91">
        <v>0.88600000000000001</v>
      </c>
      <c r="AD91">
        <v>2.7010000000000001</v>
      </c>
      <c r="AF91">
        <v>6.0000000000000001E-3</v>
      </c>
      <c r="AI91">
        <v>0.17799999999999999</v>
      </c>
      <c r="AJ91">
        <v>0.58899999999999997</v>
      </c>
    </row>
    <row r="92" spans="3:36" x14ac:dyDescent="0.55000000000000004">
      <c r="C92">
        <v>1.337</v>
      </c>
      <c r="U92">
        <v>2.7480000000000002</v>
      </c>
      <c r="W92">
        <v>2.9340000000000002</v>
      </c>
      <c r="AD92">
        <v>0.28000000000000003</v>
      </c>
      <c r="AF92">
        <v>8.26</v>
      </c>
      <c r="AI92">
        <v>1.96</v>
      </c>
      <c r="AJ92">
        <v>1.2230000000000001</v>
      </c>
    </row>
    <row r="93" spans="3:36" x14ac:dyDescent="0.55000000000000004">
      <c r="C93">
        <v>6.0000000000000001E-3</v>
      </c>
      <c r="U93">
        <v>1.9E-2</v>
      </c>
      <c r="AF93">
        <v>3.331</v>
      </c>
      <c r="AI93">
        <v>8.4000000000000005E-2</v>
      </c>
      <c r="AJ93">
        <v>0.92400000000000004</v>
      </c>
    </row>
    <row r="94" spans="3:36" x14ac:dyDescent="0.55000000000000004">
      <c r="C94">
        <v>1.7000000000000001E-2</v>
      </c>
      <c r="U94">
        <v>4.319</v>
      </c>
      <c r="AF94">
        <v>2.2970000000000002</v>
      </c>
      <c r="AI94">
        <v>4.4999999999999998E-2</v>
      </c>
      <c r="AJ94">
        <v>1.0649999999999999</v>
      </c>
    </row>
    <row r="95" spans="3:36" x14ac:dyDescent="0.55000000000000004">
      <c r="C95">
        <v>11.387</v>
      </c>
      <c r="U95">
        <v>2.383</v>
      </c>
      <c r="AF95">
        <v>2.8370000000000002</v>
      </c>
      <c r="AI95">
        <v>2.2519999999999998</v>
      </c>
      <c r="AJ95">
        <v>0.97</v>
      </c>
    </row>
    <row r="96" spans="3:36" x14ac:dyDescent="0.55000000000000004">
      <c r="C96">
        <v>1.327</v>
      </c>
      <c r="U96">
        <v>2.4750000000000001</v>
      </c>
      <c r="AF96">
        <v>0.10299999999999999</v>
      </c>
      <c r="AI96">
        <v>4.8600000000000003</v>
      </c>
      <c r="AJ96">
        <v>0.115</v>
      </c>
    </row>
    <row r="97" spans="3:36" x14ac:dyDescent="0.55000000000000004">
      <c r="C97">
        <v>1.2999999999999999E-2</v>
      </c>
      <c r="U97">
        <v>3.1309999999999998</v>
      </c>
      <c r="AF97">
        <v>0.20799999999999999</v>
      </c>
      <c r="AI97">
        <v>5.5E-2</v>
      </c>
      <c r="AJ97">
        <v>3.177</v>
      </c>
    </row>
    <row r="98" spans="3:36" x14ac:dyDescent="0.55000000000000004">
      <c r="C98">
        <v>1.202</v>
      </c>
      <c r="U98">
        <v>0.01</v>
      </c>
      <c r="AF98">
        <v>8.5000000000000006E-2</v>
      </c>
      <c r="AI98">
        <v>1.615</v>
      </c>
      <c r="AJ98">
        <v>1.054</v>
      </c>
    </row>
    <row r="99" spans="3:36" x14ac:dyDescent="0.55000000000000004">
      <c r="C99">
        <v>4.1639999999999997</v>
      </c>
      <c r="U99">
        <v>2.2000000000000002</v>
      </c>
      <c r="AF99">
        <v>2.4990000000000001</v>
      </c>
      <c r="AI99">
        <v>1.476</v>
      </c>
      <c r="AJ99">
        <v>1.107</v>
      </c>
    </row>
    <row r="100" spans="3:36" x14ac:dyDescent="0.55000000000000004">
      <c r="C100">
        <v>3.3639999999999999</v>
      </c>
      <c r="U100">
        <v>2.3210000000000002</v>
      </c>
      <c r="AF100">
        <v>5.1999999999999998E-2</v>
      </c>
      <c r="AI100">
        <v>1.883</v>
      </c>
      <c r="AJ100">
        <v>0.23899999999999999</v>
      </c>
    </row>
    <row r="101" spans="3:36" x14ac:dyDescent="0.55000000000000004">
      <c r="C101">
        <v>2.5999999999999999E-2</v>
      </c>
      <c r="U101">
        <v>2.4670000000000001</v>
      </c>
      <c r="AF101">
        <v>2.1909999999999998</v>
      </c>
      <c r="AI101">
        <v>3.3559999999999999</v>
      </c>
      <c r="AJ101">
        <v>0.48</v>
      </c>
    </row>
    <row r="102" spans="3:36" x14ac:dyDescent="0.55000000000000004">
      <c r="C102">
        <v>2.617</v>
      </c>
      <c r="U102">
        <v>2.3170000000000002</v>
      </c>
      <c r="AF102">
        <v>2.613</v>
      </c>
      <c r="AI102">
        <v>1.599</v>
      </c>
      <c r="AJ102">
        <v>0.81100000000000005</v>
      </c>
    </row>
    <row r="103" spans="3:36" x14ac:dyDescent="0.55000000000000004">
      <c r="U103">
        <v>2.0470000000000002</v>
      </c>
      <c r="AF103">
        <v>3.2229999999999999</v>
      </c>
      <c r="AI103">
        <v>2.0670000000000002</v>
      </c>
      <c r="AJ103">
        <v>0.49099999999999999</v>
      </c>
    </row>
    <row r="104" spans="3:36" x14ac:dyDescent="0.55000000000000004">
      <c r="U104">
        <v>1.93</v>
      </c>
      <c r="AF104">
        <v>4.5380000000000003</v>
      </c>
      <c r="AI104">
        <v>3.637</v>
      </c>
      <c r="AJ104">
        <v>0.90300000000000002</v>
      </c>
    </row>
    <row r="105" spans="3:36" x14ac:dyDescent="0.55000000000000004">
      <c r="U105">
        <v>9.3740000000000006</v>
      </c>
      <c r="AF105">
        <v>1.7969999999999999</v>
      </c>
      <c r="AI105">
        <v>1.3080000000000001</v>
      </c>
      <c r="AJ105">
        <v>1.1279999999999999</v>
      </c>
    </row>
    <row r="106" spans="3:36" x14ac:dyDescent="0.55000000000000004">
      <c r="U106">
        <v>2.1779999999999999</v>
      </c>
      <c r="AF106">
        <v>11.584</v>
      </c>
      <c r="AI106">
        <v>0.114</v>
      </c>
      <c r="AJ106">
        <v>1.3680000000000001</v>
      </c>
    </row>
    <row r="107" spans="3:36" x14ac:dyDescent="0.55000000000000004">
      <c r="U107">
        <v>1.1100000000000001</v>
      </c>
      <c r="AF107">
        <v>6.7080000000000002</v>
      </c>
      <c r="AI107">
        <v>1.6279999999999999</v>
      </c>
      <c r="AJ107">
        <v>0.63500000000000001</v>
      </c>
    </row>
    <row r="108" spans="3:36" x14ac:dyDescent="0.55000000000000004">
      <c r="U108">
        <v>11.94</v>
      </c>
      <c r="AF108">
        <v>2.8719999999999999</v>
      </c>
      <c r="AI108">
        <v>0.25800000000000001</v>
      </c>
      <c r="AJ108">
        <v>1.157</v>
      </c>
    </row>
    <row r="109" spans="3:36" x14ac:dyDescent="0.55000000000000004">
      <c r="U109">
        <v>2.4390000000000001</v>
      </c>
      <c r="AF109">
        <v>2.04</v>
      </c>
      <c r="AI109">
        <v>6.0999999999999999E-2</v>
      </c>
      <c r="AJ109">
        <v>0.89400000000000002</v>
      </c>
    </row>
    <row r="110" spans="3:36" x14ac:dyDescent="0.55000000000000004">
      <c r="U110">
        <v>2.2589999999999999</v>
      </c>
      <c r="AF110">
        <v>3.4239999999999999</v>
      </c>
      <c r="AI110">
        <v>1.631</v>
      </c>
      <c r="AJ110">
        <v>7.0999999999999994E-2</v>
      </c>
    </row>
    <row r="111" spans="3:36" x14ac:dyDescent="0.55000000000000004">
      <c r="U111">
        <v>2.1999999999999999E-2</v>
      </c>
      <c r="AF111">
        <v>1.677</v>
      </c>
      <c r="AI111">
        <v>1.607</v>
      </c>
      <c r="AJ111">
        <v>1.3420000000000001</v>
      </c>
    </row>
    <row r="112" spans="3:36" x14ac:dyDescent="0.55000000000000004">
      <c r="U112">
        <v>8.9999999999999993E-3</v>
      </c>
      <c r="AF112">
        <v>6.0000000000000001E-3</v>
      </c>
      <c r="AI112">
        <v>1.8740000000000001</v>
      </c>
      <c r="AJ112">
        <v>0.81899999999999995</v>
      </c>
    </row>
    <row r="113" spans="21:36" x14ac:dyDescent="0.55000000000000004">
      <c r="U113">
        <v>2.2829999999999999</v>
      </c>
      <c r="AF113">
        <v>2.722</v>
      </c>
      <c r="AI113">
        <v>2.4E-2</v>
      </c>
      <c r="AJ113">
        <v>0.79900000000000004</v>
      </c>
    </row>
    <row r="114" spans="21:36" x14ac:dyDescent="0.55000000000000004">
      <c r="U114">
        <v>1.883</v>
      </c>
      <c r="AF114">
        <v>2.1429999999999998</v>
      </c>
      <c r="AI114">
        <v>1.399</v>
      </c>
      <c r="AJ114">
        <v>0.60599999999999998</v>
      </c>
    </row>
    <row r="115" spans="21:36" x14ac:dyDescent="0.55000000000000004">
      <c r="U115">
        <v>2.4020000000000001</v>
      </c>
      <c r="AF115">
        <v>2.4769999999999999</v>
      </c>
      <c r="AI115">
        <v>2.0430000000000001</v>
      </c>
      <c r="AJ115">
        <v>1.7230000000000001</v>
      </c>
    </row>
    <row r="116" spans="21:36" x14ac:dyDescent="0.55000000000000004">
      <c r="U116">
        <v>23.992000000000001</v>
      </c>
      <c r="AF116">
        <v>2.5529999999999999</v>
      </c>
      <c r="AI116">
        <v>0.16500000000000001</v>
      </c>
      <c r="AJ116">
        <v>0.995</v>
      </c>
    </row>
    <row r="117" spans="21:36" x14ac:dyDescent="0.55000000000000004">
      <c r="U117">
        <v>1.94</v>
      </c>
      <c r="AF117">
        <v>1.4019999999999999</v>
      </c>
      <c r="AI117">
        <v>1.127</v>
      </c>
      <c r="AJ117">
        <v>1.7030000000000001</v>
      </c>
    </row>
    <row r="118" spans="21:36" x14ac:dyDescent="0.55000000000000004">
      <c r="U118">
        <v>2.1379999999999999</v>
      </c>
      <c r="AF118">
        <v>4.2000000000000003E-2</v>
      </c>
      <c r="AI118">
        <v>2.266</v>
      </c>
      <c r="AJ118">
        <v>0.47499999999999998</v>
      </c>
    </row>
    <row r="119" spans="21:36" x14ac:dyDescent="0.55000000000000004">
      <c r="U119">
        <v>2.7829999999999999</v>
      </c>
      <c r="AI119">
        <v>2.3879999999999999</v>
      </c>
    </row>
    <row r="120" spans="21:36" x14ac:dyDescent="0.55000000000000004">
      <c r="U120">
        <v>4.0369999999999999</v>
      </c>
      <c r="AI120">
        <v>1.052</v>
      </c>
    </row>
    <row r="121" spans="21:36" x14ac:dyDescent="0.55000000000000004">
      <c r="U121">
        <v>0.13600000000000001</v>
      </c>
      <c r="AI121">
        <v>0.73499999999999999</v>
      </c>
    </row>
    <row r="122" spans="21:36" x14ac:dyDescent="0.55000000000000004">
      <c r="U122">
        <v>5.8000000000000003E-2</v>
      </c>
      <c r="AI122">
        <v>2.2999999999999998</v>
      </c>
    </row>
    <row r="123" spans="21:36" x14ac:dyDescent="0.55000000000000004">
      <c r="U123">
        <v>1.9019999999999999</v>
      </c>
      <c r="AI123">
        <v>4.7720000000000002</v>
      </c>
    </row>
    <row r="124" spans="21:36" x14ac:dyDescent="0.55000000000000004">
      <c r="U124">
        <v>1.82</v>
      </c>
      <c r="AI124">
        <v>6.4420000000000002</v>
      </c>
    </row>
    <row r="125" spans="21:36" x14ac:dyDescent="0.55000000000000004">
      <c r="U125">
        <v>1.764</v>
      </c>
    </row>
    <row r="126" spans="21:36" x14ac:dyDescent="0.55000000000000004">
      <c r="U126">
        <v>2.419</v>
      </c>
    </row>
    <row r="127" spans="21:36" x14ac:dyDescent="0.55000000000000004">
      <c r="U127">
        <v>2.36</v>
      </c>
    </row>
    <row r="128" spans="21:36" x14ac:dyDescent="0.55000000000000004">
      <c r="U128">
        <v>2.7469999999999999</v>
      </c>
    </row>
    <row r="129" spans="21:21" x14ac:dyDescent="0.55000000000000004">
      <c r="U129">
        <v>2.024</v>
      </c>
    </row>
    <row r="130" spans="21:21" x14ac:dyDescent="0.55000000000000004">
      <c r="U130">
        <v>2.3919999999999999</v>
      </c>
    </row>
    <row r="131" spans="21:21" x14ac:dyDescent="0.55000000000000004">
      <c r="U131">
        <v>1.929</v>
      </c>
    </row>
    <row r="132" spans="21:21" x14ac:dyDescent="0.55000000000000004">
      <c r="U132">
        <v>1.4999999999999999E-2</v>
      </c>
    </row>
    <row r="133" spans="21:21" x14ac:dyDescent="0.55000000000000004">
      <c r="U133">
        <v>7.1660000000000004</v>
      </c>
    </row>
    <row r="134" spans="21:21" x14ac:dyDescent="0.55000000000000004">
      <c r="U134">
        <v>11.379</v>
      </c>
    </row>
    <row r="135" spans="21:21" x14ac:dyDescent="0.55000000000000004">
      <c r="U135">
        <v>2</v>
      </c>
    </row>
    <row r="136" spans="21:21" x14ac:dyDescent="0.55000000000000004">
      <c r="U136">
        <v>17.712</v>
      </c>
    </row>
    <row r="137" spans="21:21" x14ac:dyDescent="0.55000000000000004">
      <c r="U137">
        <v>1.7949999999999999</v>
      </c>
    </row>
    <row r="138" spans="21:21" x14ac:dyDescent="0.55000000000000004">
      <c r="U138">
        <v>1.9630000000000001</v>
      </c>
    </row>
    <row r="139" spans="21:21" x14ac:dyDescent="0.55000000000000004">
      <c r="U139">
        <v>2.2040000000000002</v>
      </c>
    </row>
    <row r="140" spans="21:21" x14ac:dyDescent="0.55000000000000004">
      <c r="U140">
        <v>6.5069999999999997</v>
      </c>
    </row>
    <row r="141" spans="21:21" x14ac:dyDescent="0.55000000000000004">
      <c r="U141">
        <v>1.9259999999999999</v>
      </c>
    </row>
    <row r="142" spans="21:21" x14ac:dyDescent="0.55000000000000004">
      <c r="U142">
        <v>2.9950000000000001</v>
      </c>
    </row>
    <row r="143" spans="21:21" x14ac:dyDescent="0.55000000000000004">
      <c r="U143">
        <v>3.4000000000000002E-2</v>
      </c>
    </row>
    <row r="144" spans="21:21" x14ac:dyDescent="0.55000000000000004">
      <c r="U144">
        <v>4.3949999999999996</v>
      </c>
    </row>
    <row r="145" spans="21:21" x14ac:dyDescent="0.55000000000000004">
      <c r="U145">
        <v>1.839</v>
      </c>
    </row>
    <row r="146" spans="21:21" x14ac:dyDescent="0.55000000000000004">
      <c r="U146">
        <v>1.9E-2</v>
      </c>
    </row>
    <row r="147" spans="21:21" x14ac:dyDescent="0.55000000000000004">
      <c r="U147">
        <v>2.5190000000000001</v>
      </c>
    </row>
    <row r="148" spans="21:21" x14ac:dyDescent="0.55000000000000004">
      <c r="U148">
        <v>1.958</v>
      </c>
    </row>
    <row r="149" spans="21:21" x14ac:dyDescent="0.55000000000000004">
      <c r="U149">
        <v>1.369</v>
      </c>
    </row>
    <row r="150" spans="21:21" x14ac:dyDescent="0.55000000000000004">
      <c r="U150">
        <v>2.847</v>
      </c>
    </row>
    <row r="151" spans="21:21" x14ac:dyDescent="0.55000000000000004">
      <c r="U151">
        <v>2.0539999999999998</v>
      </c>
    </row>
    <row r="152" spans="21:21" x14ac:dyDescent="0.55000000000000004">
      <c r="U152">
        <v>1.857</v>
      </c>
    </row>
    <row r="153" spans="21:21" x14ac:dyDescent="0.55000000000000004">
      <c r="U153">
        <v>2.1749999999999998</v>
      </c>
    </row>
    <row r="154" spans="21:21" x14ac:dyDescent="0.55000000000000004">
      <c r="U154">
        <v>1.069</v>
      </c>
    </row>
    <row r="155" spans="21:21" x14ac:dyDescent="0.55000000000000004">
      <c r="U155">
        <v>2.0219999999999998</v>
      </c>
    </row>
    <row r="156" spans="21:21" x14ac:dyDescent="0.55000000000000004">
      <c r="U156">
        <v>0.157</v>
      </c>
    </row>
    <row r="157" spans="21:21" x14ac:dyDescent="0.55000000000000004">
      <c r="U157">
        <v>9.7260000000000009</v>
      </c>
    </row>
    <row r="158" spans="21:21" x14ac:dyDescent="0.55000000000000004">
      <c r="U158">
        <v>2.1949999999999998</v>
      </c>
    </row>
    <row r="159" spans="21:21" x14ac:dyDescent="0.55000000000000004">
      <c r="U159">
        <v>2.024</v>
      </c>
    </row>
    <row r="160" spans="21:21" x14ac:dyDescent="0.55000000000000004">
      <c r="U160">
        <v>2.25</v>
      </c>
    </row>
    <row r="161" spans="21:21" x14ac:dyDescent="0.55000000000000004">
      <c r="U161">
        <v>2.8839999999999999</v>
      </c>
    </row>
    <row r="162" spans="21:21" x14ac:dyDescent="0.55000000000000004">
      <c r="U162">
        <v>1.593</v>
      </c>
    </row>
    <row r="163" spans="21:21" x14ac:dyDescent="0.55000000000000004">
      <c r="U163">
        <v>0.107</v>
      </c>
    </row>
    <row r="164" spans="21:21" x14ac:dyDescent="0.55000000000000004">
      <c r="U164">
        <v>2.5640000000000001</v>
      </c>
    </row>
  </sheetData>
  <conditionalFormatting sqref="B30:B51">
    <cfRule type="cellIs" dxfId="40" priority="52" operator="notBetween">
      <formula>$B$23</formula>
      <formula>$B$24</formula>
    </cfRule>
  </conditionalFormatting>
  <conditionalFormatting sqref="C30">
    <cfRule type="cellIs" dxfId="39" priority="50" operator="notBetween">
      <formula>$C$23</formula>
      <formula>$C$24</formula>
    </cfRule>
  </conditionalFormatting>
  <conditionalFormatting sqref="C31:C102">
    <cfRule type="cellIs" dxfId="38" priority="49" operator="notBetween">
      <formula>$C$23</formula>
      <formula>$C$24</formula>
    </cfRule>
  </conditionalFormatting>
  <conditionalFormatting sqref="M30">
    <cfRule type="cellIs" dxfId="37" priority="48" operator="notBetween">
      <formula>$M$23</formula>
      <formula>$M$24</formula>
    </cfRule>
  </conditionalFormatting>
  <conditionalFormatting sqref="D30">
    <cfRule type="cellIs" dxfId="36" priority="47" operator="notBetween">
      <formula>$D$23</formula>
      <formula>$D$24</formula>
    </cfRule>
  </conditionalFormatting>
  <conditionalFormatting sqref="D31:D82">
    <cfRule type="cellIs" dxfId="35" priority="46" operator="notBetween">
      <formula>$D$23</formula>
      <formula>$D$24</formula>
    </cfRule>
  </conditionalFormatting>
  <conditionalFormatting sqref="E30">
    <cfRule type="cellIs" dxfId="34" priority="45" operator="notBetween">
      <formula>$E$23</formula>
      <formula>$E$24</formula>
    </cfRule>
  </conditionalFormatting>
  <conditionalFormatting sqref="E31:E74">
    <cfRule type="cellIs" dxfId="33" priority="44" operator="notBetween">
      <formula>$E$23</formula>
      <formula>$E$24</formula>
    </cfRule>
  </conditionalFormatting>
  <conditionalFormatting sqref="F30">
    <cfRule type="cellIs" dxfId="32" priority="43" operator="notBetween">
      <formula>$F$23</formula>
      <formula>$F$24</formula>
    </cfRule>
  </conditionalFormatting>
  <conditionalFormatting sqref="F31:F76">
    <cfRule type="cellIs" dxfId="31" priority="42" operator="notBetween">
      <formula>$F$23</formula>
      <formula>$F$24</formula>
    </cfRule>
  </conditionalFormatting>
  <conditionalFormatting sqref="G31:G50">
    <cfRule type="cellIs" dxfId="30" priority="41" operator="notBetween">
      <formula>$G$23</formula>
      <formula>$G$24</formula>
    </cfRule>
  </conditionalFormatting>
  <conditionalFormatting sqref="H31:H52">
    <cfRule type="cellIs" dxfId="29" priority="40" operator="notBetween">
      <formula>$H$23</formula>
      <formula>$H$24</formula>
    </cfRule>
  </conditionalFormatting>
  <conditionalFormatting sqref="I31:I47">
    <cfRule type="cellIs" dxfId="28" priority="39" operator="notBetween">
      <formula>$I$23</formula>
      <formula>$I$24</formula>
    </cfRule>
  </conditionalFormatting>
  <conditionalFormatting sqref="J31:J88">
    <cfRule type="cellIs" dxfId="27" priority="38" operator="notBetween">
      <formula>$J$23</formula>
      <formula>$J$24</formula>
    </cfRule>
  </conditionalFormatting>
  <conditionalFormatting sqref="K31:K73">
    <cfRule type="cellIs" dxfId="26" priority="37" operator="notBetween">
      <formula>$K$23</formula>
      <formula>$K$24</formula>
    </cfRule>
  </conditionalFormatting>
  <conditionalFormatting sqref="L31:L65">
    <cfRule type="cellIs" dxfId="25" priority="36" operator="notBetween">
      <formula>$L$23</formula>
      <formula>$L$24</formula>
    </cfRule>
  </conditionalFormatting>
  <conditionalFormatting sqref="M31:M54">
    <cfRule type="cellIs" dxfId="24" priority="35" operator="notBetween">
      <formula>$M$23</formula>
      <formula>$M$24</formula>
    </cfRule>
  </conditionalFormatting>
  <conditionalFormatting sqref="N31:N68">
    <cfRule type="cellIs" dxfId="23" priority="34" operator="notBetween">
      <formula>$N$23</formula>
      <formula>$N$24</formula>
    </cfRule>
  </conditionalFormatting>
  <conditionalFormatting sqref="L30">
    <cfRule type="cellIs" dxfId="22" priority="32" operator="notBetween">
      <formula>$L$23</formula>
      <formula>$L$24</formula>
    </cfRule>
  </conditionalFormatting>
  <conditionalFormatting sqref="G30">
    <cfRule type="cellIs" dxfId="21" priority="31" operator="notBetween">
      <formula>$G$23</formula>
      <formula>$G$24</formula>
    </cfRule>
  </conditionalFormatting>
  <conditionalFormatting sqref="H30">
    <cfRule type="cellIs" dxfId="20" priority="30" operator="notBetween">
      <formula>$H$23</formula>
      <formula>$H$24</formula>
    </cfRule>
  </conditionalFormatting>
  <conditionalFormatting sqref="I30">
    <cfRule type="cellIs" dxfId="19" priority="29" operator="notBetween">
      <formula>$I$23</formula>
      <formula>$I$24</formula>
    </cfRule>
  </conditionalFormatting>
  <conditionalFormatting sqref="J30">
    <cfRule type="cellIs" dxfId="18" priority="28" operator="notBetween">
      <formula>$J$23</formula>
      <formula>$J$24</formula>
    </cfRule>
  </conditionalFormatting>
  <conditionalFormatting sqref="K30">
    <cfRule type="cellIs" dxfId="17" priority="27" operator="notBetween">
      <formula>$K$23</formula>
      <formula>$K$24</formula>
    </cfRule>
  </conditionalFormatting>
  <conditionalFormatting sqref="N30">
    <cfRule type="cellIs" dxfId="16" priority="26" operator="notBetween">
      <formula>$N$23</formula>
      <formula>$N$24</formula>
    </cfRule>
  </conditionalFormatting>
  <conditionalFormatting sqref="O30">
    <cfRule type="cellIs" dxfId="15" priority="25" operator="notBetween">
      <formula>$O$23</formula>
      <formula>$O$24</formula>
    </cfRule>
  </conditionalFormatting>
  <conditionalFormatting sqref="O31:O86">
    <cfRule type="cellIs" dxfId="14" priority="24" operator="notBetween">
      <formula>$O$23</formula>
      <formula>$O$24</formula>
    </cfRule>
  </conditionalFormatting>
  <conditionalFormatting sqref="P30 AF30:AF101 Y31:AB71">
    <cfRule type="cellIs" dxfId="13" priority="23" operator="notBetween">
      <formula>$P$23</formula>
      <formula>$P$24</formula>
    </cfRule>
  </conditionalFormatting>
  <conditionalFormatting sqref="P31:P82">
    <cfRule type="cellIs" dxfId="12" priority="22" operator="notBetween">
      <formula>$P$23</formula>
      <formula>$P$24</formula>
    </cfRule>
  </conditionalFormatting>
  <conditionalFormatting sqref="W30">
    <cfRule type="cellIs" dxfId="11" priority="21" operator="notBetween">
      <formula>$P$23</formula>
      <formula>$P$24</formula>
    </cfRule>
  </conditionalFormatting>
  <conditionalFormatting sqref="W31:W82">
    <cfRule type="cellIs" dxfId="10" priority="20" operator="notBetween">
      <formula>$P$23</formula>
      <formula>$P$24</formula>
    </cfRule>
  </conditionalFormatting>
  <conditionalFormatting sqref="W83:W101">
    <cfRule type="cellIs" dxfId="9" priority="19" operator="notBetween">
      <formula>$P$23</formula>
      <formula>$P$24</formula>
    </cfRule>
  </conditionalFormatting>
  <conditionalFormatting sqref="U30">
    <cfRule type="cellIs" dxfId="8" priority="18" operator="notBetween">
      <formula>$P$23</formula>
      <formula>$P$24</formula>
    </cfRule>
  </conditionalFormatting>
  <conditionalFormatting sqref="U31:U164">
    <cfRule type="cellIs" dxfId="7" priority="17" operator="notBetween">
      <formula>$P$23</formula>
      <formula>$P$24</formula>
    </cfRule>
  </conditionalFormatting>
  <conditionalFormatting sqref="U83:U101">
    <cfRule type="cellIs" dxfId="6" priority="16" operator="notBetween">
      <formula>$P$23</formula>
      <formula>$P$24</formula>
    </cfRule>
  </conditionalFormatting>
  <conditionalFormatting sqref="Y30:AB30">
    <cfRule type="cellIs" dxfId="5" priority="12" operator="notBetween">
      <formula>$P$23</formula>
      <formula>$P$24</formula>
    </cfRule>
  </conditionalFormatting>
  <conditionalFormatting sqref="X72:AB82">
    <cfRule type="cellIs" dxfId="4" priority="11" operator="notBetween">
      <formula>$P$23</formula>
      <formula>$P$24</formula>
    </cfRule>
  </conditionalFormatting>
  <conditionalFormatting sqref="X83:AB101">
    <cfRule type="cellIs" dxfId="3" priority="10" operator="notBetween">
      <formula>$P$23</formula>
      <formula>$P$24</formula>
    </cfRule>
  </conditionalFormatting>
  <conditionalFormatting sqref="AG30:AJ101">
    <cfRule type="cellIs" dxfId="2" priority="3" operator="notBetween">
      <formula>$P$23</formula>
      <formula>$P$24</formula>
    </cfRule>
  </conditionalFormatting>
  <conditionalFormatting sqref="AC30:AE101">
    <cfRule type="cellIs" dxfId="1" priority="2" operator="notBetween">
      <formula>$P$23</formula>
      <formula>$P$24</formula>
    </cfRule>
  </conditionalFormatting>
  <conditionalFormatting sqref="AF102:AJ126">
    <cfRule type="cellIs" dxfId="0" priority="1" operator="notBetween">
      <formula>$P$23</formula>
      <formula>$P$24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9"/>
  <sheetViews>
    <sheetView zoomScaleNormal="100" workbookViewId="0">
      <selection activeCell="A29" sqref="A29:XFD29"/>
    </sheetView>
  </sheetViews>
  <sheetFormatPr defaultRowHeight="14.4" x14ac:dyDescent="0.55000000000000004"/>
  <cols>
    <col min="5" max="5" width="9.15625" bestFit="1" customWidth="1"/>
  </cols>
  <sheetData>
    <row r="1" spans="1:78" x14ac:dyDescent="0.55000000000000004">
      <c r="A1" t="s">
        <v>0</v>
      </c>
      <c r="F1">
        <v>2.6179999999999999</v>
      </c>
      <c r="G1">
        <v>2.3730000000000002</v>
      </c>
      <c r="H1">
        <v>3.5179999999999998</v>
      </c>
      <c r="I1">
        <v>3.4289999999999998</v>
      </c>
      <c r="J1">
        <v>4.8000000000000001E-2</v>
      </c>
      <c r="K1">
        <v>3.9609999999999999</v>
      </c>
      <c r="L1">
        <v>3.6480000000000001</v>
      </c>
      <c r="M1">
        <v>3.5169999999999999</v>
      </c>
      <c r="N1">
        <v>3.2490000000000001</v>
      </c>
      <c r="O1">
        <v>2.8769999999999998</v>
      </c>
      <c r="P1">
        <v>3.7109999999999999</v>
      </c>
      <c r="Q1">
        <v>4.0170000000000003</v>
      </c>
      <c r="R1">
        <v>3.5019999999999998</v>
      </c>
      <c r="S1">
        <v>7.0000000000000007E-2</v>
      </c>
      <c r="T1">
        <v>5.7000000000000002E-2</v>
      </c>
      <c r="U1">
        <v>3.4350000000000001</v>
      </c>
      <c r="V1">
        <v>3.9830000000000001</v>
      </c>
      <c r="W1">
        <v>3.9140000000000001</v>
      </c>
      <c r="X1">
        <v>5.8000000000000003E-2</v>
      </c>
      <c r="Y1">
        <v>4.9000000000000002E-2</v>
      </c>
      <c r="Z1">
        <v>3.9590000000000001</v>
      </c>
      <c r="AA1">
        <v>5.3999999999999999E-2</v>
      </c>
    </row>
    <row r="3" spans="1:78" x14ac:dyDescent="0.55000000000000004">
      <c r="A3" t="s">
        <v>1</v>
      </c>
      <c r="F3">
        <v>1.5580000000000001</v>
      </c>
      <c r="G3">
        <v>3.2970000000000002</v>
      </c>
      <c r="H3">
        <v>2.02</v>
      </c>
      <c r="I3">
        <v>5.0000000000000001E-3</v>
      </c>
      <c r="J3">
        <v>3.1909999999999998</v>
      </c>
      <c r="K3">
        <v>1.371</v>
      </c>
      <c r="L3">
        <v>1.4790000000000001</v>
      </c>
      <c r="M3">
        <v>1.3169999999999999</v>
      </c>
      <c r="N3">
        <v>0.46400000000000002</v>
      </c>
      <c r="O3">
        <v>4.8719999999999999</v>
      </c>
      <c r="P3">
        <v>1.6739999999999999</v>
      </c>
      <c r="Q3">
        <v>1.575</v>
      </c>
      <c r="R3">
        <v>1.5960000000000001</v>
      </c>
      <c r="S3">
        <v>1.427</v>
      </c>
      <c r="T3">
        <v>2.1999999999999999E-2</v>
      </c>
      <c r="U3">
        <v>1.0999999999999999E-2</v>
      </c>
      <c r="V3">
        <v>1.427</v>
      </c>
      <c r="W3">
        <v>2.4E-2</v>
      </c>
      <c r="X3">
        <v>1.2809999999999999</v>
      </c>
      <c r="Y3">
        <v>2.4129999999999998</v>
      </c>
      <c r="Z3">
        <v>1.151</v>
      </c>
      <c r="AA3">
        <v>2.1999999999999999E-2</v>
      </c>
      <c r="AB3">
        <v>1.4419999999999999</v>
      </c>
      <c r="AC3">
        <v>1.2E-2</v>
      </c>
      <c r="AD3">
        <v>3.5539999999999998</v>
      </c>
      <c r="AE3">
        <v>1.4570000000000001</v>
      </c>
      <c r="AF3">
        <v>1.5249999999999999</v>
      </c>
      <c r="AG3">
        <v>1.262</v>
      </c>
      <c r="AH3">
        <v>1.5980000000000001</v>
      </c>
      <c r="AI3">
        <v>1.2E-2</v>
      </c>
      <c r="AJ3">
        <v>1.5249999999999999</v>
      </c>
      <c r="AK3">
        <v>2.496</v>
      </c>
      <c r="AL3">
        <v>8.9999999999999993E-3</v>
      </c>
      <c r="AM3">
        <v>1.591</v>
      </c>
      <c r="AN3">
        <v>1.298</v>
      </c>
      <c r="AO3">
        <v>0.73499999999999999</v>
      </c>
      <c r="AP3">
        <v>2.7E-2</v>
      </c>
      <c r="AQ3">
        <v>2.7410000000000001</v>
      </c>
      <c r="AR3">
        <v>0.03</v>
      </c>
      <c r="AS3">
        <v>2.1850000000000001</v>
      </c>
      <c r="AT3">
        <v>2.8149999999999999</v>
      </c>
      <c r="AU3">
        <v>1.5620000000000001</v>
      </c>
      <c r="AV3">
        <v>0.61099999999999999</v>
      </c>
      <c r="AW3">
        <v>1.4999999999999999E-2</v>
      </c>
      <c r="AX3">
        <v>1.601</v>
      </c>
      <c r="AY3">
        <v>2.3010000000000002</v>
      </c>
      <c r="AZ3">
        <v>1.3580000000000001</v>
      </c>
      <c r="BA3">
        <v>1.1850000000000001</v>
      </c>
      <c r="BB3">
        <v>2.645</v>
      </c>
      <c r="BC3">
        <v>2.173</v>
      </c>
      <c r="BD3">
        <v>3.5999999999999997E-2</v>
      </c>
      <c r="BE3">
        <v>5.2350000000000003</v>
      </c>
      <c r="BF3">
        <v>8.9999999999999993E-3</v>
      </c>
      <c r="BG3">
        <v>1.3540000000000001</v>
      </c>
      <c r="BH3">
        <v>1.081</v>
      </c>
      <c r="BI3">
        <v>1.29</v>
      </c>
      <c r="BJ3">
        <v>3.8919999999999999</v>
      </c>
      <c r="BK3">
        <v>1.3580000000000001</v>
      </c>
      <c r="BL3">
        <v>1.286</v>
      </c>
      <c r="BM3">
        <v>0.08</v>
      </c>
      <c r="BN3">
        <v>1.3149999999999999</v>
      </c>
      <c r="BO3">
        <v>20.015999999999998</v>
      </c>
      <c r="BP3">
        <v>1.337</v>
      </c>
      <c r="BQ3">
        <v>6.0000000000000001E-3</v>
      </c>
      <c r="BR3">
        <v>1.7000000000000001E-2</v>
      </c>
      <c r="BS3">
        <v>11.387</v>
      </c>
      <c r="BT3">
        <v>1.327</v>
      </c>
      <c r="BU3">
        <v>1.2999999999999999E-2</v>
      </c>
      <c r="BV3">
        <v>1.202</v>
      </c>
      <c r="BW3">
        <v>4.1639999999999997</v>
      </c>
      <c r="BX3">
        <v>3.3639999999999999</v>
      </c>
      <c r="BY3">
        <v>2.5999999999999999E-2</v>
      </c>
      <c r="BZ3">
        <v>2.617</v>
      </c>
    </row>
    <row r="5" spans="1:78" x14ac:dyDescent="0.55000000000000004">
      <c r="A5" t="s">
        <v>2</v>
      </c>
      <c r="F5">
        <v>0.01</v>
      </c>
      <c r="G5">
        <v>9.2999999999999999E-2</v>
      </c>
      <c r="H5">
        <v>0.05</v>
      </c>
      <c r="I5">
        <v>0.24199999999999999</v>
      </c>
      <c r="J5">
        <v>0.154</v>
      </c>
      <c r="K5">
        <v>0.27700000000000002</v>
      </c>
      <c r="L5">
        <v>4.7350000000000003</v>
      </c>
      <c r="M5">
        <v>5.2999999999999999E-2</v>
      </c>
      <c r="N5">
        <v>8.4000000000000005E-2</v>
      </c>
      <c r="O5">
        <v>1.7999999999999999E-2</v>
      </c>
      <c r="P5">
        <v>1.306</v>
      </c>
      <c r="Q5">
        <v>2.5790000000000002</v>
      </c>
      <c r="R5">
        <v>4.8000000000000001E-2</v>
      </c>
      <c r="S5">
        <v>1.325</v>
      </c>
      <c r="T5">
        <v>3.25</v>
      </c>
      <c r="U5">
        <v>0.106</v>
      </c>
      <c r="V5">
        <v>3.5219999999999998</v>
      </c>
      <c r="W5">
        <v>0.13500000000000001</v>
      </c>
      <c r="X5">
        <v>1.161</v>
      </c>
      <c r="Y5">
        <v>6.0999999999999999E-2</v>
      </c>
      <c r="Z5">
        <v>0.14799999999999999</v>
      </c>
      <c r="AA5">
        <v>1.7050000000000001</v>
      </c>
      <c r="AB5">
        <v>0.09</v>
      </c>
      <c r="AC5">
        <v>2.4E-2</v>
      </c>
      <c r="AD5">
        <v>0.13</v>
      </c>
      <c r="AE5">
        <v>1.2629999999999999</v>
      </c>
      <c r="AF5">
        <v>6.6000000000000003E-2</v>
      </c>
      <c r="AG5">
        <v>1.4810000000000001</v>
      </c>
      <c r="AH5">
        <v>3.5000000000000003E-2</v>
      </c>
      <c r="AI5">
        <v>2.0750000000000002</v>
      </c>
      <c r="AJ5">
        <v>0.14299999999999999</v>
      </c>
      <c r="AK5">
        <v>1.593</v>
      </c>
      <c r="AL5">
        <v>0.24399999999999999</v>
      </c>
      <c r="AM5">
        <v>3.5999999999999997E-2</v>
      </c>
      <c r="AN5">
        <v>0.55600000000000005</v>
      </c>
      <c r="AO5">
        <v>0.99099999999999999</v>
      </c>
      <c r="AP5">
        <v>1.3420000000000001</v>
      </c>
      <c r="AQ5">
        <v>4.3999999999999997E-2</v>
      </c>
      <c r="AR5">
        <v>8.4000000000000005E-2</v>
      </c>
      <c r="AS5">
        <v>0.13800000000000001</v>
      </c>
      <c r="AT5">
        <v>0.31</v>
      </c>
      <c r="AU5">
        <v>0.06</v>
      </c>
      <c r="AV5">
        <v>1.3260000000000001</v>
      </c>
      <c r="AW5">
        <v>9.4E-2</v>
      </c>
      <c r="AX5">
        <v>1.5349999999999999</v>
      </c>
      <c r="AY5">
        <v>1.3839999999999999</v>
      </c>
      <c r="AZ5">
        <v>2.226</v>
      </c>
      <c r="BA5">
        <v>2.1509999999999998</v>
      </c>
      <c r="BB5">
        <v>9.9000000000000005E-2</v>
      </c>
      <c r="BC5">
        <v>1.0780000000000001</v>
      </c>
      <c r="BD5">
        <v>0.04</v>
      </c>
      <c r="BE5">
        <v>2.5999999999999999E-2</v>
      </c>
      <c r="BF5">
        <v>3.0139999999999998</v>
      </c>
    </row>
    <row r="7" spans="1:78" x14ac:dyDescent="0.55000000000000004">
      <c r="A7" t="s">
        <v>4</v>
      </c>
      <c r="B7" t="s">
        <v>3</v>
      </c>
      <c r="C7" s="1" t="s">
        <v>7</v>
      </c>
      <c r="D7" s="1" t="s">
        <v>6</v>
      </c>
      <c r="E7" s="1" t="s">
        <v>5</v>
      </c>
      <c r="F7">
        <v>3.3000000000000002E-2</v>
      </c>
      <c r="G7">
        <v>1.3340000000000001</v>
      </c>
      <c r="H7">
        <v>1.6759999999999999</v>
      </c>
      <c r="I7">
        <v>1.383</v>
      </c>
      <c r="J7">
        <v>0.80900000000000005</v>
      </c>
      <c r="K7">
        <v>0.19400000000000001</v>
      </c>
      <c r="L7">
        <v>1.123</v>
      </c>
      <c r="M7">
        <v>1.258</v>
      </c>
      <c r="N7">
        <v>1.167</v>
      </c>
      <c r="O7">
        <v>1.0029999999999999</v>
      </c>
      <c r="P7">
        <v>1.2390000000000001</v>
      </c>
      <c r="Q7">
        <v>0.93400000000000005</v>
      </c>
      <c r="R7">
        <v>0.99299999999999999</v>
      </c>
      <c r="S7">
        <v>1.375</v>
      </c>
      <c r="T7">
        <v>1.125</v>
      </c>
      <c r="U7">
        <v>0.73899999999999999</v>
      </c>
      <c r="V7">
        <v>1.2330000000000001</v>
      </c>
      <c r="W7">
        <v>1.054</v>
      </c>
      <c r="X7">
        <v>1.1870000000000001</v>
      </c>
      <c r="Y7">
        <v>1.0509999999999999</v>
      </c>
      <c r="Z7">
        <v>1.0720000000000001</v>
      </c>
      <c r="AA7">
        <v>1.0620000000000001</v>
      </c>
      <c r="AB7">
        <v>1.46</v>
      </c>
      <c r="AC7">
        <v>1.7130000000000001</v>
      </c>
      <c r="AD7">
        <v>0.61099999999999999</v>
      </c>
      <c r="AE7">
        <v>0.68</v>
      </c>
      <c r="AF7">
        <v>0.81499999999999995</v>
      </c>
      <c r="AG7">
        <v>3.0070000000000001</v>
      </c>
      <c r="AH7">
        <v>1.327</v>
      </c>
      <c r="AI7">
        <v>0.95799999999999996</v>
      </c>
      <c r="AJ7">
        <v>2.3490000000000002</v>
      </c>
      <c r="AK7">
        <v>1.3779999999999999</v>
      </c>
      <c r="AL7">
        <v>0.432</v>
      </c>
      <c r="AM7">
        <v>2.597</v>
      </c>
      <c r="AN7">
        <v>0.89900000000000002</v>
      </c>
      <c r="AO7">
        <v>4.0750000000000002</v>
      </c>
      <c r="AP7">
        <v>0.78</v>
      </c>
      <c r="AQ7">
        <v>2.8319999999999999</v>
      </c>
      <c r="AR7">
        <v>0.28699999999999998</v>
      </c>
      <c r="AS7">
        <v>0.48099999999999998</v>
      </c>
      <c r="AT7">
        <v>0.314</v>
      </c>
      <c r="AU7">
        <v>0.88200000000000001</v>
      </c>
      <c r="AV7">
        <v>1.2350000000000001</v>
      </c>
      <c r="AW7">
        <v>18.881</v>
      </c>
      <c r="AX7">
        <v>24.605</v>
      </c>
    </row>
    <row r="9" spans="1:78" x14ac:dyDescent="0.55000000000000004">
      <c r="A9" t="s">
        <v>8</v>
      </c>
      <c r="B9" t="s">
        <v>3</v>
      </c>
      <c r="C9" s="1" t="s">
        <v>7</v>
      </c>
      <c r="D9" s="1" t="s">
        <v>10</v>
      </c>
      <c r="E9" s="1" t="s">
        <v>9</v>
      </c>
      <c r="F9">
        <v>0.90400000000000003</v>
      </c>
      <c r="G9">
        <v>1.371</v>
      </c>
      <c r="H9">
        <v>1.1819999999999999</v>
      </c>
      <c r="I9">
        <v>1.58</v>
      </c>
      <c r="J9">
        <v>1.7350000000000001</v>
      </c>
      <c r="K9">
        <v>1.2529999999999999</v>
      </c>
      <c r="L9">
        <v>1.4970000000000001</v>
      </c>
      <c r="M9">
        <v>1.415</v>
      </c>
      <c r="N9">
        <v>1.3560000000000001</v>
      </c>
      <c r="O9">
        <v>1.1830000000000001</v>
      </c>
      <c r="P9">
        <v>1.431</v>
      </c>
      <c r="Q9">
        <v>1.367</v>
      </c>
      <c r="R9">
        <v>1.5920000000000001</v>
      </c>
      <c r="S9">
        <v>1.3</v>
      </c>
      <c r="T9">
        <v>1.4419999999999999</v>
      </c>
      <c r="U9">
        <v>1.2609999999999999</v>
      </c>
      <c r="V9">
        <v>1.327</v>
      </c>
      <c r="W9">
        <v>1.3540000000000001</v>
      </c>
      <c r="X9">
        <v>1.857</v>
      </c>
      <c r="Y9">
        <v>1.2470000000000001</v>
      </c>
      <c r="Z9">
        <v>1.1890000000000001</v>
      </c>
      <c r="AA9">
        <v>1.31</v>
      </c>
      <c r="AB9">
        <v>1.3140000000000001</v>
      </c>
      <c r="AC9">
        <v>1.4379999999999999</v>
      </c>
      <c r="AD9">
        <v>1.1639999999999999</v>
      </c>
      <c r="AE9">
        <v>1.2949999999999999</v>
      </c>
      <c r="AF9">
        <v>1.4330000000000001</v>
      </c>
      <c r="AG9">
        <v>1.323</v>
      </c>
      <c r="AH9">
        <v>1.1930000000000001</v>
      </c>
      <c r="AI9">
        <v>1.351</v>
      </c>
      <c r="AJ9">
        <v>1.0569999999999999</v>
      </c>
      <c r="AK9">
        <v>1.2869999999999999</v>
      </c>
      <c r="AL9">
        <v>1.4630000000000001</v>
      </c>
      <c r="AM9">
        <v>1.5429999999999999</v>
      </c>
      <c r="AN9">
        <v>1.2250000000000001</v>
      </c>
      <c r="AO9">
        <v>1.345</v>
      </c>
      <c r="AP9">
        <v>1.76</v>
      </c>
      <c r="AQ9">
        <v>1.2609999999999999</v>
      </c>
      <c r="AR9">
        <v>1.395</v>
      </c>
    </row>
    <row r="11" spans="1:78" x14ac:dyDescent="0.55000000000000004">
      <c r="A11" t="s">
        <v>2</v>
      </c>
      <c r="B11" t="s">
        <v>3</v>
      </c>
      <c r="C11" s="1" t="s">
        <v>7</v>
      </c>
      <c r="D11" s="1" t="s">
        <v>11</v>
      </c>
      <c r="E11" s="1" t="s">
        <v>9</v>
      </c>
      <c r="F11">
        <v>1.38</v>
      </c>
      <c r="G11">
        <v>1.389</v>
      </c>
      <c r="H11">
        <v>1.1439999999999999</v>
      </c>
      <c r="I11">
        <v>1.4239999999999999</v>
      </c>
      <c r="J11">
        <v>1.1930000000000001</v>
      </c>
      <c r="K11">
        <v>1.2310000000000001</v>
      </c>
      <c r="L11">
        <v>1.3260000000000001</v>
      </c>
      <c r="M11">
        <v>1.1919999999999999</v>
      </c>
      <c r="N11">
        <v>1.254</v>
      </c>
      <c r="O11">
        <v>1.226</v>
      </c>
      <c r="P11">
        <v>1.1399999999999999</v>
      </c>
      <c r="Q11">
        <v>1.03</v>
      </c>
      <c r="R11">
        <v>1.075</v>
      </c>
      <c r="S11">
        <v>1.1579999999999999</v>
      </c>
      <c r="T11">
        <v>1.546</v>
      </c>
      <c r="U11">
        <v>8.5000000000000006E-2</v>
      </c>
      <c r="V11">
        <v>1.44</v>
      </c>
      <c r="W11">
        <v>1.0449999999999999</v>
      </c>
      <c r="X11">
        <v>1.2430000000000001</v>
      </c>
      <c r="Y11">
        <v>1.234</v>
      </c>
      <c r="Z11">
        <v>1.246</v>
      </c>
      <c r="AA11">
        <v>1.274</v>
      </c>
      <c r="AB11">
        <v>1.1659999999999999</v>
      </c>
      <c r="AC11">
        <v>1.341</v>
      </c>
      <c r="AD11">
        <v>1.151</v>
      </c>
      <c r="AE11">
        <v>1.3879999999999999</v>
      </c>
      <c r="AF11">
        <v>1.4419999999999999</v>
      </c>
      <c r="AG11">
        <v>1.3859999999999999</v>
      </c>
      <c r="AH11">
        <v>1.298</v>
      </c>
      <c r="AI11">
        <v>1.2689999999999999</v>
      </c>
      <c r="AJ11">
        <v>1.226</v>
      </c>
      <c r="AK11">
        <v>1.07</v>
      </c>
      <c r="AL11">
        <v>1.446</v>
      </c>
      <c r="AM11">
        <v>1.2270000000000001</v>
      </c>
      <c r="AN11">
        <v>1.6850000000000001</v>
      </c>
      <c r="AO11">
        <v>1.228</v>
      </c>
    </row>
    <row r="13" spans="1:78" x14ac:dyDescent="0.55000000000000004">
      <c r="A13" t="s">
        <v>0</v>
      </c>
      <c r="B13" t="s">
        <v>3</v>
      </c>
      <c r="C13" s="1" t="s">
        <v>7</v>
      </c>
      <c r="D13" s="1" t="s">
        <v>13</v>
      </c>
      <c r="E13" s="1" t="s">
        <v>12</v>
      </c>
      <c r="F13">
        <v>2.7120000000000002</v>
      </c>
      <c r="G13">
        <v>1.222</v>
      </c>
      <c r="H13">
        <v>1.2709999999999999</v>
      </c>
      <c r="I13">
        <v>1.0900000000000001</v>
      </c>
      <c r="J13">
        <v>1.1040000000000001</v>
      </c>
      <c r="K13">
        <v>1.173</v>
      </c>
      <c r="L13">
        <v>0.56200000000000006</v>
      </c>
      <c r="M13">
        <v>1.198</v>
      </c>
      <c r="N13">
        <v>1.1839999999999999</v>
      </c>
      <c r="O13">
        <v>1.1779999999999999</v>
      </c>
      <c r="P13">
        <v>1.262</v>
      </c>
      <c r="Q13">
        <v>1.1259999999999999</v>
      </c>
      <c r="R13">
        <v>1.1859999999999999</v>
      </c>
      <c r="S13">
        <v>1.26</v>
      </c>
      <c r="T13">
        <v>1.1519999999999999</v>
      </c>
      <c r="U13">
        <v>1.327</v>
      </c>
      <c r="V13">
        <v>1.365</v>
      </c>
      <c r="W13">
        <v>1.256</v>
      </c>
      <c r="X13">
        <v>1.3520000000000001</v>
      </c>
      <c r="Y13">
        <v>1.129</v>
      </c>
      <c r="Z13">
        <v>1.2609999999999999</v>
      </c>
    </row>
    <row r="15" spans="1:78" x14ac:dyDescent="0.55000000000000004">
      <c r="A15" t="s">
        <v>0</v>
      </c>
      <c r="B15" t="s">
        <v>14</v>
      </c>
      <c r="C15" s="2" t="s">
        <v>17</v>
      </c>
      <c r="D15" s="1" t="s">
        <v>16</v>
      </c>
      <c r="E15" s="1" t="s">
        <v>15</v>
      </c>
      <c r="F15">
        <v>2.59</v>
      </c>
      <c r="G15">
        <v>2.6280000000000001</v>
      </c>
      <c r="H15">
        <v>3.25</v>
      </c>
      <c r="I15">
        <v>2.4430000000000001</v>
      </c>
      <c r="J15">
        <v>2.915</v>
      </c>
      <c r="K15">
        <v>2.7450000000000001</v>
      </c>
      <c r="L15">
        <v>2.5920000000000001</v>
      </c>
      <c r="M15">
        <v>2.637</v>
      </c>
      <c r="N15">
        <v>2.2210000000000001</v>
      </c>
      <c r="O15">
        <v>4.8230000000000004</v>
      </c>
      <c r="P15">
        <v>3.6019999999999999</v>
      </c>
      <c r="Q15">
        <v>2.5619999999999998</v>
      </c>
      <c r="R15">
        <v>2.5960000000000001</v>
      </c>
      <c r="S15">
        <v>2.8370000000000002</v>
      </c>
      <c r="T15">
        <v>2.8149999999999999</v>
      </c>
      <c r="U15">
        <v>2.4769999999999999</v>
      </c>
      <c r="V15">
        <v>2.7589999999999999</v>
      </c>
      <c r="W15">
        <v>2.8410000000000002</v>
      </c>
    </row>
    <row r="17" spans="1:64" x14ac:dyDescent="0.55000000000000004">
      <c r="A17" t="s">
        <v>8</v>
      </c>
      <c r="B17" t="s">
        <v>3</v>
      </c>
      <c r="C17" s="1" t="s">
        <v>7</v>
      </c>
      <c r="D17" s="1" t="s">
        <v>11</v>
      </c>
      <c r="E17" s="1" t="s">
        <v>18</v>
      </c>
      <c r="F17">
        <v>1.2330000000000001</v>
      </c>
      <c r="G17">
        <v>1.365</v>
      </c>
      <c r="H17">
        <v>1.3919999999999999</v>
      </c>
      <c r="I17">
        <v>1.3620000000000001</v>
      </c>
      <c r="J17">
        <v>1.3169999999999999</v>
      </c>
      <c r="K17">
        <v>1.7709999999999999</v>
      </c>
      <c r="L17">
        <v>1.3169999999999999</v>
      </c>
      <c r="M17">
        <v>1.2929999999999999</v>
      </c>
      <c r="N17">
        <v>1.5009999999999999</v>
      </c>
      <c r="O17">
        <v>1.492</v>
      </c>
      <c r="P17">
        <v>0.38</v>
      </c>
      <c r="Q17">
        <v>1.337</v>
      </c>
      <c r="R17">
        <v>1.361</v>
      </c>
      <c r="S17">
        <v>1.6220000000000001</v>
      </c>
      <c r="T17">
        <v>1.3260000000000001</v>
      </c>
      <c r="U17">
        <v>1.288</v>
      </c>
      <c r="V17">
        <v>1.3180000000000001</v>
      </c>
      <c r="W17">
        <v>1.599</v>
      </c>
      <c r="X17">
        <v>1.409</v>
      </c>
      <c r="Y17">
        <v>1.333</v>
      </c>
      <c r="Z17">
        <v>1.337</v>
      </c>
      <c r="AA17">
        <v>0.33</v>
      </c>
      <c r="AB17">
        <v>1.4019999999999999</v>
      </c>
      <c r="AC17">
        <v>1.4319999999999999</v>
      </c>
      <c r="AD17">
        <v>1.3360000000000001</v>
      </c>
      <c r="AE17">
        <v>1.4390000000000001</v>
      </c>
      <c r="AF17">
        <v>1.3879999999999999</v>
      </c>
      <c r="AG17">
        <v>2.141</v>
      </c>
      <c r="AH17">
        <v>1.3160000000000001</v>
      </c>
      <c r="AI17">
        <v>1.2010000000000001</v>
      </c>
      <c r="AJ17">
        <v>1.462</v>
      </c>
      <c r="AK17">
        <v>1.3169999999999999</v>
      </c>
      <c r="AL17">
        <v>1.5009999999999999</v>
      </c>
      <c r="AM17">
        <v>1.335</v>
      </c>
      <c r="AN17">
        <v>1.339</v>
      </c>
      <c r="AO17">
        <v>1.22</v>
      </c>
      <c r="AP17">
        <v>1.353</v>
      </c>
      <c r="AQ17">
        <v>1.292</v>
      </c>
      <c r="AR17">
        <v>1.968</v>
      </c>
      <c r="AS17">
        <v>1.611</v>
      </c>
      <c r="AT17">
        <v>1.353</v>
      </c>
      <c r="AU17">
        <v>1.294</v>
      </c>
      <c r="AV17">
        <v>1.3380000000000001</v>
      </c>
      <c r="AW17">
        <v>1.335</v>
      </c>
      <c r="AX17">
        <v>1.085</v>
      </c>
      <c r="AY17">
        <v>1.423</v>
      </c>
      <c r="AZ17">
        <v>1.409</v>
      </c>
      <c r="BA17">
        <v>2.097</v>
      </c>
      <c r="BB17">
        <v>1.3740000000000001</v>
      </c>
      <c r="BC17">
        <v>1.4339999999999999</v>
      </c>
      <c r="BD17">
        <v>1.532</v>
      </c>
      <c r="BE17">
        <v>1.2869999999999999</v>
      </c>
      <c r="BF17">
        <v>1.1850000000000001</v>
      </c>
      <c r="BG17">
        <v>1.2889999999999999</v>
      </c>
      <c r="BH17">
        <v>1.4890000000000001</v>
      </c>
      <c r="BI17">
        <v>2.11</v>
      </c>
      <c r="BJ17">
        <v>1.3580000000000001</v>
      </c>
      <c r="BK17">
        <v>1.1739999999999999</v>
      </c>
      <c r="BL17">
        <v>1.371</v>
      </c>
    </row>
    <row r="19" spans="1:64" x14ac:dyDescent="0.55000000000000004">
      <c r="A19" t="s">
        <v>1</v>
      </c>
      <c r="B19" t="s">
        <v>14</v>
      </c>
      <c r="C19" s="1" t="s">
        <v>7</v>
      </c>
      <c r="D19" s="1" t="s">
        <v>19</v>
      </c>
      <c r="E19" s="1" t="s">
        <v>20</v>
      </c>
      <c r="F19">
        <v>1.3460000000000001</v>
      </c>
      <c r="G19">
        <v>1.284</v>
      </c>
      <c r="H19">
        <v>1.5029999999999999</v>
      </c>
      <c r="I19">
        <v>1.3169999999999999</v>
      </c>
      <c r="J19">
        <v>1.2869999999999999</v>
      </c>
      <c r="K19">
        <v>1.27</v>
      </c>
      <c r="L19">
        <v>1.1850000000000001</v>
      </c>
      <c r="M19">
        <v>1.1890000000000001</v>
      </c>
      <c r="N19">
        <v>1.2470000000000001</v>
      </c>
      <c r="O19">
        <v>0.997</v>
      </c>
      <c r="P19">
        <v>1.3380000000000001</v>
      </c>
      <c r="Q19">
        <v>2.4609999999999999</v>
      </c>
      <c r="R19">
        <v>1.2649999999999999</v>
      </c>
      <c r="S19">
        <v>1.262</v>
      </c>
      <c r="T19">
        <v>1.3640000000000001</v>
      </c>
      <c r="U19">
        <v>1.3080000000000001</v>
      </c>
      <c r="V19">
        <v>1.2749999999999999</v>
      </c>
      <c r="W19">
        <v>1.226</v>
      </c>
      <c r="X19">
        <v>1.1679999999999999</v>
      </c>
      <c r="Y19">
        <v>1.2589999999999999</v>
      </c>
      <c r="Z19">
        <v>1.1759999999999999</v>
      </c>
      <c r="AA19">
        <v>1.097</v>
      </c>
      <c r="AB19">
        <v>1.3149999999999999</v>
      </c>
      <c r="AC19">
        <v>8.9999999999999993E-3</v>
      </c>
      <c r="AD19">
        <v>1.2829999999999999</v>
      </c>
      <c r="AE19">
        <v>1.117</v>
      </c>
      <c r="AF19">
        <v>1.363</v>
      </c>
      <c r="AG19">
        <v>1.2270000000000001</v>
      </c>
      <c r="AH19">
        <v>2.11</v>
      </c>
      <c r="AI19">
        <v>1.1739999999999999</v>
      </c>
      <c r="AJ19">
        <v>1.0660000000000001</v>
      </c>
      <c r="AK19">
        <v>1.3320000000000001</v>
      </c>
      <c r="AL19">
        <v>1.2110000000000001</v>
      </c>
      <c r="AM19">
        <v>1.1559999999999999</v>
      </c>
      <c r="AN19">
        <v>1.0640000000000001</v>
      </c>
      <c r="AO19">
        <v>1.25</v>
      </c>
      <c r="AP19">
        <v>1.1870000000000001</v>
      </c>
      <c r="AQ19">
        <v>1.2470000000000001</v>
      </c>
      <c r="AR19">
        <v>1.147</v>
      </c>
      <c r="AS19">
        <v>2.548</v>
      </c>
      <c r="AT19">
        <v>3.0369999999999999</v>
      </c>
      <c r="AU19">
        <v>1.2450000000000001</v>
      </c>
      <c r="AV19">
        <v>3.5000000000000003E-2</v>
      </c>
      <c r="AW19">
        <v>0.02</v>
      </c>
    </row>
    <row r="21" spans="1:64" x14ac:dyDescent="0.55000000000000004">
      <c r="A21" t="s">
        <v>2</v>
      </c>
      <c r="B21" t="s">
        <v>14</v>
      </c>
      <c r="C21" t="s">
        <v>7</v>
      </c>
      <c r="D21" s="1" t="s">
        <v>21</v>
      </c>
      <c r="E21" s="1" t="s">
        <v>22</v>
      </c>
      <c r="F21">
        <v>0.29299999999999998</v>
      </c>
      <c r="G21">
        <v>2.448</v>
      </c>
      <c r="H21">
        <v>2.48</v>
      </c>
      <c r="I21">
        <v>2.214</v>
      </c>
      <c r="J21">
        <v>2.7610000000000001</v>
      </c>
      <c r="K21">
        <v>1.6359999999999999</v>
      </c>
      <c r="L21">
        <v>2.4849999999999999</v>
      </c>
      <c r="M21">
        <v>7.3999999999999996E-2</v>
      </c>
      <c r="N21">
        <v>4.508</v>
      </c>
      <c r="O21">
        <v>2.9790000000000001</v>
      </c>
      <c r="P21">
        <v>3.87</v>
      </c>
      <c r="Q21">
        <v>0.11899999999999999</v>
      </c>
      <c r="R21">
        <v>0.187</v>
      </c>
      <c r="S21">
        <v>5.0460000000000003</v>
      </c>
      <c r="T21">
        <v>2.2000000000000002</v>
      </c>
      <c r="U21">
        <v>9.8000000000000004E-2</v>
      </c>
      <c r="V21">
        <v>6.4000000000000001E-2</v>
      </c>
      <c r="W21">
        <v>2E-3</v>
      </c>
      <c r="X21">
        <v>2.0419999999999998</v>
      </c>
      <c r="Y21">
        <v>2.8260000000000001</v>
      </c>
      <c r="Z21">
        <v>2.6949999999999998</v>
      </c>
      <c r="AA21">
        <v>1.6639999999999999</v>
      </c>
      <c r="AB21">
        <v>3.081</v>
      </c>
      <c r="AC21">
        <v>1.9E-2</v>
      </c>
      <c r="AD21">
        <v>4.6870000000000003</v>
      </c>
    </row>
    <row r="23" spans="1:64" x14ac:dyDescent="0.55000000000000004">
      <c r="A23" t="s">
        <v>0</v>
      </c>
      <c r="B23" t="s">
        <v>3</v>
      </c>
      <c r="C23" s="1" t="s">
        <v>7</v>
      </c>
      <c r="D23" s="1" t="s">
        <v>24</v>
      </c>
      <c r="E23" s="1" t="s">
        <v>23</v>
      </c>
      <c r="F23">
        <v>1.341</v>
      </c>
      <c r="G23">
        <v>1.252</v>
      </c>
      <c r="H23">
        <v>1.28</v>
      </c>
      <c r="I23">
        <v>1.115</v>
      </c>
      <c r="J23">
        <v>1.139</v>
      </c>
      <c r="K23">
        <v>1.196</v>
      </c>
      <c r="L23">
        <v>1.1879999999999999</v>
      </c>
      <c r="M23">
        <v>1.1990000000000001</v>
      </c>
      <c r="N23">
        <v>1.2370000000000001</v>
      </c>
      <c r="O23">
        <v>1.2569999999999999</v>
      </c>
      <c r="P23">
        <v>1.1379999999999999</v>
      </c>
      <c r="Q23">
        <v>1.2430000000000001</v>
      </c>
      <c r="R23">
        <v>1.276</v>
      </c>
      <c r="S23">
        <v>1.1950000000000001</v>
      </c>
      <c r="T23">
        <v>1.3560000000000001</v>
      </c>
      <c r="U23">
        <v>1.35</v>
      </c>
      <c r="V23">
        <v>1.2210000000000001</v>
      </c>
      <c r="W23">
        <v>1.1639999999999999</v>
      </c>
      <c r="X23">
        <v>1.2889999999999999</v>
      </c>
      <c r="Y23">
        <v>1.276</v>
      </c>
      <c r="Z23">
        <v>1.1499999999999999</v>
      </c>
      <c r="AA23">
        <v>1.2809999999999999</v>
      </c>
      <c r="AB23">
        <v>1.224</v>
      </c>
    </row>
    <row r="25" spans="1:64" x14ac:dyDescent="0.55000000000000004">
      <c r="A25" t="s">
        <v>4</v>
      </c>
      <c r="B25" t="s">
        <v>14</v>
      </c>
      <c r="C25" s="1" t="s">
        <v>7</v>
      </c>
      <c r="D25" s="1" t="s">
        <v>26</v>
      </c>
      <c r="E25" s="1" t="s">
        <v>25</v>
      </c>
      <c r="F25">
        <v>0.86099999999999999</v>
      </c>
      <c r="G25">
        <v>0.01</v>
      </c>
      <c r="H25">
        <v>3.56</v>
      </c>
      <c r="I25">
        <v>0.28999999999999998</v>
      </c>
      <c r="J25">
        <v>3.1869999999999998</v>
      </c>
      <c r="K25">
        <v>0.68899999999999995</v>
      </c>
      <c r="L25">
        <v>0.14299999999999999</v>
      </c>
      <c r="M25">
        <v>1.018</v>
      </c>
      <c r="N25">
        <v>4.5819999999999999</v>
      </c>
      <c r="O25">
        <v>5.0190000000000001</v>
      </c>
      <c r="P25">
        <v>1.764</v>
      </c>
      <c r="Q25">
        <v>1.6240000000000001</v>
      </c>
      <c r="R25">
        <v>1.5920000000000001</v>
      </c>
      <c r="S25">
        <v>3.8620000000000001</v>
      </c>
      <c r="T25">
        <v>1.7509999999999999</v>
      </c>
      <c r="U25">
        <v>2.0510000000000002</v>
      </c>
      <c r="V25">
        <v>3.5790000000000002</v>
      </c>
      <c r="W25">
        <v>1.274</v>
      </c>
      <c r="X25">
        <v>1.427</v>
      </c>
      <c r="Y25">
        <v>1.371</v>
      </c>
      <c r="Z25">
        <v>0.48199999999999998</v>
      </c>
      <c r="AA25">
        <v>8.0000000000000002E-3</v>
      </c>
      <c r="AB25">
        <v>1.4350000000000001</v>
      </c>
      <c r="AC25">
        <v>1.6919999999999999</v>
      </c>
      <c r="AD25">
        <v>0.67500000000000004</v>
      </c>
      <c r="AE25">
        <v>5.0999999999999997E-2</v>
      </c>
      <c r="AF25">
        <v>7.1999999999999995E-2</v>
      </c>
      <c r="AG25">
        <v>5.15</v>
      </c>
      <c r="AH25">
        <v>9.0999999999999998E-2</v>
      </c>
      <c r="AI25">
        <v>0.16700000000000001</v>
      </c>
      <c r="AJ25">
        <v>0.57399999999999995</v>
      </c>
      <c r="AK25">
        <v>0.433</v>
      </c>
      <c r="AL25">
        <v>0.26400000000000001</v>
      </c>
      <c r="AM25">
        <v>0.42299999999999999</v>
      </c>
      <c r="AN25">
        <v>1.8009999999999999</v>
      </c>
      <c r="AO25">
        <v>0.71599999999999997</v>
      </c>
      <c r="AP25">
        <v>0.17100000000000001</v>
      </c>
      <c r="AQ25">
        <v>7.7140000000000004</v>
      </c>
      <c r="AR25">
        <v>0.45400000000000001</v>
      </c>
      <c r="AS25">
        <v>0.13500000000000001</v>
      </c>
      <c r="AT25">
        <v>1.246</v>
      </c>
      <c r="AU25">
        <v>0.71699999999999997</v>
      </c>
      <c r="AV25">
        <v>0.88400000000000001</v>
      </c>
      <c r="AW25">
        <v>0.58899999999999997</v>
      </c>
      <c r="AX25">
        <v>2.7229999999999999</v>
      </c>
      <c r="AY25">
        <v>1.0920000000000001</v>
      </c>
      <c r="AZ25">
        <v>0.20799999999999999</v>
      </c>
    </row>
    <row r="27" spans="1:64" x14ac:dyDescent="0.55000000000000004">
      <c r="A27" t="s">
        <v>8</v>
      </c>
      <c r="B27" t="s">
        <v>3</v>
      </c>
      <c r="C27" s="1" t="s">
        <v>7</v>
      </c>
      <c r="D27" s="1" t="s">
        <v>27</v>
      </c>
      <c r="E27" s="1" t="s">
        <v>28</v>
      </c>
      <c r="F27">
        <v>1.27</v>
      </c>
      <c r="G27">
        <v>1.361</v>
      </c>
      <c r="H27">
        <v>1.44</v>
      </c>
      <c r="I27">
        <v>1.2949999999999999</v>
      </c>
      <c r="J27">
        <v>1.6160000000000001</v>
      </c>
      <c r="K27">
        <v>1.474</v>
      </c>
      <c r="L27">
        <v>1.25</v>
      </c>
      <c r="M27">
        <v>1.302</v>
      </c>
      <c r="N27">
        <v>1.323</v>
      </c>
      <c r="O27">
        <v>1.4</v>
      </c>
      <c r="P27">
        <v>1.4390000000000001</v>
      </c>
      <c r="Q27">
        <v>1.2110000000000001</v>
      </c>
      <c r="R27">
        <v>1.4079999999999999</v>
      </c>
      <c r="S27">
        <v>1.4470000000000001</v>
      </c>
      <c r="T27">
        <v>1.38</v>
      </c>
      <c r="U27">
        <v>1.3320000000000001</v>
      </c>
      <c r="V27">
        <v>1.6990000000000001</v>
      </c>
      <c r="W27">
        <v>1.357</v>
      </c>
      <c r="X27">
        <v>1.3129999999999999</v>
      </c>
      <c r="Y27">
        <v>1.423</v>
      </c>
      <c r="Z27">
        <v>1.5</v>
      </c>
      <c r="AA27">
        <v>1.4590000000000001</v>
      </c>
      <c r="AB27">
        <v>1.454</v>
      </c>
      <c r="AC27">
        <v>1.446</v>
      </c>
      <c r="AD27">
        <v>1.2569999999999999</v>
      </c>
      <c r="AE27">
        <v>1.5529999999999999</v>
      </c>
      <c r="AF27">
        <v>1.4139999999999999</v>
      </c>
      <c r="AG27">
        <v>1.2709999999999999</v>
      </c>
      <c r="AH27">
        <v>1.492</v>
      </c>
      <c r="AI27">
        <v>1.448</v>
      </c>
      <c r="AJ27">
        <v>1.528</v>
      </c>
      <c r="AK27">
        <v>1.2829999999999999</v>
      </c>
      <c r="AL27">
        <v>1.272</v>
      </c>
      <c r="AM27">
        <v>1.492</v>
      </c>
      <c r="AN27">
        <v>1.325</v>
      </c>
      <c r="AO27">
        <v>1.3109999999999999</v>
      </c>
      <c r="AP27">
        <v>1.26</v>
      </c>
      <c r="AQ27">
        <v>1.3560000000000001</v>
      </c>
      <c r="AR27">
        <v>1.3420000000000001</v>
      </c>
      <c r="AS27">
        <v>1.5840000000000001</v>
      </c>
      <c r="AT27">
        <v>1.226</v>
      </c>
      <c r="AU27">
        <v>1.385</v>
      </c>
      <c r="AV27">
        <v>1.4339999999999999</v>
      </c>
      <c r="AW27">
        <v>1.3720000000000001</v>
      </c>
      <c r="AX27">
        <v>1.413</v>
      </c>
      <c r="AY27">
        <v>1.3480000000000001</v>
      </c>
      <c r="AZ27">
        <v>1.3280000000000001</v>
      </c>
      <c r="BA27">
        <v>1.4279999999999999</v>
      </c>
      <c r="BB27">
        <v>1.462</v>
      </c>
      <c r="BC27">
        <v>1.448</v>
      </c>
      <c r="BD27">
        <v>1.4490000000000001</v>
      </c>
      <c r="BE27">
        <v>1.282</v>
      </c>
      <c r="BF27">
        <v>1.3440000000000001</v>
      </c>
      <c r="BG27">
        <v>1.3520000000000001</v>
      </c>
      <c r="BH27">
        <v>1.39</v>
      </c>
      <c r="BI27">
        <v>1.3280000000000001</v>
      </c>
      <c r="BJ27">
        <v>0.36799999999999999</v>
      </c>
    </row>
    <row r="29" spans="1:64" x14ac:dyDescent="0.55000000000000004">
      <c r="A29" t="s">
        <v>8</v>
      </c>
      <c r="B29" t="s">
        <v>14</v>
      </c>
      <c r="C29" s="1" t="s">
        <v>7</v>
      </c>
      <c r="D29" s="1" t="s">
        <v>30</v>
      </c>
      <c r="E29" s="1" t="s">
        <v>29</v>
      </c>
      <c r="F29">
        <v>0.84799999999999998</v>
      </c>
      <c r="G29">
        <v>0.63600000000000001</v>
      </c>
      <c r="H29">
        <v>6.0999999999999999E-2</v>
      </c>
      <c r="I29">
        <v>5.5259999999999998</v>
      </c>
      <c r="J29">
        <v>2.6850000000000001</v>
      </c>
      <c r="K29">
        <v>2.177</v>
      </c>
      <c r="L29">
        <v>5.6000000000000001E-2</v>
      </c>
      <c r="M29">
        <v>0.248</v>
      </c>
      <c r="N29">
        <v>9.4450000000000003</v>
      </c>
      <c r="O29">
        <v>2.1419999999999999</v>
      </c>
      <c r="P29">
        <v>1.2E-2</v>
      </c>
      <c r="Q29">
        <v>2.0680000000000001</v>
      </c>
      <c r="R29">
        <v>2.343</v>
      </c>
      <c r="S29">
        <v>1.0740000000000001</v>
      </c>
      <c r="T29">
        <v>2.383</v>
      </c>
      <c r="U29">
        <v>1.01</v>
      </c>
      <c r="V29">
        <v>9.7000000000000003E-2</v>
      </c>
      <c r="W29">
        <v>2.0649999999999999</v>
      </c>
      <c r="X29">
        <v>2.5459999999999998</v>
      </c>
      <c r="Y29">
        <v>1.3380000000000001</v>
      </c>
      <c r="Z29">
        <v>1.4039999999999999</v>
      </c>
      <c r="AA29">
        <v>2.242</v>
      </c>
      <c r="AB29">
        <v>6.0060000000000002</v>
      </c>
      <c r="AC29">
        <v>1.31</v>
      </c>
      <c r="AD29">
        <v>4.7E-2</v>
      </c>
      <c r="AE29">
        <v>2.7970000000000002</v>
      </c>
      <c r="AF29">
        <v>3.2989999999999999</v>
      </c>
      <c r="AG29">
        <v>1.66</v>
      </c>
      <c r="AH29">
        <v>2.15</v>
      </c>
      <c r="AI29">
        <v>2.8250000000000002</v>
      </c>
      <c r="AJ29">
        <v>2.5950000000000002</v>
      </c>
      <c r="AK29">
        <v>3.383</v>
      </c>
      <c r="AL29">
        <v>1.2529999999999999</v>
      </c>
      <c r="AM29">
        <v>5.2999999999999999E-2</v>
      </c>
      <c r="AN29">
        <v>3.0379999999999998</v>
      </c>
      <c r="AO29">
        <v>2.6019999999999999</v>
      </c>
      <c r="AP29">
        <v>3.1619999999999999</v>
      </c>
      <c r="AQ29">
        <v>1.41</v>
      </c>
      <c r="AR29">
        <v>1.54</v>
      </c>
      <c r="AS29">
        <v>2.0059999999999998</v>
      </c>
      <c r="AT29">
        <v>6.4859999999999998</v>
      </c>
      <c r="AU29">
        <v>1.444</v>
      </c>
      <c r="AV29">
        <v>3.4000000000000002E-2</v>
      </c>
      <c r="AW29">
        <v>2.7210000000000001</v>
      </c>
      <c r="AX29">
        <v>6.9420000000000002</v>
      </c>
      <c r="AY29">
        <v>2.298</v>
      </c>
      <c r="AZ29">
        <v>1.2330000000000001</v>
      </c>
      <c r="BA29">
        <v>1.6779999999999999</v>
      </c>
      <c r="BB29">
        <v>3.3330000000000002</v>
      </c>
      <c r="BC29">
        <v>5.742</v>
      </c>
      <c r="BD29">
        <v>1.4590000000000001</v>
      </c>
      <c r="BE29">
        <v>2.2210000000000001</v>
      </c>
      <c r="BF29">
        <v>2.6419999999999999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4</vt:i4>
      </vt:variant>
    </vt:vector>
  </HeadingPairs>
  <TitlesOfParts>
    <vt:vector size="11" baseType="lpstr">
      <vt:lpstr>xq 1-15-16</vt:lpstr>
      <vt:lpstr>xq 1-18-16</vt:lpstr>
      <vt:lpstr>xq 3-17-16</vt:lpstr>
      <vt:lpstr>eqr 3-16-16</vt:lpstr>
      <vt:lpstr>4-22-15</vt:lpstr>
      <vt:lpstr>data</vt:lpstr>
      <vt:lpstr>Sheet1</vt:lpstr>
      <vt:lpstr>P1-P2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xina quan</dc:creator>
  <cp:lastModifiedBy>xina quan</cp:lastModifiedBy>
  <cp:lastPrinted>2016-03-20T03:55:34Z</cp:lastPrinted>
  <dcterms:created xsi:type="dcterms:W3CDTF">2015-05-16T01:31:22Z</dcterms:created>
  <dcterms:modified xsi:type="dcterms:W3CDTF">2016-03-20T05:34:16Z</dcterms:modified>
</cp:coreProperties>
</file>