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https://d.docs.live.net/5455ccb9b9132931/Projects/Project 1/Data/"/>
    </mc:Choice>
  </mc:AlternateContent>
  <xr:revisionPtr revIDLastSave="213" documentId="11_F1227DCE6A0129E6B049BB5A395FDD8B502E6FAA" xr6:coauthVersionLast="47" xr6:coauthVersionMax="47" xr10:uidLastSave="{407510B7-0C15-49B8-BC1D-6659E518A33D}"/>
  <bookViews>
    <workbookView xWindow="-110" yWindow="-110" windowWidth="19420" windowHeight="11020" xr2:uid="{00000000-000D-0000-FFFF-FFFF00000000}"/>
  </bookViews>
  <sheets>
    <sheet name="Dashboard" sheetId="4" r:id="rId1"/>
    <sheet name="Pivot" sheetId="3" r:id="rId2"/>
    <sheet name="Transformed Data" sheetId="2" r:id="rId3"/>
    <sheet name="raw data" sheetId="1" r:id="rId4"/>
  </sheets>
  <definedNames>
    <definedName name="Slicer_Branch">#N/A</definedName>
    <definedName name="Slicer_Category">#N/A</definedName>
    <definedName name="Slicer_Salesperson">#N/A</definedName>
    <definedName name="Slicer_Year">#N/A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26" i="3" l="1"/>
  <c r="O225" i="3"/>
  <c r="L199" i="3"/>
  <c r="L200" i="3"/>
  <c r="L201" i="3"/>
  <c r="L202" i="3"/>
  <c r="L203" i="3"/>
  <c r="L204" i="3"/>
  <c r="L205" i="3"/>
  <c r="L206" i="3"/>
  <c r="L216" i="3"/>
  <c r="L217" i="3"/>
  <c r="L218" i="3"/>
  <c r="L219" i="3"/>
  <c r="L220" i="3"/>
  <c r="L215" i="3"/>
  <c r="E41" i="3"/>
  <c r="F41" i="3" s="1"/>
  <c r="E42" i="3"/>
  <c r="F42" i="3" s="1"/>
  <c r="E43" i="3"/>
  <c r="F43" i="3" s="1"/>
  <c r="E44" i="3"/>
  <c r="F44" i="3" s="1"/>
  <c r="E45" i="3"/>
  <c r="F45" i="3" s="1"/>
  <c r="E46" i="3"/>
  <c r="F46" i="3" s="1"/>
  <c r="E47" i="3"/>
  <c r="F47" i="3" s="1"/>
  <c r="E48" i="3"/>
  <c r="F48" i="3" s="1"/>
  <c r="E49" i="3"/>
  <c r="F49" i="3" s="1"/>
  <c r="E50" i="3"/>
  <c r="F50" i="3" s="1"/>
  <c r="E51" i="3"/>
  <c r="F51" i="3" s="1"/>
  <c r="E40" i="3"/>
  <c r="F40" i="3" s="1"/>
  <c r="B184" i="3"/>
  <c r="D188" i="3" s="1"/>
  <c r="L188" i="3"/>
  <c r="M188" i="3"/>
  <c r="N188" i="3"/>
  <c r="O188" i="3"/>
  <c r="L189" i="3"/>
  <c r="M189" i="3"/>
  <c r="N189" i="3"/>
  <c r="O189" i="3"/>
  <c r="L190" i="3"/>
  <c r="M190" i="3"/>
  <c r="N190" i="3"/>
  <c r="O190" i="3"/>
  <c r="L191" i="3"/>
  <c r="M191" i="3"/>
  <c r="N191" i="3"/>
  <c r="O191" i="3"/>
  <c r="K191" i="3"/>
  <c r="K189" i="3"/>
  <c r="K190" i="3"/>
  <c r="K188" i="3"/>
  <c r="R158" i="3"/>
  <c r="Q158" i="3"/>
  <c r="P158" i="3"/>
  <c r="O158" i="3"/>
  <c r="R157" i="3"/>
  <c r="Q157" i="3"/>
  <c r="P157" i="3"/>
  <c r="O157" i="3"/>
  <c r="R156" i="3"/>
  <c r="Q156" i="3"/>
  <c r="P156" i="3"/>
  <c r="O156" i="3"/>
  <c r="R155" i="3"/>
  <c r="Q155" i="3"/>
  <c r="P155" i="3"/>
  <c r="O155" i="3"/>
  <c r="R154" i="3"/>
  <c r="Q154" i="3"/>
  <c r="P154" i="3"/>
  <c r="O154" i="3"/>
  <c r="R153" i="3"/>
  <c r="Q153" i="3"/>
  <c r="P153" i="3"/>
  <c r="O153" i="3"/>
  <c r="R152" i="3"/>
  <c r="Q152" i="3"/>
  <c r="P152" i="3"/>
  <c r="O152" i="3"/>
  <c r="R151" i="3"/>
  <c r="Q151" i="3"/>
  <c r="P151" i="3"/>
  <c r="O151" i="3"/>
  <c r="R150" i="3"/>
  <c r="Q150" i="3"/>
  <c r="P150" i="3"/>
  <c r="O150" i="3"/>
  <c r="R149" i="3"/>
  <c r="Q149" i="3"/>
  <c r="P149" i="3"/>
  <c r="O149" i="3"/>
  <c r="R148" i="3"/>
  <c r="Q148" i="3"/>
  <c r="P148" i="3"/>
  <c r="O148" i="3"/>
  <c r="O131" i="3"/>
  <c r="P131" i="3"/>
  <c r="Q131" i="3"/>
  <c r="R131" i="3"/>
  <c r="O132" i="3"/>
  <c r="P132" i="3"/>
  <c r="Q132" i="3"/>
  <c r="R132" i="3"/>
  <c r="O133" i="3"/>
  <c r="P133" i="3"/>
  <c r="Q133" i="3"/>
  <c r="R133" i="3"/>
  <c r="O134" i="3"/>
  <c r="P134" i="3"/>
  <c r="Q134" i="3"/>
  <c r="R134" i="3"/>
  <c r="O135" i="3"/>
  <c r="P135" i="3"/>
  <c r="Q135" i="3"/>
  <c r="R135" i="3"/>
  <c r="O136" i="3"/>
  <c r="P136" i="3"/>
  <c r="Q136" i="3"/>
  <c r="R136" i="3"/>
  <c r="O137" i="3"/>
  <c r="P137" i="3"/>
  <c r="Q137" i="3"/>
  <c r="R137" i="3"/>
  <c r="O138" i="3"/>
  <c r="P138" i="3"/>
  <c r="Q138" i="3"/>
  <c r="R138" i="3"/>
  <c r="O139" i="3"/>
  <c r="P139" i="3"/>
  <c r="Q139" i="3"/>
  <c r="R139" i="3"/>
  <c r="O140" i="3"/>
  <c r="P140" i="3"/>
  <c r="Q140" i="3"/>
  <c r="R140" i="3"/>
  <c r="O141" i="3"/>
  <c r="P141" i="3"/>
  <c r="Q141" i="3"/>
  <c r="R141" i="3"/>
  <c r="O117" i="3"/>
  <c r="P117" i="3"/>
  <c r="Q117" i="3"/>
  <c r="R117" i="3"/>
  <c r="O118" i="3"/>
  <c r="P118" i="3"/>
  <c r="Q118" i="3"/>
  <c r="R118" i="3"/>
  <c r="O119" i="3"/>
  <c r="P119" i="3"/>
  <c r="Q119" i="3"/>
  <c r="R119" i="3"/>
  <c r="O120" i="3"/>
  <c r="P120" i="3"/>
  <c r="Q120" i="3"/>
  <c r="R120" i="3"/>
  <c r="O121" i="3"/>
  <c r="P121" i="3"/>
  <c r="Q121" i="3"/>
  <c r="R121" i="3"/>
  <c r="O122" i="3"/>
  <c r="P122" i="3"/>
  <c r="Q122" i="3"/>
  <c r="R122" i="3"/>
  <c r="O123" i="3"/>
  <c r="P123" i="3"/>
  <c r="Q123" i="3"/>
  <c r="R123" i="3"/>
  <c r="O124" i="3"/>
  <c r="P124" i="3"/>
  <c r="Q124" i="3"/>
  <c r="R124" i="3"/>
  <c r="D66" i="3"/>
  <c r="F66" i="3"/>
  <c r="G66" i="3" s="1"/>
  <c r="D67" i="3"/>
  <c r="F67" i="3"/>
  <c r="G67" i="3" s="1"/>
  <c r="D68" i="3"/>
  <c r="F68" i="3"/>
  <c r="G68" i="3" s="1"/>
  <c r="D69" i="3"/>
  <c r="F69" i="3"/>
  <c r="G69" i="3" s="1"/>
  <c r="D70" i="3"/>
  <c r="F70" i="3"/>
  <c r="G70" i="3" s="1"/>
  <c r="D71" i="3"/>
  <c r="F71" i="3"/>
  <c r="G71" i="3" s="1"/>
  <c r="D72" i="3"/>
  <c r="F72" i="3"/>
  <c r="G72" i="3" s="1"/>
  <c r="D73" i="3"/>
  <c r="F73" i="3"/>
  <c r="G73" i="3" s="1"/>
  <c r="D74" i="3"/>
  <c r="F74" i="3"/>
  <c r="G74" i="3" s="1"/>
  <c r="F39" i="3"/>
  <c r="D39" i="3"/>
  <c r="E39" i="3"/>
  <c r="D40" i="3"/>
  <c r="D41" i="3"/>
  <c r="D42" i="3"/>
  <c r="D43" i="3"/>
  <c r="D44" i="3"/>
  <c r="D45" i="3"/>
  <c r="D46" i="3"/>
  <c r="D47" i="3"/>
  <c r="D48" i="3"/>
  <c r="D49" i="3"/>
  <c r="D50" i="3"/>
  <c r="D51" i="3"/>
  <c r="F27" i="3"/>
  <c r="F28" i="3"/>
  <c r="F29" i="3"/>
  <c r="F30" i="3"/>
  <c r="F31" i="3"/>
  <c r="F32" i="3"/>
  <c r="F33" i="3"/>
  <c r="D27" i="3"/>
  <c r="E27" i="3"/>
  <c r="D28" i="3"/>
  <c r="E28" i="3"/>
  <c r="D29" i="3"/>
  <c r="E29" i="3"/>
  <c r="D30" i="3"/>
  <c r="E30" i="3"/>
  <c r="D31" i="3"/>
  <c r="E31" i="3"/>
  <c r="D32" i="3"/>
  <c r="E32" i="3"/>
  <c r="D33" i="3"/>
  <c r="E33" i="3"/>
  <c r="B22" i="3"/>
  <c r="B17" i="3"/>
  <c r="B6" i="3"/>
  <c r="B12" i="3"/>
  <c r="G40" i="3" l="1"/>
  <c r="H40" i="3"/>
  <c r="C184" i="3"/>
  <c r="D185" i="3"/>
  <c r="D186" i="3"/>
  <c r="D187" i="3"/>
  <c r="G50" i="3"/>
  <c r="H42" i="3"/>
  <c r="G48" i="3"/>
  <c r="G44" i="3"/>
  <c r="H49" i="3"/>
  <c r="G45" i="3"/>
  <c r="G51" i="3"/>
  <c r="G43" i="3"/>
  <c r="H50" i="3"/>
  <c r="H46" i="3"/>
  <c r="G42" i="3"/>
  <c r="H41" i="3"/>
  <c r="G49" i="3"/>
  <c r="G41" i="3"/>
  <c r="H48" i="3"/>
  <c r="H44" i="3"/>
  <c r="G46" i="3"/>
  <c r="H45" i="3"/>
  <c r="H51" i="3"/>
  <c r="H47" i="3"/>
  <c r="H43" i="3"/>
  <c r="G47" i="3"/>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alcChain>
</file>

<file path=xl/sharedStrings.xml><?xml version="1.0" encoding="utf-8"?>
<sst xmlns="http://schemas.openxmlformats.org/spreadsheetml/2006/main" count="5814" uniqueCount="532">
  <si>
    <t>Date</t>
  </si>
  <si>
    <t>Branch</t>
  </si>
  <si>
    <t>Category</t>
  </si>
  <si>
    <t>Brand</t>
  </si>
  <si>
    <t>Model</t>
  </si>
  <si>
    <t>Units_Sold</t>
  </si>
  <si>
    <t>Unit_Price</t>
  </si>
  <si>
    <t>Salesperson</t>
  </si>
  <si>
    <t>Total_Sales</t>
  </si>
  <si>
    <t>Enugu</t>
  </si>
  <si>
    <t>Abuja</t>
  </si>
  <si>
    <t>Port Harcourt</t>
  </si>
  <si>
    <t>Kano</t>
  </si>
  <si>
    <t>Lagos</t>
  </si>
  <si>
    <t>Chest Freezers</t>
  </si>
  <si>
    <t>Microwave Ovens</t>
  </si>
  <si>
    <t>Air Conditioners</t>
  </si>
  <si>
    <t>Small Appliances</t>
  </si>
  <si>
    <t>Washing Machines</t>
  </si>
  <si>
    <t>Refrigerators</t>
  </si>
  <si>
    <t>Gas Cookers</t>
  </si>
  <si>
    <t>Televisions</t>
  </si>
  <si>
    <t>BrandD</t>
  </si>
  <si>
    <t>BrandB</t>
  </si>
  <si>
    <t>BrandA</t>
  </si>
  <si>
    <t>BrandC</t>
  </si>
  <si>
    <t>Model-534</t>
  </si>
  <si>
    <t>Model-618</t>
  </si>
  <si>
    <t>Model-409</t>
  </si>
  <si>
    <t>Model-400</t>
  </si>
  <si>
    <t>Model-520</t>
  </si>
  <si>
    <t>Model-134</t>
  </si>
  <si>
    <t>Model-713</t>
  </si>
  <si>
    <t>Model-598</t>
  </si>
  <si>
    <t>Model-156</t>
  </si>
  <si>
    <t>Model-135</t>
  </si>
  <si>
    <t>Model-157</t>
  </si>
  <si>
    <t>Model-115</t>
  </si>
  <si>
    <t>Model-768</t>
  </si>
  <si>
    <t>Model-722</t>
  </si>
  <si>
    <t>Model-737</t>
  </si>
  <si>
    <t>Model-776</t>
  </si>
  <si>
    <t>Model-823</t>
  </si>
  <si>
    <t>Model-161</t>
  </si>
  <si>
    <t>Model-796</t>
  </si>
  <si>
    <t>Model-302</t>
  </si>
  <si>
    <t>Model-539</t>
  </si>
  <si>
    <t>Model-918</t>
  </si>
  <si>
    <t>Model-351</t>
  </si>
  <si>
    <t>Model-458</t>
  </si>
  <si>
    <t>Model-504</t>
  </si>
  <si>
    <t>Model-855</t>
  </si>
  <si>
    <t>Model-576</t>
  </si>
  <si>
    <t>Model-244</t>
  </si>
  <si>
    <t>Model-814</t>
  </si>
  <si>
    <t>Model-526</t>
  </si>
  <si>
    <t>Model-845</t>
  </si>
  <si>
    <t>Model-759</t>
  </si>
  <si>
    <t>Model-473</t>
  </si>
  <si>
    <t>Model-884</t>
  </si>
  <si>
    <t>Model-233</t>
  </si>
  <si>
    <t>Model-704</t>
  </si>
  <si>
    <t>Model-441</t>
  </si>
  <si>
    <t>Model-958</t>
  </si>
  <si>
    <t>Model-252</t>
  </si>
  <si>
    <t>Model-169</t>
  </si>
  <si>
    <t>Model-592</t>
  </si>
  <si>
    <t>Model-791</t>
  </si>
  <si>
    <t>Model-727</t>
  </si>
  <si>
    <t>Model-213</t>
  </si>
  <si>
    <t>Model-611</t>
  </si>
  <si>
    <t>Model-404</t>
  </si>
  <si>
    <t>Model-865</t>
  </si>
  <si>
    <t>Model-816</t>
  </si>
  <si>
    <t>Model-310</t>
  </si>
  <si>
    <t>Model-101</t>
  </si>
  <si>
    <t>Model-860</t>
  </si>
  <si>
    <t>Model-647</t>
  </si>
  <si>
    <t>Model-973</t>
  </si>
  <si>
    <t>Model-532</t>
  </si>
  <si>
    <t>Model-922</t>
  </si>
  <si>
    <t>Model-155</t>
  </si>
  <si>
    <t>Model-456</t>
  </si>
  <si>
    <t>Model-788</t>
  </si>
  <si>
    <t>Model-637</t>
  </si>
  <si>
    <t>Model-405</t>
  </si>
  <si>
    <t>Model-460</t>
  </si>
  <si>
    <t>Model-927</t>
  </si>
  <si>
    <t>Model-854</t>
  </si>
  <si>
    <t>Model-379</t>
  </si>
  <si>
    <t>Model-464</t>
  </si>
  <si>
    <t>Model-688</t>
  </si>
  <si>
    <t>Model-499</t>
  </si>
  <si>
    <t>Model-158</t>
  </si>
  <si>
    <t>Model-350</t>
  </si>
  <si>
    <t>Model-870</t>
  </si>
  <si>
    <t>Model-793</t>
  </si>
  <si>
    <t>Model-649</t>
  </si>
  <si>
    <t>Model-211</t>
  </si>
  <si>
    <t>Model-659</t>
  </si>
  <si>
    <t>Model-970</t>
  </si>
  <si>
    <t>Model-256</t>
  </si>
  <si>
    <t>Model-945</t>
  </si>
  <si>
    <t>Model-220</t>
  </si>
  <si>
    <t>Model-836</t>
  </si>
  <si>
    <t>Model-507</t>
  </si>
  <si>
    <t>Model-338</t>
  </si>
  <si>
    <t>Model-729</t>
  </si>
  <si>
    <t>Model-802</t>
  </si>
  <si>
    <t>Model-848</t>
  </si>
  <si>
    <t>Model-179</t>
  </si>
  <si>
    <t>Model-466</t>
  </si>
  <si>
    <t>Model-275</t>
  </si>
  <si>
    <t>Model-119</t>
  </si>
  <si>
    <t>Model-366</t>
  </si>
  <si>
    <t>Model-574</t>
  </si>
  <si>
    <t>Model-703</t>
  </si>
  <si>
    <t>Model-616</t>
  </si>
  <si>
    <t>Model-844</t>
  </si>
  <si>
    <t>Model-469</t>
  </si>
  <si>
    <t>Model-495</t>
  </si>
  <si>
    <t>Model-180</t>
  </si>
  <si>
    <t>Model-215</t>
  </si>
  <si>
    <t>Model-496</t>
  </si>
  <si>
    <t>Model-842</t>
  </si>
  <si>
    <t>Model-780</t>
  </si>
  <si>
    <t>Model-282</t>
  </si>
  <si>
    <t>Model-714</t>
  </si>
  <si>
    <t>Model-835</t>
  </si>
  <si>
    <t>Model-575</t>
  </si>
  <si>
    <t>Model-300</t>
  </si>
  <si>
    <t>Model-284</t>
  </si>
  <si>
    <t>Model-715</t>
  </si>
  <si>
    <t>Model-614</t>
  </si>
  <si>
    <t>Model-724</t>
  </si>
  <si>
    <t>Model-309</t>
  </si>
  <si>
    <t>Model-450</t>
  </si>
  <si>
    <t>Model-953</t>
  </si>
  <si>
    <t>Model-288</t>
  </si>
  <si>
    <t>Model-395</t>
  </si>
  <si>
    <t>Model-751</t>
  </si>
  <si>
    <t>Model-608</t>
  </si>
  <si>
    <t>Model-146</t>
  </si>
  <si>
    <t>Model-668</t>
  </si>
  <si>
    <t>Model-193</t>
  </si>
  <si>
    <t>Model-511</t>
  </si>
  <si>
    <t>Model-482</t>
  </si>
  <si>
    <t>Model-961</t>
  </si>
  <si>
    <t>Model-923</t>
  </si>
  <si>
    <t>Model-710</t>
  </si>
  <si>
    <t>Model-662</t>
  </si>
  <si>
    <t>Model-494</t>
  </si>
  <si>
    <t>Model-677</t>
  </si>
  <si>
    <t>Model-159</t>
  </si>
  <si>
    <t>Model-259</t>
  </si>
  <si>
    <t>Model-346</t>
  </si>
  <si>
    <t>Model-331</t>
  </si>
  <si>
    <t>Model-461</t>
  </si>
  <si>
    <t>Model-752</t>
  </si>
  <si>
    <t>Model-769</t>
  </si>
  <si>
    <t>Model-920</t>
  </si>
  <si>
    <t>Model-336</t>
  </si>
  <si>
    <t>Model-705</t>
  </si>
  <si>
    <t>Model-984</t>
  </si>
  <si>
    <t>Model-985</t>
  </si>
  <si>
    <t>Model-738</t>
  </si>
  <si>
    <t>Model-817</t>
  </si>
  <si>
    <t>Model-746</t>
  </si>
  <si>
    <t>Model-204</t>
  </si>
  <si>
    <t>Model-941</t>
  </si>
  <si>
    <t>Model-564</t>
  </si>
  <si>
    <t>Model-187</t>
  </si>
  <si>
    <t>Model-930</t>
  </si>
  <si>
    <t>Model-672</t>
  </si>
  <si>
    <t>Model-803</t>
  </si>
  <si>
    <t>Model-347</t>
  </si>
  <si>
    <t>Model-573</t>
  </si>
  <si>
    <t>Model-160</t>
  </si>
  <si>
    <t>Model-502</t>
  </si>
  <si>
    <t>Model-711</t>
  </si>
  <si>
    <t>Model-758</t>
  </si>
  <si>
    <t>Model-919</t>
  </si>
  <si>
    <t>Model-177</t>
  </si>
  <si>
    <t>Model-972</t>
  </si>
  <si>
    <t>Model-586</t>
  </si>
  <si>
    <t>Model-718</t>
  </si>
  <si>
    <t>Model-635</t>
  </si>
  <si>
    <t>Model-276</t>
  </si>
  <si>
    <t>Model-591</t>
  </si>
  <si>
    <t>Model-904</t>
  </si>
  <si>
    <t>Model-852</t>
  </si>
  <si>
    <t>Model-408</t>
  </si>
  <si>
    <t>Model-804</t>
  </si>
  <si>
    <t>Model-881</t>
  </si>
  <si>
    <t>Model-581</t>
  </si>
  <si>
    <t>Model-966</t>
  </si>
  <si>
    <t>Model-224</t>
  </si>
  <si>
    <t>Model-192</t>
  </si>
  <si>
    <t>Model-238</t>
  </si>
  <si>
    <t>Model-731</t>
  </si>
  <si>
    <t>Model-740</t>
  </si>
  <si>
    <t>Model-116</t>
  </si>
  <si>
    <t>Model-525</t>
  </si>
  <si>
    <t>Model-165</t>
  </si>
  <si>
    <t>Model-634</t>
  </si>
  <si>
    <t>Model-570</t>
  </si>
  <si>
    <t>Model-202</t>
  </si>
  <si>
    <t>Model-131</t>
  </si>
  <si>
    <t>Model-274</t>
  </si>
  <si>
    <t>Model-111</t>
  </si>
  <si>
    <t>Model-600</t>
  </si>
  <si>
    <t>Model-326</t>
  </si>
  <si>
    <t>Model-988</t>
  </si>
  <si>
    <t>Model-979</t>
  </si>
  <si>
    <t>Model-335</t>
  </si>
  <si>
    <t>Model-937</t>
  </si>
  <si>
    <t>Model-407</t>
  </si>
  <si>
    <t>Model-549</t>
  </si>
  <si>
    <t>Model-349</t>
  </si>
  <si>
    <t>Model-541</t>
  </si>
  <si>
    <t>Model-723</t>
  </si>
  <si>
    <t>Model-353</t>
  </si>
  <si>
    <t>Model-470</t>
  </si>
  <si>
    <t>Model-367</t>
  </si>
  <si>
    <t>Model-621</t>
  </si>
  <si>
    <t>Model-622</t>
  </si>
  <si>
    <t>Model-392</t>
  </si>
  <si>
    <t>Model-719</t>
  </si>
  <si>
    <t>Model-401</t>
  </si>
  <si>
    <t>Model-174</t>
  </si>
  <si>
    <t>Model-893</t>
  </si>
  <si>
    <t>Model-692</t>
  </si>
  <si>
    <t>Model-914</t>
  </si>
  <si>
    <t>Model-380</t>
  </si>
  <si>
    <t>Model-641</t>
  </si>
  <si>
    <t>Model-950</t>
  </si>
  <si>
    <t>Model-419</t>
  </si>
  <si>
    <t>Model-333</t>
  </si>
  <si>
    <t>Model-967</t>
  </si>
  <si>
    <t>Model-990</t>
  </si>
  <si>
    <t>Model-488</t>
  </si>
  <si>
    <t>Model-957</t>
  </si>
  <si>
    <t>Model-934</t>
  </si>
  <si>
    <t>Model-384</t>
  </si>
  <si>
    <t>Model-314</t>
  </si>
  <si>
    <t>Model-381</t>
  </si>
  <si>
    <t>Model-624</t>
  </si>
  <si>
    <t>Model-871</t>
  </si>
  <si>
    <t>Model-152</t>
  </si>
  <si>
    <t>Model-707</t>
  </si>
  <si>
    <t>Model-997</t>
  </si>
  <si>
    <t>Model-246</t>
  </si>
  <si>
    <t>Model-318</t>
  </si>
  <si>
    <t>Model-987</t>
  </si>
  <si>
    <t>Model-118</t>
  </si>
  <si>
    <t>Model-417</t>
  </si>
  <si>
    <t>Model-695</t>
  </si>
  <si>
    <t>Model-498</t>
  </si>
  <si>
    <t>Model-172</t>
  </si>
  <si>
    <t>Model-296</t>
  </si>
  <si>
    <t>Model-109</t>
  </si>
  <si>
    <t>Model-874</t>
  </si>
  <si>
    <t>Model-239</t>
  </si>
  <si>
    <t>Model-708</t>
  </si>
  <si>
    <t>Model-501</t>
  </si>
  <si>
    <t>Model-728</t>
  </si>
  <si>
    <t>Model-112</t>
  </si>
  <si>
    <t>Model-773</t>
  </si>
  <si>
    <t>Model-947</t>
  </si>
  <si>
    <t>Model-652</t>
  </si>
  <si>
    <t>Model-485</t>
  </si>
  <si>
    <t>Model-939</t>
  </si>
  <si>
    <t>Model-589</t>
  </si>
  <si>
    <t>Model-599</t>
  </si>
  <si>
    <t>Model-223</t>
  </si>
  <si>
    <t>Model-646</t>
  </si>
  <si>
    <t>Model-311</t>
  </si>
  <si>
    <t>Model-175</t>
  </si>
  <si>
    <t>Model-907</t>
  </si>
  <si>
    <t>Model-102</t>
  </si>
  <si>
    <t>Model-545</t>
  </si>
  <si>
    <t>Model-518</t>
  </si>
  <si>
    <t>Model-153</t>
  </si>
  <si>
    <t>Model-219</t>
  </si>
  <si>
    <t>Model-364</t>
  </si>
  <si>
    <t>Model-559</t>
  </si>
  <si>
    <t>Model-683</t>
  </si>
  <si>
    <t>Model-735</t>
  </si>
  <si>
    <t>Model-535</t>
  </si>
  <si>
    <t>Model-476</t>
  </si>
  <si>
    <t>Model-783</t>
  </si>
  <si>
    <t>Model-743</t>
  </si>
  <si>
    <t>Model-433</t>
  </si>
  <si>
    <t>Model-550</t>
  </si>
  <si>
    <t>Model-205</t>
  </si>
  <si>
    <t>Model-228</t>
  </si>
  <si>
    <t>Model-388</t>
  </si>
  <si>
    <t>Model-774</t>
  </si>
  <si>
    <t>Model-948</t>
  </si>
  <si>
    <t>Model-853</t>
  </si>
  <si>
    <t>Model-651</t>
  </si>
  <si>
    <t>Model-790</t>
  </si>
  <si>
    <t>Model-593</t>
  </si>
  <si>
    <t>Model-132</t>
  </si>
  <si>
    <t>Model-691</t>
  </si>
  <si>
    <t>Model-556</t>
  </si>
  <si>
    <t>Model-425</t>
  </si>
  <si>
    <t>Model-815</t>
  </si>
  <si>
    <t>Model-872</t>
  </si>
  <si>
    <t>Model-943</t>
  </si>
  <si>
    <t>Model-283</t>
  </si>
  <si>
    <t>Model-399</t>
  </si>
  <si>
    <t>Model-332</t>
  </si>
  <si>
    <t>Model-521</t>
  </si>
  <si>
    <t>Model-452</t>
  </si>
  <si>
    <t>Model-974</t>
  </si>
  <si>
    <t>Model-420</t>
  </si>
  <si>
    <t>Model-785</t>
  </si>
  <si>
    <t>Model-308</t>
  </si>
  <si>
    <t>Model-782</t>
  </si>
  <si>
    <t>Model-741</t>
  </si>
  <si>
    <t>Model-986</t>
  </si>
  <si>
    <t>Model-720</t>
  </si>
  <si>
    <t>Model-432</t>
  </si>
  <si>
    <t>Model-876</t>
  </si>
  <si>
    <t>Model-808</t>
  </si>
  <si>
    <t>Model-889</t>
  </si>
  <si>
    <t>Model-607</t>
  </si>
  <si>
    <t>Model-151</t>
  </si>
  <si>
    <t>Model-129</t>
  </si>
  <si>
    <t>Model-443</t>
  </si>
  <si>
    <t>Model-200</t>
  </si>
  <si>
    <t>Model-514</t>
  </si>
  <si>
    <t>Model-214</t>
  </si>
  <si>
    <t>Model-995</t>
  </si>
  <si>
    <t>Model-117</t>
  </si>
  <si>
    <t>Model-702</t>
  </si>
  <si>
    <t>Model-745</t>
  </si>
  <si>
    <t>Model-207</t>
  </si>
  <si>
    <t>Model-491</t>
  </si>
  <si>
    <t>Model-640</t>
  </si>
  <si>
    <t>Model-563</t>
  </si>
  <si>
    <t>Model-272</t>
  </si>
  <si>
    <t>Model-414</t>
  </si>
  <si>
    <t>Model-544</t>
  </si>
  <si>
    <t>Model-665</t>
  </si>
  <si>
    <t>Model-825</t>
  </si>
  <si>
    <t>Model-584</t>
  </si>
  <si>
    <t>Model-285</t>
  </si>
  <si>
    <t>Model-271</t>
  </si>
  <si>
    <t>Model-305</t>
  </si>
  <si>
    <t>Model-365</t>
  </si>
  <si>
    <t>Model-183</t>
  </si>
  <si>
    <t>Model-182</t>
  </si>
  <si>
    <t>Model-596</t>
  </si>
  <si>
    <t>Model-628</t>
  </si>
  <si>
    <t>Model-352</t>
  </si>
  <si>
    <t>Model-235</t>
  </si>
  <si>
    <t>Model-453</t>
  </si>
  <si>
    <t>Model-522</t>
  </si>
  <si>
    <t>Model-371</t>
  </si>
  <si>
    <t>Model-447</t>
  </si>
  <si>
    <t>Model-184</t>
  </si>
  <si>
    <t>Model-760</t>
  </si>
  <si>
    <t>Model-286</t>
  </si>
  <si>
    <t>Model-612</t>
  </si>
  <si>
    <t>Model-255</t>
  </si>
  <si>
    <t>Model-190</t>
  </si>
  <si>
    <t>Model-191</t>
  </si>
  <si>
    <t>Model-438</t>
  </si>
  <si>
    <t>Model-328</t>
  </si>
  <si>
    <t>Model-149</t>
  </si>
  <si>
    <t>Model-605</t>
  </si>
  <si>
    <t>Model-696</t>
  </si>
  <si>
    <t>Model-330</t>
  </si>
  <si>
    <t>Model-610</t>
  </si>
  <si>
    <t>Model-912</t>
  </si>
  <si>
    <t>Model-142</t>
  </si>
  <si>
    <t>Model-376</t>
  </si>
  <si>
    <t>Model-778</t>
  </si>
  <si>
    <t>Model-700</t>
  </si>
  <si>
    <t>Model-604</t>
  </si>
  <si>
    <t>Model-795</t>
  </si>
  <si>
    <t>Model-617</t>
  </si>
  <si>
    <t>Model-533</t>
  </si>
  <si>
    <t>Model-569</t>
  </si>
  <si>
    <t>Model-603</t>
  </si>
  <si>
    <t>Model-712</t>
  </si>
  <si>
    <t>Model-323</t>
  </si>
  <si>
    <t>Model-243</t>
  </si>
  <si>
    <t>Model-843</t>
  </si>
  <si>
    <t>Model-291</t>
  </si>
  <si>
    <t>Model-100</t>
  </si>
  <si>
    <t>Model-273</t>
  </si>
  <si>
    <t>Model-552</t>
  </si>
  <si>
    <t>Model-645</t>
  </si>
  <si>
    <t>Model-694</t>
  </si>
  <si>
    <t>Model-253</t>
  </si>
  <si>
    <t>Model-236</t>
  </si>
  <si>
    <t>Model-903</t>
  </si>
  <si>
    <t>Model-337</t>
  </si>
  <si>
    <t>Model-262</t>
  </si>
  <si>
    <t>Model-389</t>
  </si>
  <si>
    <t>Model-827</t>
  </si>
  <si>
    <t>Model-829</t>
  </si>
  <si>
    <t>Model-726</t>
  </si>
  <si>
    <t>Model-841</t>
  </si>
  <si>
    <t>Model-103</t>
  </si>
  <si>
    <t>Model-529</t>
  </si>
  <si>
    <t>Model-241</t>
  </si>
  <si>
    <t>Model-546</t>
  </si>
  <si>
    <t>Model-429</t>
  </si>
  <si>
    <t>Model-830</t>
  </si>
  <si>
    <t>Model-882</t>
  </si>
  <si>
    <t>Model-345</t>
  </si>
  <si>
    <t>Model-373</t>
  </si>
  <si>
    <t>Model-413</t>
  </si>
  <si>
    <t>Model-863</t>
  </si>
  <si>
    <t>Model-944</t>
  </si>
  <si>
    <t>Model-762</t>
  </si>
  <si>
    <t>Model-339</t>
  </si>
  <si>
    <t>Model-601</t>
  </si>
  <si>
    <t>Model-697</t>
  </si>
  <si>
    <t>Model-555</t>
  </si>
  <si>
    <t>Model-356</t>
  </si>
  <si>
    <t>Model-319</t>
  </si>
  <si>
    <t>Model-908</t>
  </si>
  <si>
    <t>Model-396</t>
  </si>
  <si>
    <t>Model-643</t>
  </si>
  <si>
    <t>Model-706</t>
  </si>
  <si>
    <t>Model-583</t>
  </si>
  <si>
    <t>Model-839</t>
  </si>
  <si>
    <t>Model-932</t>
  </si>
  <si>
    <t>Model-181</t>
  </si>
  <si>
    <t>Model-398</t>
  </si>
  <si>
    <t>Amaka</t>
  </si>
  <si>
    <t>Jane</t>
  </si>
  <si>
    <t>Samuel</t>
  </si>
  <si>
    <t>Grace</t>
  </si>
  <si>
    <t>Alex</t>
  </si>
  <si>
    <t>Timothy</t>
  </si>
  <si>
    <t>Year</t>
  </si>
  <si>
    <t>Month</t>
  </si>
  <si>
    <t>Day</t>
  </si>
  <si>
    <t>Sum of Total_Sales</t>
  </si>
  <si>
    <t>QTY SOLD</t>
  </si>
  <si>
    <t>Sum of Units_Sold</t>
  </si>
  <si>
    <t>REV SOLD</t>
  </si>
  <si>
    <t>AVG UNIT PRICE</t>
  </si>
  <si>
    <t>Row Labels</t>
  </si>
  <si>
    <t>Grand Total</t>
  </si>
  <si>
    <t>Average of Unit_Price</t>
  </si>
  <si>
    <t>TOTAL TRANSACTIONS</t>
  </si>
  <si>
    <t>Count of Date</t>
  </si>
  <si>
    <t>SALES TREND OVER TIME - YEAR</t>
  </si>
  <si>
    <t>SALES TREND OVER TIME - MONTH</t>
  </si>
  <si>
    <t>Jan</t>
  </si>
  <si>
    <t>Feb</t>
  </si>
  <si>
    <t>Mar</t>
  </si>
  <si>
    <t>Apr</t>
  </si>
  <si>
    <t>May</t>
  </si>
  <si>
    <t>Jun</t>
  </si>
  <si>
    <t>Jul</t>
  </si>
  <si>
    <t>Aug</t>
  </si>
  <si>
    <t>Sept</t>
  </si>
  <si>
    <t>Oct</t>
  </si>
  <si>
    <t>Nov</t>
  </si>
  <si>
    <t>Dec</t>
  </si>
  <si>
    <t>SALES TREND OVER TIME - QUARTER</t>
  </si>
  <si>
    <t>QUARTER</t>
  </si>
  <si>
    <t>Q1</t>
  </si>
  <si>
    <t>Q2</t>
  </si>
  <si>
    <t>Q3</t>
  </si>
  <si>
    <t>Q4</t>
  </si>
  <si>
    <t>SALES BY CATEGORY</t>
  </si>
  <si>
    <t>SALES BY BRAND</t>
  </si>
  <si>
    <t>SALES BY BRANCH</t>
  </si>
  <si>
    <t>Column Labels</t>
  </si>
  <si>
    <t>SALESMEN LEADERBOARD</t>
  </si>
  <si>
    <t>Average of Total_Sales2</t>
  </si>
  <si>
    <t>TOP 10 MODELS</t>
  </si>
  <si>
    <t>BOTTOM 10 MODELS</t>
  </si>
  <si>
    <t>#6B56B6</t>
  </si>
  <si>
    <t>MAIN COLOUR</t>
  </si>
  <si>
    <t>Max</t>
  </si>
  <si>
    <t>MIN</t>
  </si>
  <si>
    <t>AC</t>
  </si>
  <si>
    <t>CF</t>
  </si>
  <si>
    <t>GC</t>
  </si>
  <si>
    <t>WM</t>
  </si>
  <si>
    <t>MW</t>
  </si>
  <si>
    <t>REF</t>
  </si>
  <si>
    <t>SDA</t>
  </si>
  <si>
    <t>TV</t>
  </si>
  <si>
    <t>CAT</t>
  </si>
  <si>
    <t>UnitsSold</t>
  </si>
  <si>
    <t>TotalSales</t>
  </si>
  <si>
    <t>Average TotalSales</t>
  </si>
  <si>
    <t>SalesMan</t>
  </si>
  <si>
    <t>AVG TotalSales</t>
  </si>
  <si>
    <t>AVG TTSales</t>
  </si>
  <si>
    <t>Total</t>
  </si>
  <si>
    <t>SHA</t>
  </si>
  <si>
    <t>Branch A</t>
  </si>
  <si>
    <t>Branch B</t>
  </si>
  <si>
    <t>Branch C</t>
  </si>
  <si>
    <t>Branch D</t>
  </si>
  <si>
    <t>Branch E</t>
  </si>
  <si>
    <t>2021</t>
  </si>
  <si>
    <t>2022</t>
  </si>
  <si>
    <t>2019</t>
  </si>
  <si>
    <t>2020</t>
  </si>
  <si>
    <t>2023</t>
  </si>
  <si>
    <t>2024</t>
  </si>
  <si>
    <t>SELECTED YEAR</t>
  </si>
  <si>
    <t>CY</t>
  </si>
  <si>
    <t>%change TS</t>
  </si>
  <si>
    <t>%change US</t>
  </si>
  <si>
    <t>%change AVGUP</t>
  </si>
  <si>
    <t>%change TTRAN</t>
  </si>
  <si>
    <t>Values</t>
  </si>
  <si>
    <t>Change</t>
  </si>
  <si>
    <t>TTSALES</t>
  </si>
  <si>
    <t>UNITS</t>
  </si>
  <si>
    <t>AVG PRICE</t>
  </si>
  <si>
    <t>%contr</t>
  </si>
  <si>
    <t>Performance</t>
  </si>
  <si>
    <t>Transaction</t>
  </si>
  <si>
    <t>Excellent</t>
  </si>
  <si>
    <t>Strong</t>
  </si>
  <si>
    <t>Average</t>
  </si>
  <si>
    <t>Needs Improvement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</si>
</sst>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 #,##0.00_-;_-* &quot;-&quot;??_-;_-@_-"/>
    <numFmt numFmtId="165" formatCode="yyyy\-mm\-dd\ hh:mm:ss"/>
    <numFmt numFmtId="166" formatCode="_-* #,##0_-;\-* #,##0_-;_-* &quot;-&quot;??_-;_-@_-"/>
    <numFmt numFmtId="167" formatCode="&quot;₦&quot;#,##0.00,,\ &quot;M&quot;"/>
    <numFmt numFmtId="168" formatCode="&quot;₦&quot;#,##0.00,\ &quot;K&quot;"/>
  </numFmts>
  <fonts count="13" x14ac:knownFonts="1">
    <font>
      <sz val="11"/>
      <color theme="1"/>
      <name val="Calibri"/>
      <family val="2"/>
      <scheme val="minor"/>
    </font>
    <font>
      <b/>
      <sz val="11"/>
      <color theme="1"/>
      <name val="Calibri"/>
      <family val="2"/>
      <scheme val="minor"/>
    </font>
    <font>
      <sz val="11"/>
      <color theme="1"/>
      <name val="Calibri"/>
      <family val="2"/>
      <scheme val="minor"/>
    </font>
    <font>
      <b/>
      <sz val="11"/>
      <color theme="1"/>
      <name val="Aptos"/>
      <family val="2"/>
    </font>
    <font>
      <sz val="8"/>
      <color theme="1"/>
      <name val="Aptos"/>
      <family val="2"/>
    </font>
    <font>
      <b/>
      <sz val="8"/>
      <color theme="0"/>
      <name val="Aptos"/>
      <family val="2"/>
    </font>
    <font>
      <sz val="8"/>
      <color theme="1" tint="0.34998626667073579"/>
      <name val="Aptos"/>
      <family val="2"/>
    </font>
    <font>
      <sz val="11"/>
      <name val="Calibri"/>
      <family val="2"/>
      <scheme val="minor"/>
    </font>
    <font>
      <sz val="11"/>
      <color theme="1" tint="0.34998626667073579"/>
      <name val="Calibri"/>
      <family val="2"/>
      <scheme val="minor"/>
    </font>
    <font>
      <b/>
      <sz val="8"/>
      <color theme="1"/>
      <name val="Aptos"/>
      <family val="2"/>
    </font>
    <font>
      <sz val="9"/>
      <color theme="1"/>
      <name val="Aptos"/>
      <family val="2"/>
    </font>
    <font>
      <sz val="9"/>
      <color theme="1" tint="0.34998626667073579"/>
      <name val="Aptos"/>
      <family val="2"/>
    </font>
    <font>
      <b/>
      <sz val="9"/>
      <color theme="0"/>
      <name val="Aptos"/>
      <family val="2"/>
    </font>
  </fonts>
  <fills count="10">
    <fill>
      <patternFill patternType="none"/>
    </fill>
    <fill>
      <patternFill patternType="gray125"/>
    </fill>
    <fill>
      <patternFill patternType="solid">
        <fgColor rgb="FFC3B2F8"/>
        <bgColor indexed="64"/>
      </patternFill>
    </fill>
    <fill>
      <patternFill patternType="solid">
        <fgColor rgb="FFEAE4FC"/>
        <bgColor indexed="64"/>
      </patternFill>
    </fill>
    <fill>
      <patternFill patternType="solid">
        <fgColor rgb="FF7F5AF0"/>
        <bgColor indexed="64"/>
      </patternFill>
    </fill>
    <fill>
      <patternFill patternType="solid">
        <fgColor theme="1"/>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theme="9"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indexed="64"/>
      </bottom>
      <diagonal/>
    </border>
    <border>
      <left/>
      <right/>
      <top style="thin">
        <color auto="1"/>
      </top>
      <bottom style="medium">
        <color indexed="64"/>
      </bottom>
      <diagonal/>
    </border>
    <border>
      <left/>
      <right/>
      <top/>
      <bottom style="thin">
        <color indexed="64"/>
      </bottom>
      <diagonal/>
    </border>
    <border>
      <left/>
      <right/>
      <top/>
      <bottom style="dotted">
        <color indexed="64"/>
      </bottom>
      <diagonal/>
    </border>
    <border>
      <left/>
      <right/>
      <top style="dotted">
        <color indexed="64"/>
      </top>
      <bottom style="dotted">
        <color indexed="64"/>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94">
    <xf numFmtId="0" fontId="0" fillId="0" borderId="0" xfId="0"/>
    <xf numFmtId="0" fontId="1" fillId="0" borderId="1" xfId="0" applyFont="1" applyBorder="1" applyAlignment="1">
      <alignment horizontal="center" vertical="top"/>
    </xf>
    <xf numFmtId="165" fontId="0" fillId="0" borderId="0" xfId="0" applyNumberFormat="1"/>
    <xf numFmtId="0" fontId="1" fillId="0" borderId="2" xfId="0" applyFont="1" applyBorder="1" applyAlignment="1">
      <alignment horizontal="center" vertical="top"/>
    </xf>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166" fontId="0" fillId="0" borderId="0" xfId="1" applyNumberFormat="1" applyFont="1"/>
    <xf numFmtId="168" fontId="0" fillId="0" borderId="0" xfId="0" applyNumberFormat="1"/>
    <xf numFmtId="0" fontId="0" fillId="3" borderId="0" xfId="0" applyFill="1" applyAlignment="1">
      <alignment horizontal="left"/>
    </xf>
    <xf numFmtId="166" fontId="0" fillId="3" borderId="0" xfId="0" applyNumberFormat="1" applyFill="1"/>
    <xf numFmtId="167" fontId="0" fillId="3" borderId="0" xfId="0" applyNumberFormat="1" applyFill="1"/>
    <xf numFmtId="0" fontId="1" fillId="2" borderId="3" xfId="0" applyFont="1" applyFill="1" applyBorder="1"/>
    <xf numFmtId="0" fontId="1" fillId="2" borderId="4" xfId="0" applyFont="1" applyFill="1" applyBorder="1" applyAlignment="1">
      <alignment horizontal="left"/>
    </xf>
    <xf numFmtId="166" fontId="1" fillId="2" borderId="4" xfId="0" applyNumberFormat="1" applyFont="1" applyFill="1" applyBorder="1"/>
    <xf numFmtId="167" fontId="1" fillId="2" borderId="4" xfId="0" applyNumberFormat="1" applyFont="1" applyFill="1" applyBorder="1"/>
    <xf numFmtId="166" fontId="4" fillId="3" borderId="0" xfId="0" applyNumberFormat="1" applyFont="1" applyFill="1"/>
    <xf numFmtId="167" fontId="4" fillId="3" borderId="0" xfId="0" applyNumberFormat="1" applyFont="1" applyFill="1"/>
    <xf numFmtId="166" fontId="6" fillId="0" borderId="0" xfId="0" applyNumberFormat="1" applyFont="1"/>
    <xf numFmtId="167" fontId="6" fillId="0" borderId="0" xfId="0" applyNumberFormat="1" applyFont="1"/>
    <xf numFmtId="0" fontId="6" fillId="0" borderId="0" xfId="0" applyFont="1"/>
    <xf numFmtId="0" fontId="4" fillId="3" borderId="0" xfId="0" applyFont="1" applyFill="1"/>
    <xf numFmtId="0" fontId="5" fillId="4" borderId="4" xfId="0" applyFont="1" applyFill="1" applyBorder="1" applyAlignment="1">
      <alignment horizontal="left"/>
    </xf>
    <xf numFmtId="166" fontId="5" fillId="4" borderId="4" xfId="0" applyNumberFormat="1" applyFont="1" applyFill="1" applyBorder="1"/>
    <xf numFmtId="167" fontId="5" fillId="4" borderId="4" xfId="0" applyNumberFormat="1" applyFont="1" applyFill="1" applyBorder="1"/>
    <xf numFmtId="0" fontId="5" fillId="4" borderId="5" xfId="0" applyFont="1" applyFill="1" applyBorder="1"/>
    <xf numFmtId="10" fontId="0" fillId="0" borderId="0" xfId="2" applyNumberFormat="1" applyFont="1"/>
    <xf numFmtId="0" fontId="0" fillId="0" borderId="1" xfId="0" applyBorder="1"/>
    <xf numFmtId="1" fontId="0" fillId="0" borderId="1" xfId="0" applyNumberFormat="1" applyBorder="1"/>
    <xf numFmtId="2" fontId="0" fillId="0" borderId="1" xfId="0" applyNumberFormat="1" applyBorder="1"/>
    <xf numFmtId="10" fontId="3" fillId="0" borderId="1" xfId="2" applyNumberFormat="1" applyFont="1" applyBorder="1"/>
    <xf numFmtId="0" fontId="7" fillId="5" borderId="0" xfId="0" applyFont="1" applyFill="1"/>
    <xf numFmtId="0" fontId="0" fillId="0" borderId="5" xfId="0" applyBorder="1"/>
    <xf numFmtId="167" fontId="0" fillId="0" borderId="5" xfId="0" applyNumberFormat="1" applyBorder="1"/>
    <xf numFmtId="166" fontId="0" fillId="0" borderId="5" xfId="1" applyNumberFormat="1" applyFont="1" applyBorder="1"/>
    <xf numFmtId="167" fontId="0" fillId="3" borderId="5" xfId="0" applyNumberFormat="1" applyFill="1" applyBorder="1"/>
    <xf numFmtId="0" fontId="0" fillId="0" borderId="6" xfId="0" applyBorder="1"/>
    <xf numFmtId="0" fontId="0" fillId="0" borderId="7" xfId="0" applyBorder="1"/>
    <xf numFmtId="167" fontId="0" fillId="0" borderId="7" xfId="0" applyNumberFormat="1" applyBorder="1"/>
    <xf numFmtId="166" fontId="0" fillId="0" borderId="7" xfId="1" applyNumberFormat="1" applyFont="1" applyFill="1" applyBorder="1"/>
    <xf numFmtId="10" fontId="0" fillId="0" borderId="7" xfId="2" applyNumberFormat="1" applyFont="1" applyFill="1" applyBorder="1"/>
    <xf numFmtId="0" fontId="8" fillId="0" borderId="6" xfId="0" applyFont="1" applyBorder="1"/>
    <xf numFmtId="167" fontId="8" fillId="0" borderId="6" xfId="0" applyNumberFormat="1" applyFont="1" applyBorder="1"/>
    <xf numFmtId="166" fontId="8" fillId="0" borderId="6" xfId="1" applyNumberFormat="1" applyFont="1" applyFill="1" applyBorder="1"/>
    <xf numFmtId="10" fontId="8" fillId="0" borderId="6" xfId="2" applyNumberFormat="1" applyFont="1" applyFill="1" applyBorder="1"/>
    <xf numFmtId="0" fontId="8" fillId="0" borderId="7" xfId="0" applyFont="1" applyBorder="1"/>
    <xf numFmtId="167" fontId="8" fillId="0" borderId="7" xfId="0" applyNumberFormat="1" applyFont="1" applyBorder="1"/>
    <xf numFmtId="166" fontId="8" fillId="0" borderId="7" xfId="1" applyNumberFormat="1" applyFont="1" applyFill="1" applyBorder="1"/>
    <xf numFmtId="10" fontId="8" fillId="0" borderId="7" xfId="2" applyNumberFormat="1" applyFont="1" applyFill="1" applyBorder="1"/>
    <xf numFmtId="168" fontId="8" fillId="0" borderId="6" xfId="0" applyNumberFormat="1" applyFont="1" applyBorder="1"/>
    <xf numFmtId="168" fontId="0" fillId="0" borderId="7" xfId="0" applyNumberFormat="1" applyBorder="1"/>
    <xf numFmtId="168" fontId="8" fillId="0" borderId="7" xfId="0" applyNumberFormat="1" applyFont="1" applyBorder="1"/>
    <xf numFmtId="168" fontId="0" fillId="3" borderId="5" xfId="0" applyNumberFormat="1" applyFill="1" applyBorder="1"/>
    <xf numFmtId="168" fontId="0" fillId="0" borderId="5" xfId="0" applyNumberFormat="1" applyBorder="1"/>
    <xf numFmtId="166" fontId="8" fillId="0" borderId="6" xfId="1" applyNumberFormat="1" applyFont="1" applyBorder="1"/>
    <xf numFmtId="0" fontId="0" fillId="3" borderId="7" xfId="0" applyFill="1" applyBorder="1"/>
    <xf numFmtId="167" fontId="0" fillId="3" borderId="7" xfId="0" applyNumberFormat="1" applyFill="1" applyBorder="1"/>
    <xf numFmtId="166" fontId="0" fillId="3" borderId="7" xfId="1" applyNumberFormat="1" applyFont="1" applyFill="1" applyBorder="1"/>
    <xf numFmtId="168" fontId="0" fillId="3" borderId="7" xfId="0" applyNumberFormat="1" applyFill="1" applyBorder="1"/>
    <xf numFmtId="166" fontId="8" fillId="0" borderId="7" xfId="1" applyNumberFormat="1" applyFont="1" applyBorder="1"/>
    <xf numFmtId="0" fontId="4" fillId="3" borderId="0" xfId="0" applyFont="1" applyFill="1" applyAlignment="1">
      <alignment horizontal="left"/>
    </xf>
    <xf numFmtId="0" fontId="9" fillId="2" borderId="4" xfId="0" applyFont="1" applyFill="1" applyBorder="1" applyAlignment="1">
      <alignment horizontal="left"/>
    </xf>
    <xf numFmtId="167" fontId="9" fillId="2" borderId="4" xfId="0" applyNumberFormat="1" applyFont="1" applyFill="1" applyBorder="1"/>
    <xf numFmtId="166" fontId="9" fillId="2" borderId="4" xfId="0" applyNumberFormat="1" applyFont="1" applyFill="1" applyBorder="1"/>
    <xf numFmtId="0" fontId="6" fillId="0" borderId="0" xfId="0" applyFont="1" applyAlignment="1">
      <alignment horizontal="left"/>
    </xf>
    <xf numFmtId="0" fontId="5" fillId="4" borderId="3" xfId="0" applyFont="1" applyFill="1" applyBorder="1"/>
    <xf numFmtId="0" fontId="4" fillId="0" borderId="0" xfId="0" applyFont="1"/>
    <xf numFmtId="167" fontId="7" fillId="0" borderId="6" xfId="0" applyNumberFormat="1" applyFont="1" applyBorder="1"/>
    <xf numFmtId="168" fontId="7" fillId="0" borderId="6" xfId="0" applyNumberFormat="1" applyFont="1" applyBorder="1"/>
    <xf numFmtId="0" fontId="7" fillId="0" borderId="6" xfId="0" applyFont="1" applyBorder="1"/>
    <xf numFmtId="166" fontId="7" fillId="0" borderId="6" xfId="1" applyNumberFormat="1" applyFont="1" applyBorder="1"/>
    <xf numFmtId="0" fontId="7" fillId="0" borderId="7" xfId="0" applyFont="1" applyBorder="1"/>
    <xf numFmtId="167" fontId="7" fillId="0" borderId="7" xfId="0" applyNumberFormat="1" applyFont="1" applyBorder="1"/>
    <xf numFmtId="166" fontId="7" fillId="0" borderId="7" xfId="1" applyNumberFormat="1" applyFont="1" applyBorder="1"/>
    <xf numFmtId="168" fontId="7" fillId="0" borderId="7" xfId="0" applyNumberFormat="1" applyFont="1" applyBorder="1"/>
    <xf numFmtId="0" fontId="8" fillId="6" borderId="6" xfId="0" applyFont="1" applyFill="1" applyBorder="1"/>
    <xf numFmtId="0" fontId="0" fillId="6" borderId="7" xfId="0" applyFill="1" applyBorder="1"/>
    <xf numFmtId="0" fontId="8" fillId="7" borderId="7" xfId="0" applyFont="1" applyFill="1" applyBorder="1"/>
    <xf numFmtId="0" fontId="0" fillId="7" borderId="7" xfId="0" applyFill="1" applyBorder="1"/>
    <xf numFmtId="0" fontId="8" fillId="8" borderId="7" xfId="0" applyFont="1" applyFill="1" applyBorder="1"/>
    <xf numFmtId="0" fontId="0" fillId="9" borderId="6" xfId="0" applyFill="1" applyBorder="1"/>
    <xf numFmtId="166" fontId="0" fillId="0" borderId="0" xfId="2" applyNumberFormat="1" applyFont="1"/>
    <xf numFmtId="166" fontId="10" fillId="3" borderId="0" xfId="0" applyNumberFormat="1" applyFont="1" applyFill="1"/>
    <xf numFmtId="167" fontId="10" fillId="3" borderId="0" xfId="0" applyNumberFormat="1" applyFont="1" applyFill="1"/>
    <xf numFmtId="166" fontId="11" fillId="0" borderId="0" xfId="0" applyNumberFormat="1" applyFont="1"/>
    <xf numFmtId="167" fontId="11" fillId="0" borderId="0" xfId="0" applyNumberFormat="1" applyFont="1"/>
    <xf numFmtId="0" fontId="12" fillId="4" borderId="3" xfId="0" applyFont="1" applyFill="1" applyBorder="1"/>
    <xf numFmtId="0" fontId="11" fillId="0" borderId="0" xfId="0" applyFont="1"/>
    <xf numFmtId="0" fontId="10" fillId="3" borderId="0" xfId="0" applyFont="1" applyFill="1"/>
    <xf numFmtId="0" fontId="10" fillId="3" borderId="0" xfId="0" applyFont="1" applyFill="1" applyAlignment="1">
      <alignment horizontal="left"/>
    </xf>
    <xf numFmtId="166" fontId="11" fillId="0" borderId="0" xfId="0" applyNumberFormat="1" applyFont="1" applyFill="1"/>
    <xf numFmtId="167" fontId="11" fillId="0" borderId="0" xfId="0" applyNumberFormat="1" applyFont="1" applyFill="1"/>
    <xf numFmtId="0" fontId="11" fillId="0" borderId="0" xfId="0" applyFont="1" applyFill="1" applyAlignment="1">
      <alignment horizontal="left"/>
    </xf>
  </cellXfs>
  <cellStyles count="3">
    <cellStyle name="Comma" xfId="1" builtinId="3"/>
    <cellStyle name="Normal" xfId="0" builtinId="0"/>
    <cellStyle name="Percent" xfId="2" builtinId="5"/>
  </cellStyles>
  <dxfs count="229">
    <dxf>
      <numFmt numFmtId="0" formatCode="General"/>
    </dxf>
    <dxf>
      <numFmt numFmtId="0" formatCode="General"/>
    </dxf>
    <dxf>
      <numFmt numFmtId="0" formatCode="General"/>
    </dxf>
    <dxf>
      <numFmt numFmtId="0" formatCode="General"/>
    </dxf>
    <dxf>
      <numFmt numFmtId="165"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ill>
        <patternFill>
          <bgColor rgb="FF7F5AF0"/>
        </patternFill>
      </fill>
    </dxf>
    <dxf>
      <fill>
        <patternFill>
          <bgColor rgb="FF7F5AF0"/>
        </patternFill>
      </fill>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ont>
        <sz val="8"/>
      </font>
    </dxf>
    <dxf>
      <font>
        <sz val="8"/>
      </font>
    </dxf>
    <dxf>
      <font>
        <sz val="8"/>
      </font>
    </dxf>
    <dxf>
      <font>
        <sz val="8"/>
      </font>
    </dxf>
    <dxf>
      <font>
        <sz val="8"/>
      </font>
    </dxf>
    <dxf>
      <font>
        <sz val="8"/>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b/>
      </font>
    </dxf>
    <dxf>
      <font>
        <b/>
      </font>
    </dxf>
    <dxf>
      <font>
        <b/>
      </font>
    </dxf>
    <dxf>
      <fill>
        <patternFill patternType="solid">
          <bgColor rgb="FFC3B2F8"/>
        </patternFill>
      </fill>
    </dxf>
    <dxf>
      <fill>
        <patternFill patternType="solid">
          <bgColor rgb="FFC3B2F8"/>
        </patternFill>
      </fill>
    </dxf>
    <dxf>
      <fill>
        <patternFill>
          <bgColor rgb="FFC3B2F8"/>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border>
        <bottom style="medium">
          <color indexed="64"/>
        </bottom>
      </border>
    </dxf>
    <dxf>
      <border>
        <bottom style="medium">
          <color indexed="64"/>
        </bottom>
      </border>
    </dxf>
    <dxf>
      <border>
        <bottom style="medium">
          <color indexed="64"/>
        </bottom>
      </border>
    </dxf>
    <dxf>
      <border>
        <top style="thin">
          <color indexed="64"/>
        </top>
      </border>
    </dxf>
    <dxf>
      <numFmt numFmtId="167" formatCode="&quot;₦&quot;#,##0.00,,\ &quot;M&quot;"/>
    </dxf>
    <dxf>
      <numFmt numFmtId="167" formatCode="&quot;₦&quot;#,##0.00,,\ &quot;M&quo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ill>
        <patternFill>
          <bgColor rgb="FF7F5AF0"/>
        </patternFill>
      </fill>
    </dxf>
    <dxf>
      <fill>
        <patternFill>
          <bgColor rgb="FF7F5AF0"/>
        </patternFill>
      </fill>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ont>
        <sz val="8"/>
      </font>
    </dxf>
    <dxf>
      <font>
        <sz val="8"/>
      </font>
    </dxf>
    <dxf>
      <font>
        <sz val="8"/>
      </font>
    </dxf>
    <dxf>
      <font>
        <sz val="8"/>
      </font>
    </dxf>
    <dxf>
      <font>
        <sz val="8"/>
      </font>
    </dxf>
    <dxf>
      <font>
        <sz val="8"/>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b/>
      </font>
    </dxf>
    <dxf>
      <font>
        <b/>
      </font>
    </dxf>
    <dxf>
      <font>
        <b/>
      </font>
    </dxf>
    <dxf>
      <fill>
        <patternFill patternType="solid">
          <bgColor rgb="FFC3B2F8"/>
        </patternFill>
      </fill>
    </dxf>
    <dxf>
      <fill>
        <patternFill patternType="solid">
          <bgColor rgb="FFC3B2F8"/>
        </patternFill>
      </fill>
    </dxf>
    <dxf>
      <fill>
        <patternFill>
          <bgColor rgb="FFC3B2F8"/>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border>
        <bottom style="medium">
          <color indexed="64"/>
        </bottom>
      </border>
    </dxf>
    <dxf>
      <border>
        <bottom style="medium">
          <color indexed="64"/>
        </bottom>
      </border>
    </dxf>
    <dxf>
      <border>
        <bottom style="medium">
          <color indexed="64"/>
        </bottom>
      </border>
    </dxf>
    <dxf>
      <border>
        <top style="thin">
          <color indexed="64"/>
        </top>
      </border>
    </dxf>
    <dxf>
      <numFmt numFmtId="167" formatCode="&quot;₦&quot;#,##0.00,,\ &quot;M&quot;"/>
    </dxf>
    <dxf>
      <numFmt numFmtId="166" formatCode="_-* #,##0_-;\-* #,##0_-;_-* &quot;-&quot;??_-;_-@_-"/>
    </dxf>
    <dxf>
      <numFmt numFmtId="166" formatCode="_-* #,##0_-;\-* #,##0_-;_-* &quot;-&quot;??_-;_-@_-"/>
    </dxf>
    <dxf>
      <fill>
        <patternFill>
          <bgColor rgb="FF7F5AF0"/>
        </patternFill>
      </fill>
    </dxf>
    <dxf>
      <fill>
        <patternFill>
          <bgColor rgb="FF7F5AF0"/>
        </patternFill>
      </fill>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numFmt numFmtId="167" formatCode="&quot;₦&quot;#,##0.00,,\ &quot;M&quot;"/>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AA93F5"/>
        </patternFill>
      </fill>
    </dxf>
    <dxf>
      <fill>
        <patternFill patternType="solid">
          <bgColor rgb="FFAA93F5"/>
        </patternFill>
      </fill>
    </dxf>
    <dxf>
      <font>
        <b/>
      </font>
    </dxf>
    <dxf>
      <font>
        <b/>
      </font>
    </dxf>
    <dxf>
      <border>
        <bottom style="medium">
          <color indexed="64"/>
        </bottom>
      </border>
    </dxf>
    <dxf>
      <border>
        <bottom style="medium">
          <color indexed="64"/>
        </bottom>
      </border>
    </dxf>
    <dxf>
      <font>
        <sz val="9"/>
      </font>
    </dxf>
    <dxf>
      <font>
        <sz val="9"/>
      </font>
    </dxf>
    <dxf>
      <font>
        <sz val="9"/>
      </font>
    </dxf>
    <dxf>
      <font>
        <sz val="9"/>
      </font>
    </dxf>
    <dxf>
      <font>
        <sz val="9"/>
      </font>
    </dxf>
    <dxf>
      <font>
        <name val="Aptos"/>
        <scheme val="none"/>
      </font>
    </dxf>
    <dxf>
      <font>
        <name val="Aptos"/>
        <scheme val="none"/>
      </font>
    </dxf>
    <dxf>
      <font>
        <name val="Aptos"/>
        <scheme val="none"/>
      </font>
    </dxf>
    <dxf>
      <font>
        <name val="Aptos"/>
        <scheme val="none"/>
      </font>
    </dxf>
    <dxf>
      <font>
        <name val="Aptos"/>
        <scheme val="none"/>
      </font>
    </dxf>
    <dxf>
      <numFmt numFmtId="166" formatCode="_-* #,##0_-;\-* #,##0_-;_-* &quot;-&quot;??_-;_-@_-"/>
    </dxf>
    <dxf>
      <font>
        <b/>
      </font>
    </dxf>
    <dxf>
      <font>
        <b/>
      </font>
    </dxf>
    <dxf>
      <font>
        <b/>
      </font>
    </dxf>
    <dxf>
      <fill>
        <patternFill patternType="solid">
          <bgColor rgb="FFC3B2F8"/>
        </patternFill>
      </fill>
    </dxf>
    <dxf>
      <fill>
        <patternFill patternType="solid">
          <bgColor rgb="FFC3B2F8"/>
        </patternFill>
      </fill>
    </dxf>
    <dxf>
      <fill>
        <patternFill>
          <bgColor rgb="FFC3B2F8"/>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border>
        <bottom style="medium">
          <color indexed="64"/>
        </bottom>
      </border>
    </dxf>
    <dxf>
      <border>
        <bottom style="medium">
          <color indexed="64"/>
        </bottom>
      </border>
    </dxf>
    <dxf>
      <border>
        <bottom style="medium">
          <color indexed="64"/>
        </bottom>
      </border>
    </dxf>
    <dxf>
      <border>
        <top style="thin">
          <color indexed="64"/>
        </top>
      </border>
    </dxf>
    <dxf>
      <numFmt numFmtId="167" formatCode="&quot;₦&quot;#,##0.00,,\ &quot;M&quot;"/>
    </dxf>
    <dxf>
      <numFmt numFmtId="167" formatCode="&quot;₦&quot;#,##0.00,,\ &quot;M&quot;"/>
    </dxf>
    <dxf>
      <numFmt numFmtId="166" formatCode="_-* #,##0_-;\-* #,##0_-;_-* &quot;-&quot;??_-;_-@_-"/>
    </dxf>
    <dxf>
      <fill>
        <patternFill>
          <bgColor rgb="FF7F5AF0"/>
        </patternFill>
      </fill>
    </dxf>
    <dxf>
      <fill>
        <patternFill>
          <bgColor rgb="FF7F5AF0"/>
        </patternFill>
      </fill>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numFmt numFmtId="167" formatCode="&quot;₦&quot;#,##0.00,,\ &quot;M&quot;"/>
    </dxf>
    <dxf>
      <border>
        <bottom style="medium">
          <color indexed="64"/>
        </bottom>
      </border>
    </dxf>
    <dxf>
      <border>
        <bottom style="medium">
          <color indexed="64"/>
        </bottom>
      </border>
    </dxf>
    <dxf>
      <border>
        <bottom style="medium">
          <color indexed="64"/>
        </bottom>
      </border>
    </dxf>
    <dxf>
      <border>
        <bottom style="medium">
          <color indexed="64"/>
        </bottom>
      </border>
    </dxf>
    <dxf>
      <border>
        <top style="thin">
          <color indexed="64"/>
        </top>
      </border>
    </dxf>
    <dxf>
      <border>
        <top style="thin">
          <color indexed="64"/>
        </top>
      </border>
    </dxf>
    <dxf>
      <fill>
        <patternFill>
          <bgColor rgb="FFAA93F5"/>
        </patternFill>
      </fill>
    </dxf>
    <dxf>
      <fill>
        <patternFill>
          <bgColor rgb="FFAA93F5"/>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ont>
        <sz val="9"/>
      </font>
    </dxf>
    <dxf>
      <font>
        <sz val="9"/>
      </font>
    </dxf>
    <dxf>
      <font>
        <sz val="9"/>
      </font>
    </dxf>
    <dxf>
      <font>
        <sz val="9"/>
      </font>
    </dxf>
    <dxf>
      <font>
        <sz val="9"/>
      </font>
    </dxf>
    <dxf>
      <font>
        <sz val="9"/>
      </font>
    </dxf>
    <dxf>
      <alignment horizontal="left"/>
    </dxf>
    <dxf>
      <alignment horizontal="left"/>
    </dxf>
    <dxf>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ont>
        <b/>
      </font>
      <fill>
        <patternFill patternType="solid">
          <fgColor indexed="64"/>
          <bgColor rgb="FFC3B2F8"/>
        </patternFill>
      </fill>
      <alignment horizontal="left"/>
    </dxf>
    <dxf>
      <font>
        <b/>
      </font>
      <fill>
        <patternFill patternType="solid">
          <fgColor indexed="64"/>
          <bgColor rgb="FFC3B2F8"/>
        </patternFill>
      </fill>
    </dxf>
    <dxf>
      <font>
        <b/>
      </font>
      <fill>
        <patternFill patternType="solid">
          <fgColor indexed="64"/>
          <bgColor rgb="FFC3B2F8"/>
        </patternFill>
      </fill>
    </dxf>
    <dxf>
      <fill>
        <patternFill patternType="none">
          <bgColor auto="1"/>
        </patternFill>
      </fill>
    </dxf>
    <dxf>
      <fill>
        <patternFill patternType="none">
          <bgColor auto="1"/>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numFmt numFmtId="167" formatCode="&quot;₦&quot;#,##0.00,,\ &quot;M&quot;"/>
      <fill>
        <patternFill patternType="solid">
          <fgColor indexed="64"/>
          <bgColor rgb="FFEAE4FC"/>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color rgb="FF9C0006"/>
      </font>
    </dxf>
    <dxf>
      <font>
        <color rgb="FF00B050"/>
      </font>
    </dxf>
    <dxf>
      <font>
        <sz val="8"/>
        <name val="Aptos"/>
        <family val="2"/>
      </font>
      <fill>
        <patternFill patternType="none">
          <bgColor auto="1"/>
        </patternFill>
      </fill>
      <border>
        <right style="thin">
          <color auto="1"/>
        </right>
      </border>
    </dxf>
    <dxf>
      <font>
        <color theme="1"/>
        <name val="Aptos"/>
        <family val="2"/>
      </font>
      <border>
        <bottom style="thin">
          <color theme="7"/>
        </bottom>
        <vertical/>
        <horizontal/>
      </border>
    </dxf>
    <dxf>
      <font>
        <color theme="1"/>
        <name val="Aptos"/>
        <family val="2"/>
      </font>
      <fill>
        <patternFill patternType="solid">
          <bgColor rgb="FF7F5AF0"/>
        </patternFill>
      </fill>
      <border>
        <left/>
        <right/>
        <top/>
        <bottom/>
        <vertical/>
        <horizontal/>
      </border>
    </dxf>
  </dxfs>
  <tableStyles count="3" defaultTableStyle="TableStyleMedium9" defaultPivotStyle="PivotStyleLight16">
    <tableStyle name="new" pivot="0" table="0" count="10" xr9:uid="{85EDB6BD-B205-47E7-8C66-BA3FB93B33FD}">
      <tableStyleElement type="wholeTable" dxfId="228"/>
      <tableStyleElement type="headerRow" dxfId="227"/>
    </tableStyle>
    <tableStyle name="No Formatting" table="0" count="0" xr9:uid="{1A91D1CE-750B-4C9A-ABC3-57076A5BD0F4}"/>
    <tableStyle name="Slizer" pivot="0" table="0" count="2" xr9:uid="{3D44F58A-C682-44B4-A76D-85733B2B3222}">
      <tableStyleElement type="wholeTable" dxfId="226"/>
    </tableStyle>
  </tableStyles>
  <colors>
    <mruColors>
      <color rgb="FFEAE4FC"/>
      <color rgb="FF6B56B6"/>
      <color rgb="FF7F5AF0"/>
      <color rgb="FFAC95F5"/>
      <color rgb="FFFFFFFF"/>
      <color rgb="FFAA93F5"/>
      <color rgb="FF4E1DEB"/>
      <color rgb="FF538DD5"/>
      <color rgb="FFC3B2F8"/>
    </mruColors>
  </colors>
  <extLst>
    <ext xmlns:x14="http://schemas.microsoft.com/office/spreadsheetml/2009/9/main" uri="{46F421CA-312F-682f-3DD2-61675219B42D}">
      <x14:dxfs count="9">
        <dxf>
          <fill>
            <patternFill>
              <bgColor rgb="FF7F5AF0"/>
            </patternFill>
          </fill>
          <border>
            <left style="thin">
              <color auto="1"/>
            </left>
            <right style="thin">
              <color auto="1"/>
            </right>
            <top style="thin">
              <color auto="1"/>
            </top>
            <bottom style="thin">
              <color auto="1"/>
            </bottom>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EAE4FC"/>
              <bgColor rgb="FF7F5AF0"/>
            </patternFill>
          </fill>
          <border>
            <left style="thick">
              <color rgb="FF7F5AF0"/>
            </left>
            <right style="thick">
              <color rgb="FF7F5AF0"/>
            </right>
            <top/>
            <bottom/>
            <vertical/>
            <horizontal/>
          </border>
        </dxf>
        <dxf>
          <font>
            <b/>
            <i val="0"/>
            <sz val="8"/>
            <color theme="1"/>
            <name val="Aptos"/>
            <family val="2"/>
          </font>
          <fill>
            <patternFill patternType="solid">
              <fgColor indexed="64"/>
              <bgColor theme="0"/>
            </patternFill>
          </fill>
          <border>
            <left style="thick">
              <color rgb="FF7F5AF0"/>
            </left>
            <right style="thick">
              <color rgb="FF7F5AF0"/>
            </right>
            <top style="thick">
              <color rgb="FF7F5AF0"/>
            </top>
            <bottom style="thick">
              <color rgb="FF7F5AF0"/>
            </bottom>
            <vertical/>
            <horizontal/>
          </border>
        </dxf>
        <dxf>
          <font>
            <sz val="8"/>
            <color rgb="FF828282"/>
            <name val="Aptos"/>
            <family val="2"/>
            <scheme val="none"/>
          </font>
          <fill>
            <patternFill patternType="solid">
              <fgColor rgb="FFFFFFFF"/>
              <bgColor theme="3" tint="0.59996337778862885"/>
            </patternFill>
          </fill>
          <border>
            <left style="thin">
              <color rgb="FFE0E0E0"/>
            </left>
            <right style="medium">
              <color rgb="FF7F5AF0"/>
            </right>
            <top style="thin">
              <color rgb="FFE0E0E0"/>
            </top>
            <bottom style="thin">
              <color rgb="FFE0E0E0"/>
            </bottom>
            <vertical/>
            <horizontal/>
          </border>
        </dxf>
        <dxf>
          <font>
            <b val="0"/>
            <i val="0"/>
            <sz val="8"/>
            <color rgb="FF000000"/>
            <name val="Aptos"/>
            <family val="2"/>
          </font>
          <fill>
            <patternFill patternType="solid">
              <fgColor rgb="FFFFFFFF"/>
              <bgColor rgb="FFAC95F5"/>
            </patternFill>
          </fill>
          <border>
            <left/>
            <right style="medium">
              <color rgb="FF7F5AF0"/>
            </right>
            <top/>
            <bottom/>
            <vertical/>
            <horizontal/>
          </border>
        </dxf>
      </x14:dxfs>
    </ext>
    <ext xmlns:x14="http://schemas.microsoft.com/office/spreadsheetml/2009/9/main" uri="{EB79DEF2-80B8-43e5-95BD-54CBDDF9020C}">
      <x14:slicerStyles defaultSlicerStyle="SlicerStyleLight1">
        <x14:slicerStyle name="new">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UnselectedItemWithData" dxfId="4"/>
            <x14:slicerStyleElement type="hoveredSelectedItemWithData" dxfId="3"/>
            <x14:slicerStyleElement type="hoveredUnselectedItemWithNoData" dxfId="2"/>
            <x14:slicerStyleElement type="hoveredSelectedItemWithNoData" dxfId="1"/>
          </x14:slicerStyleElements>
        </x14:slicerStyle>
        <x14:slicerStyle name="Slizer">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391519993824311E-2"/>
          <c:y val="0.16360649536245689"/>
          <c:w val="0.91934441099274355"/>
          <c:h val="0.65572127105108302"/>
        </c:manualLayout>
      </c:layout>
      <c:barChart>
        <c:barDir val="col"/>
        <c:grouping val="clustered"/>
        <c:varyColors val="0"/>
        <c:ser>
          <c:idx val="0"/>
          <c:order val="0"/>
          <c:tx>
            <c:strRef>
              <c:f>Pivot!$E$27</c:f>
              <c:strCache>
                <c:ptCount val="1"/>
                <c:pt idx="0">
                  <c:v>Sum of Total_Sales</c:v>
                </c:pt>
              </c:strCache>
            </c:strRef>
          </c:tx>
          <c:spPr>
            <a:solidFill>
              <a:srgbClr val="C3B2F8"/>
            </a:solidFill>
            <a:ln>
              <a:noFill/>
            </a:ln>
            <a:effectLst/>
          </c:spPr>
          <c:invertIfNegative val="0"/>
          <c:dLbls>
            <c:delete val="1"/>
          </c:dLbls>
          <c:cat>
            <c:numRef>
              <c:f>Pivot!$D$28:$D$33</c:f>
              <c:numCache>
                <c:formatCode>General</c:formatCode>
                <c:ptCount val="6"/>
                <c:pt idx="0">
                  <c:v>2019</c:v>
                </c:pt>
                <c:pt idx="1">
                  <c:v>2020</c:v>
                </c:pt>
                <c:pt idx="2">
                  <c:v>2021</c:v>
                </c:pt>
                <c:pt idx="3">
                  <c:v>2022</c:v>
                </c:pt>
                <c:pt idx="4">
                  <c:v>2023</c:v>
                </c:pt>
                <c:pt idx="5">
                  <c:v>2024</c:v>
                </c:pt>
              </c:numCache>
            </c:numRef>
          </c:cat>
          <c:val>
            <c:numRef>
              <c:f>Pivot!$E$28:$E$33</c:f>
              <c:numCache>
                <c:formatCode>"₦"#,##0.00,,\ "M"</c:formatCode>
                <c:ptCount val="6"/>
                <c:pt idx="0">
                  <c:v>105131220</c:v>
                </c:pt>
                <c:pt idx="1">
                  <c:v>120839854</c:v>
                </c:pt>
                <c:pt idx="2">
                  <c:v>111012013</c:v>
                </c:pt>
                <c:pt idx="3">
                  <c:v>129728804</c:v>
                </c:pt>
                <c:pt idx="4">
                  <c:v>127706558</c:v>
                </c:pt>
                <c:pt idx="5">
                  <c:v>121964022</c:v>
                </c:pt>
              </c:numCache>
            </c:numRef>
          </c:val>
          <c:extLst>
            <c:ext xmlns:c16="http://schemas.microsoft.com/office/drawing/2014/chart" uri="{C3380CC4-5D6E-409C-BE32-E72D297353CC}">
              <c16:uniqueId val="{00000000-8124-4276-919C-6781237D27B6}"/>
            </c:ext>
          </c:extLst>
        </c:ser>
        <c:dLbls>
          <c:showLegendKey val="0"/>
          <c:showVal val="1"/>
          <c:showCatName val="0"/>
          <c:showSerName val="0"/>
          <c:showPercent val="0"/>
          <c:showBubbleSize val="0"/>
        </c:dLbls>
        <c:gapWidth val="500"/>
        <c:axId val="1340991375"/>
        <c:axId val="1340981775"/>
      </c:barChart>
      <c:lineChart>
        <c:grouping val="standard"/>
        <c:varyColors val="0"/>
        <c:ser>
          <c:idx val="1"/>
          <c:order val="1"/>
          <c:tx>
            <c:strRef>
              <c:f>Pivot!$F$27</c:f>
              <c:strCache>
                <c:ptCount val="1"/>
                <c:pt idx="0">
                  <c:v>Sum of Total_Sales</c:v>
                </c:pt>
              </c:strCache>
            </c:strRef>
          </c:tx>
          <c:spPr>
            <a:ln w="28575" cap="rnd">
              <a:noFill/>
              <a:round/>
            </a:ln>
            <a:effectLst/>
          </c:spPr>
          <c:marker>
            <c:symbol val="circle"/>
            <c:size val="9"/>
            <c:spPr>
              <a:solidFill>
                <a:srgbClr val="7F5AF0"/>
              </a:solidFill>
              <a:ln w="9525">
                <a:noFill/>
              </a:ln>
              <a:effectLst/>
            </c:spPr>
          </c:marker>
          <c:dLbls>
            <c:delete val="1"/>
          </c:dLbls>
          <c:cat>
            <c:numRef>
              <c:f>Pivot!$D$28:$D$33</c:f>
              <c:numCache>
                <c:formatCode>General</c:formatCode>
                <c:ptCount val="6"/>
                <c:pt idx="0">
                  <c:v>2019</c:v>
                </c:pt>
                <c:pt idx="1">
                  <c:v>2020</c:v>
                </c:pt>
                <c:pt idx="2">
                  <c:v>2021</c:v>
                </c:pt>
                <c:pt idx="3">
                  <c:v>2022</c:v>
                </c:pt>
                <c:pt idx="4">
                  <c:v>2023</c:v>
                </c:pt>
                <c:pt idx="5">
                  <c:v>2024</c:v>
                </c:pt>
              </c:numCache>
            </c:numRef>
          </c:cat>
          <c:val>
            <c:numRef>
              <c:f>Pivot!$F$28:$F$33</c:f>
              <c:numCache>
                <c:formatCode>"₦"#,##0.00,,\ "M"</c:formatCode>
                <c:ptCount val="6"/>
                <c:pt idx="0">
                  <c:v>105131220</c:v>
                </c:pt>
                <c:pt idx="1">
                  <c:v>120839854</c:v>
                </c:pt>
                <c:pt idx="2">
                  <c:v>111012013</c:v>
                </c:pt>
                <c:pt idx="3">
                  <c:v>129728804</c:v>
                </c:pt>
                <c:pt idx="4">
                  <c:v>127706558</c:v>
                </c:pt>
                <c:pt idx="5">
                  <c:v>121964022</c:v>
                </c:pt>
              </c:numCache>
            </c:numRef>
          </c:val>
          <c:smooth val="0"/>
          <c:extLst>
            <c:ext xmlns:c16="http://schemas.microsoft.com/office/drawing/2014/chart" uri="{C3380CC4-5D6E-409C-BE32-E72D297353CC}">
              <c16:uniqueId val="{00000001-8124-4276-919C-6781237D27B6}"/>
            </c:ext>
          </c:extLst>
        </c:ser>
        <c:dLbls>
          <c:showLegendKey val="0"/>
          <c:showVal val="1"/>
          <c:showCatName val="0"/>
          <c:showSerName val="0"/>
          <c:showPercent val="0"/>
          <c:showBubbleSize val="0"/>
        </c:dLbls>
        <c:marker val="1"/>
        <c:smooth val="0"/>
        <c:axId val="1340991375"/>
        <c:axId val="1340981775"/>
      </c:lineChart>
      <c:catAx>
        <c:axId val="134099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NG"/>
          </a:p>
        </c:txPr>
        <c:crossAx val="1340981775"/>
        <c:crosses val="autoZero"/>
        <c:auto val="1"/>
        <c:lblAlgn val="ctr"/>
        <c:lblOffset val="100"/>
        <c:noMultiLvlLbl val="0"/>
      </c:catAx>
      <c:valAx>
        <c:axId val="1340981775"/>
        <c:scaling>
          <c:orientation val="minMax"/>
        </c:scaling>
        <c:delete val="1"/>
        <c:axPos val="l"/>
        <c:numFmt formatCode="&quot;₦&quot;#,##0.00,,\ &quot;M&quot;" sourceLinked="1"/>
        <c:majorTickMark val="none"/>
        <c:minorTickMark val="none"/>
        <c:tickLblPos val="nextTo"/>
        <c:crossAx val="134099137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[ExcelMart_Sales_2019_2024.xlsx]Pivot!PivotTable7</c:name>
    <c:fmtId val="3"/>
  </c:pivotSource>
  <c:chart>
    <c:autoTitleDeleted val="1"/>
    <c:pivotFmts>
      <c:pivotFmt>
        <c:idx val="0"/>
        <c:spPr>
          <a:solidFill>
            <a:schemeClr val="accent1"/>
          </a:solidFill>
          <a:ln w="19050">
            <a:solidFill>
              <a:schemeClr val="lt1"/>
            </a:solidFill>
          </a:ln>
          <a:effectLst/>
        </c:spPr>
        <c:marker>
          <c:symbol val="none"/>
        </c:marker>
        <c:dLbl>
          <c:idx val="0"/>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rgbClr val="7F5AF0"/>
          </a:solidFill>
          <a:ln w="19050">
            <a:solidFill>
              <a:schemeClr val="lt1"/>
            </a:solidFill>
          </a:ln>
          <a:effectLst/>
        </c:spPr>
        <c:dLbl>
          <c:idx val="0"/>
          <c:layout>
            <c:manualLayout>
              <c:x val="0.19571865443425066"/>
              <c:y val="-9.987515605493133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rgbClr val="AA93F5"/>
          </a:solidFill>
          <a:ln w="19050">
            <a:solidFill>
              <a:schemeClr val="lt1"/>
            </a:solidFill>
          </a:ln>
          <a:effectLst/>
        </c:spPr>
        <c:dLbl>
          <c:idx val="0"/>
          <c:layout>
            <c:manualLayout>
              <c:x val="0.14678899082568808"/>
              <c:y val="0.11860174781523096"/>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rgbClr val="EAE4FC"/>
          </a:solidFill>
          <a:ln w="19050">
            <a:solidFill>
              <a:schemeClr val="lt1"/>
            </a:solidFill>
          </a:ln>
          <a:effectLst/>
        </c:spPr>
        <c:dLbl>
          <c:idx val="0"/>
          <c:layout>
            <c:manualLayout>
              <c:x val="-0.1529051987767584"/>
              <c:y val="2.4968789013732832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rgbClr val="4E1DEB"/>
          </a:solidFill>
          <a:ln w="19050">
            <a:solidFill>
              <a:schemeClr val="lt1"/>
            </a:solidFill>
          </a:ln>
          <a:effectLst/>
        </c:spPr>
        <c:dLbl>
          <c:idx val="0"/>
          <c:layout>
            <c:manualLayout>
              <c:x val="-0.14067278287461776"/>
              <c:y val="-5.6179775280898875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rgbClr val="7F5AF0"/>
          </a:solidFill>
          <a:ln w="19050">
            <a:solidFill>
              <a:schemeClr val="lt1"/>
            </a:solidFill>
          </a:ln>
          <a:effectLst/>
        </c:spPr>
        <c:dLbl>
          <c:idx val="0"/>
          <c:layout>
            <c:manualLayout>
              <c:x val="0.19571865443425066"/>
              <c:y val="-9.987515605493133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rgbClr val="AA93F5"/>
          </a:solidFill>
          <a:ln w="19050">
            <a:solidFill>
              <a:schemeClr val="lt1"/>
            </a:solidFill>
          </a:ln>
          <a:effectLst/>
        </c:spPr>
        <c:dLbl>
          <c:idx val="0"/>
          <c:layout>
            <c:manualLayout>
              <c:x val="0.14678899082568808"/>
              <c:y val="0.11860174781523096"/>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rgbClr val="EAE4FC"/>
          </a:solidFill>
          <a:ln w="19050">
            <a:solidFill>
              <a:schemeClr val="lt1"/>
            </a:solidFill>
          </a:ln>
          <a:effectLst/>
        </c:spPr>
        <c:dLbl>
          <c:idx val="0"/>
          <c:layout>
            <c:manualLayout>
              <c:x val="-0.1529051987767584"/>
              <c:y val="2.4968789013732832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rgbClr val="4E1DEB"/>
          </a:solidFill>
          <a:ln w="19050">
            <a:solidFill>
              <a:schemeClr val="lt1"/>
            </a:solidFill>
          </a:ln>
          <a:effectLst/>
        </c:spPr>
        <c:dLbl>
          <c:idx val="0"/>
          <c:layout>
            <c:manualLayout>
              <c:x val="-0.14067278287461776"/>
              <c:y val="-5.6179775280898875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rgbClr val="7F5AF0"/>
          </a:solidFill>
          <a:ln w="19050">
            <a:solidFill>
              <a:schemeClr val="lt1"/>
            </a:solidFill>
          </a:ln>
          <a:effectLst/>
        </c:spPr>
        <c:dLbl>
          <c:idx val="0"/>
          <c:layout>
            <c:manualLayout>
              <c:x val="0.19571865443425066"/>
              <c:y val="-9.987515605493133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2"/>
        <c:spPr>
          <a:solidFill>
            <a:srgbClr val="AA93F5"/>
          </a:solidFill>
          <a:ln w="19050">
            <a:solidFill>
              <a:schemeClr val="lt1"/>
            </a:solidFill>
          </a:ln>
          <a:effectLst/>
        </c:spPr>
        <c:dLbl>
          <c:idx val="0"/>
          <c:layout>
            <c:manualLayout>
              <c:x val="0.14678899082568808"/>
              <c:y val="0.11860174781523096"/>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3"/>
        <c:spPr>
          <a:solidFill>
            <a:srgbClr val="EAE4FC"/>
          </a:solidFill>
          <a:ln w="19050">
            <a:solidFill>
              <a:schemeClr val="lt1"/>
            </a:solidFill>
          </a:ln>
          <a:effectLst/>
        </c:spPr>
        <c:dLbl>
          <c:idx val="0"/>
          <c:layout>
            <c:manualLayout>
              <c:x val="-0.1529051987767584"/>
              <c:y val="2.4968789013732832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4"/>
        <c:spPr>
          <a:solidFill>
            <a:srgbClr val="4E1DEB"/>
          </a:solidFill>
          <a:ln w="19050">
            <a:solidFill>
              <a:schemeClr val="lt1"/>
            </a:solidFill>
          </a:ln>
          <a:effectLst/>
        </c:spPr>
        <c:dLbl>
          <c:idx val="0"/>
          <c:layout>
            <c:manualLayout>
              <c:x val="-0.14067278287461776"/>
              <c:y val="-5.6179775280898875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doughnutChart>
        <c:varyColors val="1"/>
        <c:ser>
          <c:idx val="0"/>
          <c:order val="0"/>
          <c:tx>
            <c:strRef>
              <c:f>Pivot!$B$56</c:f>
              <c:strCache>
                <c:ptCount val="1"/>
                <c:pt idx="0">
                  <c:v>Total</c:v>
                </c:pt>
              </c:strCache>
            </c:strRef>
          </c:tx>
          <c:dPt>
            <c:idx val="0"/>
            <c:bubble3D val="0"/>
            <c:spPr>
              <a:solidFill>
                <a:srgbClr val="7F5AF0"/>
              </a:solidFill>
              <a:ln w="19050">
                <a:solidFill>
                  <a:schemeClr val="lt1"/>
                </a:solidFill>
              </a:ln>
              <a:effectLst/>
            </c:spPr>
            <c:extLst>
              <c:ext xmlns:c16="http://schemas.microsoft.com/office/drawing/2014/chart" uri="{C3380CC4-5D6E-409C-BE32-E72D297353CC}">
                <c16:uniqueId val="{00000001-1740-465D-BFCD-2521B43D5410}"/>
              </c:ext>
            </c:extLst>
          </c:dPt>
          <c:dPt>
            <c:idx val="1"/>
            <c:bubble3D val="0"/>
            <c:spPr>
              <a:solidFill>
                <a:srgbClr val="AA93F5"/>
              </a:solidFill>
              <a:ln w="19050">
                <a:solidFill>
                  <a:schemeClr val="lt1"/>
                </a:solidFill>
              </a:ln>
              <a:effectLst/>
            </c:spPr>
            <c:extLst>
              <c:ext xmlns:c16="http://schemas.microsoft.com/office/drawing/2014/chart" uri="{C3380CC4-5D6E-409C-BE32-E72D297353CC}">
                <c16:uniqueId val="{00000003-1740-465D-BFCD-2521B43D5410}"/>
              </c:ext>
            </c:extLst>
          </c:dPt>
          <c:dPt>
            <c:idx val="2"/>
            <c:bubble3D val="0"/>
            <c:spPr>
              <a:solidFill>
                <a:srgbClr val="EAE4FC"/>
              </a:solidFill>
              <a:ln w="19050">
                <a:solidFill>
                  <a:schemeClr val="lt1"/>
                </a:solidFill>
              </a:ln>
              <a:effectLst/>
            </c:spPr>
            <c:extLst>
              <c:ext xmlns:c16="http://schemas.microsoft.com/office/drawing/2014/chart" uri="{C3380CC4-5D6E-409C-BE32-E72D297353CC}">
                <c16:uniqueId val="{00000005-1740-465D-BFCD-2521B43D5410}"/>
              </c:ext>
            </c:extLst>
          </c:dPt>
          <c:dPt>
            <c:idx val="3"/>
            <c:bubble3D val="0"/>
            <c:spPr>
              <a:solidFill>
                <a:srgbClr val="4E1DEB"/>
              </a:solidFill>
              <a:ln w="19050">
                <a:solidFill>
                  <a:schemeClr val="lt1"/>
                </a:solidFill>
              </a:ln>
              <a:effectLst/>
            </c:spPr>
            <c:extLst>
              <c:ext xmlns:c16="http://schemas.microsoft.com/office/drawing/2014/chart" uri="{C3380CC4-5D6E-409C-BE32-E72D297353CC}">
                <c16:uniqueId val="{00000007-1740-465D-BFCD-2521B43D5410}"/>
              </c:ext>
            </c:extLst>
          </c:dPt>
          <c:dLbls>
            <c:dLbl>
              <c:idx val="0"/>
              <c:layout>
                <c:manualLayout>
                  <c:x val="0.19571865443425066"/>
                  <c:y val="-9.987515605493133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1740-465D-BFCD-2521B43D5410}"/>
                </c:ext>
              </c:extLst>
            </c:dLbl>
            <c:dLbl>
              <c:idx val="1"/>
              <c:layout>
                <c:manualLayout>
                  <c:x val="0.14678899082568808"/>
                  <c:y val="0.11860174781523096"/>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1740-465D-BFCD-2521B43D5410}"/>
                </c:ext>
              </c:extLst>
            </c:dLbl>
            <c:dLbl>
              <c:idx val="2"/>
              <c:layout>
                <c:manualLayout>
                  <c:x val="-0.1529051987767584"/>
                  <c:y val="2.4968789013732832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1740-465D-BFCD-2521B43D5410}"/>
                </c:ext>
              </c:extLst>
            </c:dLbl>
            <c:dLbl>
              <c:idx val="3"/>
              <c:layout>
                <c:manualLayout>
                  <c:x val="-0.14067278287461776"/>
                  <c:y val="-5.6179775280898875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1740-465D-BFCD-2521B43D5410}"/>
                </c:ext>
              </c:extLst>
            </c:dLbl>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Pivot!$A$57:$A$61</c:f>
              <c:strCache>
                <c:ptCount val="4"/>
                <c:pt idx="0">
                  <c:v>Q1</c:v>
                </c:pt>
                <c:pt idx="1">
                  <c:v>Q2</c:v>
                </c:pt>
                <c:pt idx="2">
                  <c:v>Q3</c:v>
                </c:pt>
                <c:pt idx="3">
                  <c:v>Q4</c:v>
                </c:pt>
              </c:strCache>
            </c:strRef>
          </c:cat>
          <c:val>
            <c:numRef>
              <c:f>Pivot!$B$57:$B$61</c:f>
              <c:numCache>
                <c:formatCode>_-* #,##0_-;\-* #,##0_-;_-* "-"??_-;_-@_-</c:formatCode>
                <c:ptCount val="4"/>
                <c:pt idx="0">
                  <c:v>146570744</c:v>
                </c:pt>
                <c:pt idx="1">
                  <c:v>178735672</c:v>
                </c:pt>
                <c:pt idx="2">
                  <c:v>186546349</c:v>
                </c:pt>
                <c:pt idx="3">
                  <c:v>204529706</c:v>
                </c:pt>
              </c:numCache>
            </c:numRef>
          </c:val>
          <c:extLst>
            <c:ext xmlns:c16="http://schemas.microsoft.com/office/drawing/2014/chart" uri="{C3380CC4-5D6E-409C-BE32-E72D297353CC}">
              <c16:uniqueId val="{00000008-1740-465D-BFCD-2521B43D5410}"/>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124458551812429E-3"/>
          <c:y val="9.0759075907590761E-2"/>
          <c:w val="0.98577679182084421"/>
          <c:h val="0.71783607494607726"/>
        </c:manualLayout>
      </c:layout>
      <c:areaChart>
        <c:grouping val="stacked"/>
        <c:varyColors val="0"/>
        <c:ser>
          <c:idx val="1"/>
          <c:order val="1"/>
          <c:tx>
            <c:strRef>
              <c:f>Pivot!$F$39</c:f>
              <c:strCache>
                <c:ptCount val="1"/>
                <c:pt idx="0">
                  <c:v>Sum of Total_Sales</c:v>
                </c:pt>
              </c:strCache>
            </c:strRef>
          </c:tx>
          <c:spPr>
            <a:gradFill>
              <a:gsLst>
                <a:gs pos="0">
                  <a:srgbClr val="EAE4FC"/>
                </a:gs>
                <a:gs pos="61000">
                  <a:srgbClr val="C3B2F8"/>
                </a:gs>
                <a:gs pos="95000">
                  <a:srgbClr val="AA93F5"/>
                </a:gs>
                <a:gs pos="38000">
                  <a:srgbClr val="DBD1FA"/>
                </a:gs>
                <a:gs pos="100000">
                  <a:srgbClr val="AA93F5"/>
                </a:gs>
              </a:gsLst>
              <a:lin ang="5400000" scaled="1"/>
            </a:gradFill>
            <a:ln>
              <a:noFill/>
            </a:ln>
            <a:effectLst>
              <a:softEdge rad="12700"/>
            </a:effectLst>
          </c:spPr>
          <c:cat>
            <c:strRef>
              <c:f>Pivot!$D$40:$D$51</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Pivot!$F$40:$F$51</c:f>
              <c:numCache>
                <c:formatCode>"₦"#,##0.00,,\ "M"</c:formatCode>
                <c:ptCount val="12"/>
                <c:pt idx="0">
                  <c:v>58359601</c:v>
                </c:pt>
                <c:pt idx="1">
                  <c:v>35244162</c:v>
                </c:pt>
                <c:pt idx="2">
                  <c:v>52966981</c:v>
                </c:pt>
                <c:pt idx="3">
                  <c:v>63894047</c:v>
                </c:pt>
                <c:pt idx="4">
                  <c:v>44993909</c:v>
                </c:pt>
                <c:pt idx="5">
                  <c:v>69847716</c:v>
                </c:pt>
                <c:pt idx="6">
                  <c:v>84277906</c:v>
                </c:pt>
                <c:pt idx="7">
                  <c:v>43320150</c:v>
                </c:pt>
                <c:pt idx="8">
                  <c:v>58948293</c:v>
                </c:pt>
                <c:pt idx="9">
                  <c:v>68069006</c:v>
                </c:pt>
                <c:pt idx="10">
                  <c:v>70866557</c:v>
                </c:pt>
                <c:pt idx="11">
                  <c:v>65594143</c:v>
                </c:pt>
              </c:numCache>
            </c:numRef>
          </c:val>
          <c:extLst>
            <c:ext xmlns:c16="http://schemas.microsoft.com/office/drawing/2014/chart" uri="{C3380CC4-5D6E-409C-BE32-E72D297353CC}">
              <c16:uniqueId val="{00000000-5647-478E-BED3-9AC5F1C8327C}"/>
            </c:ext>
          </c:extLst>
        </c:ser>
        <c:dLbls>
          <c:showLegendKey val="0"/>
          <c:showVal val="0"/>
          <c:showCatName val="0"/>
          <c:showSerName val="0"/>
          <c:showPercent val="0"/>
          <c:showBubbleSize val="0"/>
        </c:dLbls>
        <c:axId val="187325071"/>
        <c:axId val="187333711"/>
      </c:areaChart>
      <c:lineChart>
        <c:grouping val="standard"/>
        <c:varyColors val="0"/>
        <c:ser>
          <c:idx val="0"/>
          <c:order val="0"/>
          <c:tx>
            <c:strRef>
              <c:f>Pivot!$E$39</c:f>
              <c:strCache>
                <c:ptCount val="1"/>
                <c:pt idx="0">
                  <c:v>Sum of Total_Sales</c:v>
                </c:pt>
              </c:strCache>
            </c:strRef>
          </c:tx>
          <c:spPr>
            <a:ln w="28575" cap="rnd">
              <a:solidFill>
                <a:srgbClr val="AA93F5"/>
              </a:solidFill>
              <a:round/>
            </a:ln>
            <a:effectLst/>
          </c:spPr>
          <c:marker>
            <c:symbol val="none"/>
          </c:marker>
          <c:cat>
            <c:strRef>
              <c:f>Pivot!$D$40:$D$51</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Pivot!$E$40:$E$51</c:f>
              <c:numCache>
                <c:formatCode>"₦"#,##0.00,,\ "M"</c:formatCode>
                <c:ptCount val="12"/>
                <c:pt idx="0">
                  <c:v>58359601</c:v>
                </c:pt>
                <c:pt idx="1">
                  <c:v>35244162</c:v>
                </c:pt>
                <c:pt idx="2">
                  <c:v>52966981</c:v>
                </c:pt>
                <c:pt idx="3">
                  <c:v>63894047</c:v>
                </c:pt>
                <c:pt idx="4">
                  <c:v>44993909</c:v>
                </c:pt>
                <c:pt idx="5">
                  <c:v>69847716</c:v>
                </c:pt>
                <c:pt idx="6">
                  <c:v>84277906</c:v>
                </c:pt>
                <c:pt idx="7">
                  <c:v>43320150</c:v>
                </c:pt>
                <c:pt idx="8">
                  <c:v>58948293</c:v>
                </c:pt>
                <c:pt idx="9">
                  <c:v>68069006</c:v>
                </c:pt>
                <c:pt idx="10">
                  <c:v>70866557</c:v>
                </c:pt>
                <c:pt idx="11">
                  <c:v>65594143</c:v>
                </c:pt>
              </c:numCache>
            </c:numRef>
          </c:val>
          <c:smooth val="1"/>
          <c:extLst>
            <c:ext xmlns:c16="http://schemas.microsoft.com/office/drawing/2014/chart" uri="{C3380CC4-5D6E-409C-BE32-E72D297353CC}">
              <c16:uniqueId val="{00000001-5647-478E-BED3-9AC5F1C8327C}"/>
            </c:ext>
          </c:extLst>
        </c:ser>
        <c:ser>
          <c:idx val="2"/>
          <c:order val="2"/>
          <c:tx>
            <c:strRef>
              <c:f>Pivot!$G$39</c:f>
              <c:strCache>
                <c:ptCount val="1"/>
                <c:pt idx="0">
                  <c:v>Max</c:v>
                </c:pt>
              </c:strCache>
            </c:strRef>
          </c:tx>
          <c:spPr>
            <a:ln w="28575" cap="rnd">
              <a:solidFill>
                <a:schemeClr val="accent3"/>
              </a:solidFill>
              <a:round/>
            </a:ln>
            <a:effectLst/>
          </c:spPr>
          <c:marker>
            <c:symbol val="x"/>
            <c:size val="4"/>
            <c:spPr>
              <a:solidFill>
                <a:srgbClr val="00B050"/>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Pivot!$D$40:$D$51</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Pivot!$G$40:$G$51</c:f>
              <c:numCache>
                <c:formatCode>"₦"#,##0.00,,\ "M"</c:formatCode>
                <c:ptCount val="12"/>
                <c:pt idx="0">
                  <c:v>#N/A</c:v>
                </c:pt>
                <c:pt idx="1">
                  <c:v>#N/A</c:v>
                </c:pt>
                <c:pt idx="2">
                  <c:v>#N/A</c:v>
                </c:pt>
                <c:pt idx="3">
                  <c:v>#N/A</c:v>
                </c:pt>
                <c:pt idx="4">
                  <c:v>#N/A</c:v>
                </c:pt>
                <c:pt idx="5">
                  <c:v>#N/A</c:v>
                </c:pt>
                <c:pt idx="6">
                  <c:v>84277906</c:v>
                </c:pt>
                <c:pt idx="7">
                  <c:v>#N/A</c:v>
                </c:pt>
                <c:pt idx="8">
                  <c:v>#N/A</c:v>
                </c:pt>
                <c:pt idx="9">
                  <c:v>#N/A</c:v>
                </c:pt>
                <c:pt idx="10">
                  <c:v>#N/A</c:v>
                </c:pt>
                <c:pt idx="11">
                  <c:v>#N/A</c:v>
                </c:pt>
              </c:numCache>
            </c:numRef>
          </c:val>
          <c:smooth val="0"/>
          <c:extLst>
            <c:ext xmlns:c16="http://schemas.microsoft.com/office/drawing/2014/chart" uri="{C3380CC4-5D6E-409C-BE32-E72D297353CC}">
              <c16:uniqueId val="{00000002-5647-478E-BED3-9AC5F1C8327C}"/>
            </c:ext>
          </c:extLst>
        </c:ser>
        <c:ser>
          <c:idx val="3"/>
          <c:order val="3"/>
          <c:tx>
            <c:strRef>
              <c:f>Pivot!$H$39</c:f>
              <c:strCache>
                <c:ptCount val="1"/>
                <c:pt idx="0">
                  <c:v>MIN</c:v>
                </c:pt>
              </c:strCache>
            </c:strRef>
          </c:tx>
          <c:spPr>
            <a:ln w="28575" cap="rnd">
              <a:solidFill>
                <a:schemeClr val="accent4"/>
              </a:solidFill>
              <a:round/>
            </a:ln>
            <a:effectLst/>
          </c:spPr>
          <c:marker>
            <c:symbol val="square"/>
            <c:size val="4"/>
            <c:spPr>
              <a:solidFill>
                <a:srgbClr val="FF0000"/>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Pivot!$D$40:$D$51</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Pivot!$H$40:$H$51</c:f>
              <c:numCache>
                <c:formatCode>"₦"#,##0.00,,\ "M"</c:formatCode>
                <c:ptCount val="12"/>
                <c:pt idx="0">
                  <c:v>#N/A</c:v>
                </c:pt>
                <c:pt idx="1">
                  <c:v>35244162</c:v>
                </c:pt>
                <c:pt idx="2">
                  <c:v>#N/A</c:v>
                </c:pt>
                <c:pt idx="3">
                  <c:v>#N/A</c:v>
                </c:pt>
                <c:pt idx="4">
                  <c:v>#N/A</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3-5647-478E-BED3-9AC5F1C8327C}"/>
            </c:ext>
          </c:extLst>
        </c:ser>
        <c:dLbls>
          <c:showLegendKey val="0"/>
          <c:showVal val="0"/>
          <c:showCatName val="0"/>
          <c:showSerName val="0"/>
          <c:showPercent val="0"/>
          <c:showBubbleSize val="0"/>
        </c:dLbls>
        <c:marker val="1"/>
        <c:smooth val="0"/>
        <c:axId val="187325071"/>
        <c:axId val="187333711"/>
      </c:lineChart>
      <c:catAx>
        <c:axId val="18732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crossAx val="187333711"/>
        <c:crosses val="autoZero"/>
        <c:auto val="1"/>
        <c:lblAlgn val="ctr"/>
        <c:lblOffset val="100"/>
        <c:noMultiLvlLbl val="0"/>
      </c:catAx>
      <c:valAx>
        <c:axId val="187333711"/>
        <c:scaling>
          <c:orientation val="minMax"/>
        </c:scaling>
        <c:delete val="1"/>
        <c:axPos val="l"/>
        <c:numFmt formatCode="&quot;₦&quot;#,##0.00,,\ &quot;M&quot;" sourceLinked="1"/>
        <c:majorTickMark val="none"/>
        <c:minorTickMark val="none"/>
        <c:tickLblPos val="nextTo"/>
        <c:crossAx val="18732507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[ExcelMart_Sales_2019_2024.xlsx]Pivot!PivotTable10</c:name>
    <c:fmtId val="3"/>
  </c:pivotSource>
  <c:chart>
    <c:autoTitleDeleted val="1"/>
    <c:pivotFmts>
      <c:pivotFmt>
        <c:idx val="0"/>
        <c:spPr>
          <a:solidFill>
            <a:schemeClr val="accent1"/>
          </a:solidFill>
          <a:ln w="19050">
            <a:solidFill>
              <a:schemeClr val="lt1"/>
            </a:solidFill>
          </a:ln>
          <a:effectLst/>
        </c:spPr>
        <c:marker>
          <c:symbol val="none"/>
        </c:marker>
        <c:dLbl>
          <c:idx val="0"/>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rgbClr val="EAE4FC"/>
          </a:solidFill>
          <a:ln w="19050">
            <a:solidFill>
              <a:schemeClr val="lt1"/>
            </a:solidFill>
          </a:ln>
          <a:effectLst/>
        </c:spPr>
        <c:dLbl>
          <c:idx val="0"/>
          <c:layout>
            <c:manualLayout>
              <c:x val="0.15833333333333333"/>
              <c:y val="-5.5555555555555532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rgbClr val="C3B2F8"/>
          </a:solidFill>
          <a:ln w="19050">
            <a:solidFill>
              <a:schemeClr val="lt1"/>
            </a:solidFill>
          </a:ln>
          <a:effectLst/>
        </c:spPr>
        <c:dLbl>
          <c:idx val="0"/>
          <c:layout>
            <c:manualLayout>
              <c:x val="0.14999999999999991"/>
              <c:y val="4.6296296296296294E-3"/>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rgbClr val="7F5AF0"/>
          </a:solidFill>
          <a:ln w="19050">
            <a:solidFill>
              <a:schemeClr val="lt1"/>
            </a:solidFill>
          </a:ln>
          <a:effectLst/>
        </c:spPr>
        <c:dLbl>
          <c:idx val="0"/>
          <c:layout>
            <c:manualLayout>
              <c:x val="0.24166666666666656"/>
              <c:y val="7.407407407407407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rgbClr val="6B56B6"/>
          </a:solidFill>
          <a:ln w="19050">
            <a:solidFill>
              <a:schemeClr val="lt1"/>
            </a:solidFill>
          </a:ln>
          <a:effectLst/>
        </c:spPr>
        <c:dLbl>
          <c:idx val="0"/>
          <c:layout>
            <c:manualLayout>
              <c:x val="-0.15833333333333335"/>
              <c:y val="6.9444444444444448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layout>
            <c:manualLayout>
              <c:x val="-0.18611111111111114"/>
              <c:y val="-4.6296296296296511E-3"/>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rgbClr val="EAE4FC"/>
          </a:solidFill>
          <a:ln w="19050">
            <a:solidFill>
              <a:schemeClr val="lt1"/>
            </a:solidFill>
          </a:ln>
          <a:effectLst/>
        </c:spPr>
        <c:dLbl>
          <c:idx val="0"/>
          <c:layout>
            <c:manualLayout>
              <c:x val="0.15833333333333333"/>
              <c:y val="-5.5555555555555532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rgbClr val="C3B2F8"/>
          </a:solidFill>
          <a:ln w="19050">
            <a:solidFill>
              <a:schemeClr val="lt1"/>
            </a:solidFill>
          </a:ln>
          <a:effectLst/>
        </c:spPr>
        <c:dLbl>
          <c:idx val="0"/>
          <c:layout>
            <c:manualLayout>
              <c:x val="0.14999999999999991"/>
              <c:y val="4.6296296296296294E-3"/>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rgbClr val="7F5AF0"/>
          </a:solidFill>
          <a:ln w="19050">
            <a:solidFill>
              <a:schemeClr val="lt1"/>
            </a:solidFill>
          </a:ln>
          <a:effectLst/>
        </c:spPr>
        <c:dLbl>
          <c:idx val="0"/>
          <c:layout>
            <c:manualLayout>
              <c:x val="0.24166666666666656"/>
              <c:y val="7.407407407407407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rgbClr val="6B56B6"/>
          </a:solidFill>
          <a:ln w="19050">
            <a:solidFill>
              <a:schemeClr val="lt1"/>
            </a:solidFill>
          </a:ln>
          <a:effectLst/>
        </c:spPr>
        <c:dLbl>
          <c:idx val="0"/>
          <c:layout>
            <c:manualLayout>
              <c:x val="-0.15833333333333335"/>
              <c:y val="6.9444444444444448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8611111111111114"/>
              <c:y val="-4.6296296296296511E-3"/>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3"/>
        <c:spPr>
          <a:solidFill>
            <a:srgbClr val="EAE4FC"/>
          </a:solidFill>
          <a:ln w="19050">
            <a:solidFill>
              <a:schemeClr val="lt1"/>
            </a:solidFill>
          </a:ln>
          <a:effectLst/>
        </c:spPr>
        <c:dLbl>
          <c:idx val="0"/>
          <c:layout>
            <c:manualLayout>
              <c:x val="0.17711286089238845"/>
              <c:y val="-9.9223415945024221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4"/>
        <c:spPr>
          <a:solidFill>
            <a:srgbClr val="C3B2F8"/>
          </a:solidFill>
          <a:ln w="19050">
            <a:solidFill>
              <a:schemeClr val="lt1"/>
            </a:solidFill>
          </a:ln>
          <a:effectLst/>
        </c:spPr>
        <c:dLbl>
          <c:idx val="0"/>
          <c:layout>
            <c:manualLayout>
              <c:x val="0.14999999999999991"/>
              <c:y val="4.6296296296296294E-3"/>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5"/>
        <c:spPr>
          <a:solidFill>
            <a:srgbClr val="7F5AF0"/>
          </a:solidFill>
          <a:ln w="19050">
            <a:solidFill>
              <a:schemeClr val="lt1"/>
            </a:solidFill>
          </a:ln>
          <a:effectLst/>
        </c:spPr>
        <c:dLbl>
          <c:idx val="0"/>
          <c:layout>
            <c:manualLayout>
              <c:x val="0.24166666666666656"/>
              <c:y val="7.407407407407407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6"/>
        <c:spPr>
          <a:solidFill>
            <a:srgbClr val="6B56B6"/>
          </a:solidFill>
          <a:ln w="19050">
            <a:solidFill>
              <a:schemeClr val="lt1"/>
            </a:solidFill>
          </a:ln>
          <a:effectLst/>
        </c:spPr>
        <c:dLbl>
          <c:idx val="0"/>
          <c:layout>
            <c:manualLayout>
              <c:x val="-0.15833333333333335"/>
              <c:y val="6.9444444444444448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7"/>
        <c:spPr>
          <a:solidFill>
            <a:srgbClr val="4E1DEB"/>
          </a:solidFill>
          <a:ln w="19050">
            <a:solidFill>
              <a:schemeClr val="lt1"/>
            </a:solidFill>
          </a:ln>
          <a:effectLst/>
        </c:spPr>
        <c:dLbl>
          <c:idx val="0"/>
          <c:layout>
            <c:manualLayout>
              <c:x val="-0.19080588517984548"/>
              <c:y val="-6.2854015518802514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spPr>
          <a:solidFill>
            <a:srgbClr val="7F5AF0"/>
          </a:solidFill>
          <a:ln w="19050">
            <a:solidFill>
              <a:schemeClr val="lt1"/>
            </a:solidFill>
          </a:ln>
          <a:effectLst/>
        </c:spPr>
        <c:dLbl>
          <c:idx val="0"/>
          <c:layout>
            <c:manualLayout>
              <c:x val="0.15194681861348527"/>
              <c:y val="-0.10189228529839885"/>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spPr>
          <a:solidFill>
            <a:srgbClr val="AA93F5"/>
          </a:solidFill>
          <a:ln w="19050">
            <a:solidFill>
              <a:schemeClr val="lt1"/>
            </a:solidFill>
          </a:ln>
          <a:effectLst/>
        </c:spPr>
        <c:dLbl>
          <c:idx val="0"/>
          <c:layout>
            <c:manualLayout>
              <c:x val="0.14245014245014237"/>
              <c:y val="8.7336244541484712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0"/>
        <c:spPr>
          <a:solidFill>
            <a:srgbClr val="EAE4FC"/>
          </a:solidFill>
          <a:ln w="19050">
            <a:solidFill>
              <a:schemeClr val="lt1"/>
            </a:solidFill>
          </a:ln>
          <a:effectLst/>
        </c:spPr>
        <c:dLbl>
          <c:idx val="0"/>
          <c:layout>
            <c:manualLayout>
              <c:x val="0.13295346628679952"/>
              <c:y val="0.13828238719068414"/>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0.12345679012345678"/>
              <c:y val="0.2183406113537118"/>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2"/>
        <c:spPr>
          <a:solidFill>
            <a:srgbClr val="4E1DEB"/>
          </a:solidFill>
          <a:ln w="19050">
            <a:solidFill>
              <a:schemeClr val="lt1"/>
            </a:solidFill>
          </a:ln>
          <a:effectLst/>
        </c:spPr>
        <c:dLbl>
          <c:idx val="0"/>
          <c:layout>
            <c:manualLayout>
              <c:x val="-0.12820512820512822"/>
              <c:y val="-0.15283842794759825"/>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28166056707700265"/>
          <c:y val="0.14203688204917986"/>
          <c:w val="0.45076337288824819"/>
          <c:h val="0.69423426193200921"/>
        </c:manualLayout>
      </c:layout>
      <c:doughnutChart>
        <c:varyColors val="1"/>
        <c:ser>
          <c:idx val="0"/>
          <c:order val="0"/>
          <c:tx>
            <c:strRef>
              <c:f>Pivot!$B$90</c:f>
              <c:strCache>
                <c:ptCount val="1"/>
                <c:pt idx="0">
                  <c:v>Total</c:v>
                </c:pt>
              </c:strCache>
            </c:strRef>
          </c:tx>
          <c:dPt>
            <c:idx val="0"/>
            <c:bubble3D val="0"/>
            <c:spPr>
              <a:solidFill>
                <a:srgbClr val="7F5AF0"/>
              </a:solidFill>
              <a:ln w="19050">
                <a:solidFill>
                  <a:schemeClr val="lt1"/>
                </a:solidFill>
              </a:ln>
              <a:effectLst/>
            </c:spPr>
            <c:extLst>
              <c:ext xmlns:c16="http://schemas.microsoft.com/office/drawing/2014/chart" uri="{C3380CC4-5D6E-409C-BE32-E72D297353CC}">
                <c16:uniqueId val="{00000001-328F-457D-8543-225765B30D3C}"/>
              </c:ext>
            </c:extLst>
          </c:dPt>
          <c:dPt>
            <c:idx val="1"/>
            <c:bubble3D val="0"/>
            <c:spPr>
              <a:solidFill>
                <a:srgbClr val="AA93F5"/>
              </a:solidFill>
              <a:ln w="19050">
                <a:solidFill>
                  <a:schemeClr val="lt1"/>
                </a:solidFill>
              </a:ln>
              <a:effectLst/>
            </c:spPr>
            <c:extLst>
              <c:ext xmlns:c16="http://schemas.microsoft.com/office/drawing/2014/chart" uri="{C3380CC4-5D6E-409C-BE32-E72D297353CC}">
                <c16:uniqueId val="{00000003-328F-457D-8543-225765B30D3C}"/>
              </c:ext>
            </c:extLst>
          </c:dPt>
          <c:dPt>
            <c:idx val="2"/>
            <c:bubble3D val="0"/>
            <c:spPr>
              <a:solidFill>
                <a:srgbClr val="EAE4FC"/>
              </a:solidFill>
              <a:ln w="19050">
                <a:solidFill>
                  <a:schemeClr val="lt1"/>
                </a:solidFill>
              </a:ln>
              <a:effectLst/>
            </c:spPr>
            <c:extLst>
              <c:ext xmlns:c16="http://schemas.microsoft.com/office/drawing/2014/chart" uri="{C3380CC4-5D6E-409C-BE32-E72D297353CC}">
                <c16:uniqueId val="{00000005-328F-457D-8543-225765B30D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28F-457D-8543-225765B30D3C}"/>
              </c:ext>
            </c:extLst>
          </c:dPt>
          <c:dPt>
            <c:idx val="4"/>
            <c:bubble3D val="0"/>
            <c:spPr>
              <a:solidFill>
                <a:srgbClr val="4E1DEB"/>
              </a:solidFill>
              <a:ln w="19050">
                <a:solidFill>
                  <a:schemeClr val="lt1"/>
                </a:solidFill>
              </a:ln>
              <a:effectLst/>
            </c:spPr>
            <c:extLst>
              <c:ext xmlns:c16="http://schemas.microsoft.com/office/drawing/2014/chart" uri="{C3380CC4-5D6E-409C-BE32-E72D297353CC}">
                <c16:uniqueId val="{00000009-328F-457D-8543-225765B30D3C}"/>
              </c:ext>
            </c:extLst>
          </c:dPt>
          <c:dLbls>
            <c:dLbl>
              <c:idx val="0"/>
              <c:layout>
                <c:manualLayout>
                  <c:x val="0.15194681861348527"/>
                  <c:y val="-0.10189228529839885"/>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328F-457D-8543-225765B30D3C}"/>
                </c:ext>
              </c:extLst>
            </c:dLbl>
            <c:dLbl>
              <c:idx val="1"/>
              <c:layout>
                <c:manualLayout>
                  <c:x val="0.14245014245014237"/>
                  <c:y val="8.7336244541484712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328F-457D-8543-225765B30D3C}"/>
                </c:ext>
              </c:extLst>
            </c:dLbl>
            <c:dLbl>
              <c:idx val="2"/>
              <c:layout>
                <c:manualLayout>
                  <c:x val="0.13295346628679952"/>
                  <c:y val="0.13828238719068414"/>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328F-457D-8543-225765B30D3C}"/>
                </c:ext>
              </c:extLst>
            </c:dLbl>
            <c:dLbl>
              <c:idx val="3"/>
              <c:layout>
                <c:manualLayout>
                  <c:x val="-0.12345679012345678"/>
                  <c:y val="0.2183406113537118"/>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328F-457D-8543-225765B30D3C}"/>
                </c:ext>
              </c:extLst>
            </c:dLbl>
            <c:dLbl>
              <c:idx val="4"/>
              <c:layout>
                <c:manualLayout>
                  <c:x val="-0.12820512820512822"/>
                  <c:y val="-0.15283842794759825"/>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328F-457D-8543-225765B30D3C}"/>
                </c:ext>
              </c:extLst>
            </c:dLbl>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NG"/>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Pivot!$A$91:$A$96</c:f>
              <c:strCache>
                <c:ptCount val="5"/>
                <c:pt idx="0">
                  <c:v>Branch B</c:v>
                </c:pt>
                <c:pt idx="1">
                  <c:v>Branch A</c:v>
                </c:pt>
                <c:pt idx="2">
                  <c:v>Branch E</c:v>
                </c:pt>
                <c:pt idx="3">
                  <c:v>Branch C</c:v>
                </c:pt>
                <c:pt idx="4">
                  <c:v>Branch D</c:v>
                </c:pt>
              </c:strCache>
            </c:strRef>
          </c:cat>
          <c:val>
            <c:numRef>
              <c:f>Pivot!$B$91:$B$96</c:f>
              <c:numCache>
                <c:formatCode>_-* #,##0_-;\-* #,##0_-;_-* "-"??_-;_-@_-</c:formatCode>
                <c:ptCount val="5"/>
                <c:pt idx="0">
                  <c:v>141950910</c:v>
                </c:pt>
                <c:pt idx="1">
                  <c:v>123528548</c:v>
                </c:pt>
                <c:pt idx="2">
                  <c:v>133506432</c:v>
                </c:pt>
                <c:pt idx="3">
                  <c:v>158776867</c:v>
                </c:pt>
                <c:pt idx="4">
                  <c:v>158619714</c:v>
                </c:pt>
              </c:numCache>
            </c:numRef>
          </c:val>
          <c:extLst>
            <c:ext xmlns:c16="http://schemas.microsoft.com/office/drawing/2014/chart" uri="{C3380CC4-5D6E-409C-BE32-E72D297353CC}">
              <c16:uniqueId val="{0000000A-328F-457D-8543-225765B30D3C}"/>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43410170405436"/>
          <c:y val="5.9331175836030203E-2"/>
          <c:w val="0.84456578344373623"/>
          <c:h val="0.88133764832793959"/>
        </c:manualLayout>
      </c:layout>
      <c:barChart>
        <c:barDir val="bar"/>
        <c:grouping val="clustered"/>
        <c:varyColors val="0"/>
        <c:ser>
          <c:idx val="0"/>
          <c:order val="0"/>
          <c:tx>
            <c:strRef>
              <c:f>Pivot!$F$66</c:f>
              <c:strCache>
                <c:ptCount val="1"/>
                <c:pt idx="0">
                  <c:v>Sum of Total_Sales</c:v>
                </c:pt>
              </c:strCache>
            </c:strRef>
          </c:tx>
          <c:spPr>
            <a:solidFill>
              <a:srgbClr val="7F5A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Pivot!$E$67:$E$74</c:f>
              <c:strCache>
                <c:ptCount val="8"/>
                <c:pt idx="0">
                  <c:v>AC</c:v>
                </c:pt>
                <c:pt idx="1">
                  <c:v>SDA</c:v>
                </c:pt>
                <c:pt idx="2">
                  <c:v>CF</c:v>
                </c:pt>
                <c:pt idx="3">
                  <c:v>REF</c:v>
                </c:pt>
                <c:pt idx="4">
                  <c:v>WM</c:v>
                </c:pt>
                <c:pt idx="5">
                  <c:v>GC</c:v>
                </c:pt>
                <c:pt idx="6">
                  <c:v>MW</c:v>
                </c:pt>
                <c:pt idx="7">
                  <c:v>TV</c:v>
                </c:pt>
              </c:strCache>
            </c:strRef>
          </c:cat>
          <c:val>
            <c:numRef>
              <c:f>Pivot!$F$67:$F$74</c:f>
              <c:numCache>
                <c:formatCode>"₦"#,##0.00,,\ "M"</c:formatCode>
                <c:ptCount val="8"/>
                <c:pt idx="0">
                  <c:v>71402923</c:v>
                </c:pt>
                <c:pt idx="1">
                  <c:v>83433289</c:v>
                </c:pt>
                <c:pt idx="2">
                  <c:v>84244660</c:v>
                </c:pt>
                <c:pt idx="3">
                  <c:v>90198190</c:v>
                </c:pt>
                <c:pt idx="4">
                  <c:v>94115328</c:v>
                </c:pt>
                <c:pt idx="5">
                  <c:v>96555915</c:v>
                </c:pt>
                <c:pt idx="6">
                  <c:v>98006767</c:v>
                </c:pt>
                <c:pt idx="7">
                  <c:v>98425399</c:v>
                </c:pt>
              </c:numCache>
            </c:numRef>
          </c:val>
          <c:extLst>
            <c:ext xmlns:c16="http://schemas.microsoft.com/office/drawing/2014/chart" uri="{C3380CC4-5D6E-409C-BE32-E72D297353CC}">
              <c16:uniqueId val="{00000000-D96D-42D3-B675-8746D72C1AB7}"/>
            </c:ext>
          </c:extLst>
        </c:ser>
        <c:dLbls>
          <c:dLblPos val="outEnd"/>
          <c:showLegendKey val="0"/>
          <c:showVal val="1"/>
          <c:showCatName val="0"/>
          <c:showSerName val="0"/>
          <c:showPercent val="0"/>
          <c:showBubbleSize val="0"/>
        </c:dLbls>
        <c:gapWidth val="168"/>
        <c:axId val="187340431"/>
        <c:axId val="187331791"/>
        <c:extLst>
          <c:ext xmlns:c15="http://schemas.microsoft.com/office/drawing/2012/chart" uri="{02D57815-91ED-43cb-92C2-25804820EDAC}">
            <c15:filteredBarSeries>
              <c15:ser>
                <c:idx val="1"/>
                <c:order val="1"/>
                <c:tx>
                  <c:strRef>
                    <c:extLst>
                      <c:ext uri="{02D57815-91ED-43cb-92C2-25804820EDAC}">
                        <c15:formulaRef>
                          <c15:sqref>Pivot!$G$66</c15:sqref>
                        </c15:formulaRef>
                      </c:ext>
                    </c:extLst>
                    <c:strCache>
                      <c:ptCount val="1"/>
                      <c:pt idx="0">
                        <c:v>Sum of Total_Sales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Pivot!$E$67:$E$74</c15:sqref>
                        </c15:formulaRef>
                      </c:ext>
                    </c:extLst>
                    <c:strCache>
                      <c:ptCount val="8"/>
                      <c:pt idx="0">
                        <c:v>AC</c:v>
                      </c:pt>
                      <c:pt idx="1">
                        <c:v>SDA</c:v>
                      </c:pt>
                      <c:pt idx="2">
                        <c:v>CF</c:v>
                      </c:pt>
                      <c:pt idx="3">
                        <c:v>REF</c:v>
                      </c:pt>
                      <c:pt idx="4">
                        <c:v>WM</c:v>
                      </c:pt>
                      <c:pt idx="5">
                        <c:v>GC</c:v>
                      </c:pt>
                      <c:pt idx="6">
                        <c:v>MW</c:v>
                      </c:pt>
                      <c:pt idx="7">
                        <c:v>TV</c:v>
                      </c:pt>
                    </c:strCache>
                  </c:strRef>
                </c:cat>
                <c:val>
                  <c:numRef>
                    <c:extLst>
                      <c:ext uri="{02D57815-91ED-43cb-92C2-25804820EDAC}">
                        <c15:formulaRef>
                          <c15:sqref>Pivot!$G$67:$G$74</c15:sqref>
                        </c15:formulaRef>
                      </c:ext>
                    </c:extLst>
                    <c:numCache>
                      <c:formatCode>"₦"#,##0.00,,\ "M"</c:formatCode>
                      <c:ptCount val="8"/>
                      <c:pt idx="0">
                        <c:v>71402923</c:v>
                      </c:pt>
                      <c:pt idx="1">
                        <c:v>83433289</c:v>
                      </c:pt>
                      <c:pt idx="2">
                        <c:v>84244660</c:v>
                      </c:pt>
                      <c:pt idx="3">
                        <c:v>90198190</c:v>
                      </c:pt>
                      <c:pt idx="4">
                        <c:v>94115328</c:v>
                      </c:pt>
                      <c:pt idx="5">
                        <c:v>96555915</c:v>
                      </c:pt>
                      <c:pt idx="6">
                        <c:v>98006767</c:v>
                      </c:pt>
                      <c:pt idx="7">
                        <c:v>98425399</c:v>
                      </c:pt>
                    </c:numCache>
                  </c:numRef>
                </c:val>
                <c:extLst>
                  <c:ext xmlns:c16="http://schemas.microsoft.com/office/drawing/2014/chart" uri="{C3380CC4-5D6E-409C-BE32-E72D297353CC}">
                    <c16:uniqueId val="{00000001-D96D-42D3-B675-8746D72C1AB7}"/>
                  </c:ext>
                </c:extLst>
              </c15:ser>
            </c15:filteredBarSeries>
          </c:ext>
        </c:extLst>
      </c:barChart>
      <c:catAx>
        <c:axId val="187340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Aptos" panose="020B0004020202020204" pitchFamily="34" charset="0"/>
                <a:ea typeface="+mn-ea"/>
                <a:cs typeface="+mn-cs"/>
              </a:defRPr>
            </a:pPr>
            <a:endParaRPr lang="en-NG"/>
          </a:p>
        </c:txPr>
        <c:crossAx val="187331791"/>
        <c:crosses val="autoZero"/>
        <c:auto val="1"/>
        <c:lblAlgn val="ctr"/>
        <c:lblOffset val="100"/>
        <c:noMultiLvlLbl val="0"/>
      </c:catAx>
      <c:valAx>
        <c:axId val="187331791"/>
        <c:scaling>
          <c:orientation val="minMax"/>
        </c:scaling>
        <c:delete val="1"/>
        <c:axPos val="b"/>
        <c:numFmt formatCode="&quot;₦&quot;#,##0.00,,\ &quot;M&quot;" sourceLinked="1"/>
        <c:majorTickMark val="none"/>
        <c:minorTickMark val="none"/>
        <c:tickLblPos val="nextTo"/>
        <c:crossAx val="18734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[ExcelMart_Sales_2019_2024.xlsx]Pivot!PivotTable18</c:name>
    <c:fmtId val="8"/>
  </c:pivotSource>
  <c:chart>
    <c:autoTitleDeleted val="1"/>
    <c:pivotFmts>
      <c:pivotFmt>
        <c:idx val="0"/>
        <c:spPr>
          <a:solidFill>
            <a:schemeClr val="accent1"/>
          </a:solidFill>
          <a:ln w="19050">
            <a:solidFill>
              <a:schemeClr val="lt1"/>
            </a:solidFill>
          </a:ln>
          <a:effectLst/>
        </c:spPr>
        <c:marker>
          <c:symbol val="none"/>
        </c:marker>
        <c:dLbl>
          <c:idx val="0"/>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rgbClr val="EAE4FC"/>
          </a:solidFill>
          <a:ln w="19050">
            <a:solidFill>
              <a:schemeClr val="lt1"/>
            </a:solidFill>
          </a:ln>
          <a:effectLst/>
        </c:spPr>
        <c:dLbl>
          <c:idx val="0"/>
          <c:layout>
            <c:manualLayout>
              <c:x val="0.17047817047817049"/>
              <c:y val="-0.13927576601671313"/>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rgbClr val="6B56B6"/>
          </a:solidFill>
          <a:ln w="19050">
            <a:solidFill>
              <a:schemeClr val="lt1"/>
            </a:solidFill>
          </a:ln>
          <a:effectLst/>
        </c:spPr>
        <c:dLbl>
          <c:idx val="0"/>
          <c:layout>
            <c:manualLayout>
              <c:x val="-0.1496881496881497"/>
              <c:y val="-0.12813370473537608"/>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rgbClr val="AC95F5"/>
          </a:solidFill>
          <a:ln w="19050">
            <a:solidFill>
              <a:schemeClr val="lt1"/>
            </a:solidFill>
          </a:ln>
          <a:effectLst/>
        </c:spPr>
        <c:dLbl>
          <c:idx val="0"/>
          <c:layout>
            <c:manualLayout>
              <c:x val="0.23700623700623702"/>
              <c:y val="5.5710306406685235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rgbClr val="7F5AF0"/>
          </a:solidFill>
          <a:ln w="19050">
            <a:solidFill>
              <a:schemeClr val="lt1"/>
            </a:solidFill>
          </a:ln>
          <a:effectLst/>
        </c:spPr>
        <c:dLbl>
          <c:idx val="0"/>
          <c:layout>
            <c:manualLayout>
              <c:x val="-0.13721413721413722"/>
              <c:y val="0.13370473537604446"/>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rgbClr val="EAE4FC"/>
          </a:solidFill>
          <a:ln w="19050">
            <a:solidFill>
              <a:schemeClr val="lt1"/>
            </a:solidFill>
          </a:ln>
          <a:effectLst/>
        </c:spPr>
        <c:dLbl>
          <c:idx val="0"/>
          <c:layout>
            <c:manualLayout>
              <c:x val="0.17047817047817049"/>
              <c:y val="-0.13927576601671313"/>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rgbClr val="AC95F5"/>
          </a:solidFill>
          <a:ln w="19050">
            <a:solidFill>
              <a:schemeClr val="lt1"/>
            </a:solidFill>
          </a:ln>
          <a:effectLst/>
        </c:spPr>
        <c:dLbl>
          <c:idx val="0"/>
          <c:layout>
            <c:manualLayout>
              <c:x val="0.23700623700623702"/>
              <c:y val="5.5710306406685235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rgbClr val="7F5AF0"/>
          </a:solidFill>
          <a:ln w="19050">
            <a:solidFill>
              <a:schemeClr val="lt1"/>
            </a:solidFill>
          </a:ln>
          <a:effectLst/>
        </c:spPr>
        <c:dLbl>
          <c:idx val="0"/>
          <c:layout>
            <c:manualLayout>
              <c:x val="-0.13721413721413722"/>
              <c:y val="0.13370473537604446"/>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rgbClr val="6B56B6"/>
          </a:solidFill>
          <a:ln w="19050">
            <a:solidFill>
              <a:schemeClr val="lt1"/>
            </a:solidFill>
          </a:ln>
          <a:effectLst/>
        </c:spPr>
        <c:dLbl>
          <c:idx val="0"/>
          <c:layout>
            <c:manualLayout>
              <c:x val="-0.1496881496881497"/>
              <c:y val="-0.12813370473537608"/>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rgbClr val="EAE4FC"/>
          </a:solidFill>
          <a:ln w="19050">
            <a:solidFill>
              <a:schemeClr val="lt1"/>
            </a:solidFill>
          </a:ln>
          <a:effectLst/>
        </c:spPr>
        <c:dLbl>
          <c:idx val="0"/>
          <c:layout>
            <c:manualLayout>
              <c:x val="0.17047817047817049"/>
              <c:y val="-0.13927576601671313"/>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2"/>
        <c:spPr>
          <a:solidFill>
            <a:srgbClr val="AC95F5"/>
          </a:solidFill>
          <a:ln w="19050">
            <a:solidFill>
              <a:schemeClr val="lt1"/>
            </a:solidFill>
          </a:ln>
          <a:effectLst/>
        </c:spPr>
        <c:dLbl>
          <c:idx val="0"/>
          <c:layout>
            <c:manualLayout>
              <c:x val="0.23700623700623702"/>
              <c:y val="5.5710306406685235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3"/>
        <c:spPr>
          <a:solidFill>
            <a:srgbClr val="7F5AF0"/>
          </a:solidFill>
          <a:ln w="19050">
            <a:solidFill>
              <a:schemeClr val="lt1"/>
            </a:solidFill>
          </a:ln>
          <a:effectLst/>
        </c:spPr>
        <c:dLbl>
          <c:idx val="0"/>
          <c:layout>
            <c:manualLayout>
              <c:x val="-0.13721413721413722"/>
              <c:y val="0.13370473537604446"/>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4"/>
        <c:spPr>
          <a:solidFill>
            <a:srgbClr val="6B56B6"/>
          </a:solidFill>
          <a:ln w="19050">
            <a:solidFill>
              <a:schemeClr val="lt1"/>
            </a:solidFill>
          </a:ln>
          <a:effectLst/>
        </c:spPr>
        <c:dLbl>
          <c:idx val="0"/>
          <c:layout>
            <c:manualLayout>
              <c:x val="-0.1496881496881497"/>
              <c:y val="-0.12813370473537608"/>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doughnutChart>
        <c:varyColors val="1"/>
        <c:ser>
          <c:idx val="0"/>
          <c:order val="0"/>
          <c:tx>
            <c:strRef>
              <c:f>Pivot!$J$90</c:f>
              <c:strCache>
                <c:ptCount val="1"/>
                <c:pt idx="0">
                  <c:v>Total</c:v>
                </c:pt>
              </c:strCache>
            </c:strRef>
          </c:tx>
          <c:dPt>
            <c:idx val="0"/>
            <c:bubble3D val="0"/>
            <c:spPr>
              <a:solidFill>
                <a:srgbClr val="EAE4FC"/>
              </a:solidFill>
              <a:ln w="19050">
                <a:solidFill>
                  <a:schemeClr val="lt1"/>
                </a:solidFill>
              </a:ln>
              <a:effectLst/>
            </c:spPr>
            <c:extLst>
              <c:ext xmlns:c16="http://schemas.microsoft.com/office/drawing/2014/chart" uri="{C3380CC4-5D6E-409C-BE32-E72D297353CC}">
                <c16:uniqueId val="{00000001-4B35-4EC0-8DC3-5089E17E782D}"/>
              </c:ext>
            </c:extLst>
          </c:dPt>
          <c:dPt>
            <c:idx val="1"/>
            <c:bubble3D val="0"/>
            <c:spPr>
              <a:solidFill>
                <a:srgbClr val="AC95F5"/>
              </a:solidFill>
              <a:ln w="19050">
                <a:solidFill>
                  <a:schemeClr val="lt1"/>
                </a:solidFill>
              </a:ln>
              <a:effectLst/>
            </c:spPr>
            <c:extLst>
              <c:ext xmlns:c16="http://schemas.microsoft.com/office/drawing/2014/chart" uri="{C3380CC4-5D6E-409C-BE32-E72D297353CC}">
                <c16:uniqueId val="{00000003-4B35-4EC0-8DC3-5089E17E782D}"/>
              </c:ext>
            </c:extLst>
          </c:dPt>
          <c:dPt>
            <c:idx val="2"/>
            <c:bubble3D val="0"/>
            <c:spPr>
              <a:solidFill>
                <a:srgbClr val="7F5AF0"/>
              </a:solidFill>
              <a:ln w="19050">
                <a:solidFill>
                  <a:schemeClr val="lt1"/>
                </a:solidFill>
              </a:ln>
              <a:effectLst/>
            </c:spPr>
            <c:extLst>
              <c:ext xmlns:c16="http://schemas.microsoft.com/office/drawing/2014/chart" uri="{C3380CC4-5D6E-409C-BE32-E72D297353CC}">
                <c16:uniqueId val="{00000005-4B35-4EC0-8DC3-5089E17E782D}"/>
              </c:ext>
            </c:extLst>
          </c:dPt>
          <c:dPt>
            <c:idx val="3"/>
            <c:bubble3D val="0"/>
            <c:spPr>
              <a:solidFill>
                <a:srgbClr val="6B56B6"/>
              </a:solidFill>
              <a:ln w="19050">
                <a:solidFill>
                  <a:schemeClr val="lt1"/>
                </a:solidFill>
              </a:ln>
              <a:effectLst/>
            </c:spPr>
            <c:extLst>
              <c:ext xmlns:c16="http://schemas.microsoft.com/office/drawing/2014/chart" uri="{C3380CC4-5D6E-409C-BE32-E72D297353CC}">
                <c16:uniqueId val="{00000007-4B35-4EC0-8DC3-5089E17E782D}"/>
              </c:ext>
            </c:extLst>
          </c:dPt>
          <c:dLbls>
            <c:dLbl>
              <c:idx val="0"/>
              <c:layout>
                <c:manualLayout>
                  <c:x val="0.17047817047817049"/>
                  <c:y val="-0.1392757660167131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4B35-4EC0-8DC3-5089E17E782D}"/>
                </c:ext>
              </c:extLst>
            </c:dLbl>
            <c:dLbl>
              <c:idx val="1"/>
              <c:layout>
                <c:manualLayout>
                  <c:x val="0.23700623700623702"/>
                  <c:y val="5.5710306406685235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4B35-4EC0-8DC3-5089E17E782D}"/>
                </c:ext>
              </c:extLst>
            </c:dLbl>
            <c:dLbl>
              <c:idx val="2"/>
              <c:layout>
                <c:manualLayout>
                  <c:x val="-0.13721413721413722"/>
                  <c:y val="0.13370473537604446"/>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4B35-4EC0-8DC3-5089E17E782D}"/>
                </c:ext>
              </c:extLst>
            </c:dLbl>
            <c:dLbl>
              <c:idx val="3"/>
              <c:layout>
                <c:manualLayout>
                  <c:x val="-0.1496881496881497"/>
                  <c:y val="-0.12813370473537608"/>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4B35-4EC0-8DC3-5089E17E782D}"/>
                </c:ext>
              </c:extLst>
            </c:dLbl>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Pivot!$I$91:$I$95</c:f>
              <c:strCache>
                <c:ptCount val="4"/>
                <c:pt idx="0">
                  <c:v>BrandA</c:v>
                </c:pt>
                <c:pt idx="1">
                  <c:v>BrandB</c:v>
                </c:pt>
                <c:pt idx="2">
                  <c:v>BrandC</c:v>
                </c:pt>
                <c:pt idx="3">
                  <c:v>BrandD</c:v>
                </c:pt>
              </c:strCache>
            </c:strRef>
          </c:cat>
          <c:val>
            <c:numRef>
              <c:f>Pivot!$J$91:$J$95</c:f>
              <c:numCache>
                <c:formatCode>_-* #,##0_-;\-* #,##0_-;_-* "-"??_-;_-@_-</c:formatCode>
                <c:ptCount val="4"/>
                <c:pt idx="0">
                  <c:v>200045092</c:v>
                </c:pt>
                <c:pt idx="1">
                  <c:v>206165310</c:v>
                </c:pt>
                <c:pt idx="2">
                  <c:v>164822047</c:v>
                </c:pt>
                <c:pt idx="3">
                  <c:v>145350022</c:v>
                </c:pt>
              </c:numCache>
            </c:numRef>
          </c:val>
          <c:extLst>
            <c:ext xmlns:c16="http://schemas.microsoft.com/office/drawing/2014/chart" uri="{C3380CC4-5D6E-409C-BE32-E72D297353CC}">
              <c16:uniqueId val="{00000008-4B35-4EC0-8DC3-5089E17E782D}"/>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image" Target="../media/image3.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emf"/><Relationship Id="rId5" Type="http://schemas.openxmlformats.org/officeDocument/2006/relationships/image" Target="../media/image1.emf"/><Relationship Id="rId10" Type="http://schemas.openxmlformats.org/officeDocument/2006/relationships/chart" Target="../charts/chart6.xml"/><Relationship Id="rId4" Type="http://schemas.openxmlformats.org/officeDocument/2006/relationships/chart" Target="../charts/chart4.xml"/><Relationship Id="rId9"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3</xdr:col>
      <xdr:colOff>457199</xdr:colOff>
      <xdr:row>1</xdr:row>
      <xdr:rowOff>68580</xdr:rowOff>
    </xdr:from>
    <xdr:to>
      <xdr:col>19</xdr:col>
      <xdr:colOff>352090</xdr:colOff>
      <xdr:row>50</xdr:row>
      <xdr:rowOff>144780</xdr:rowOff>
    </xdr:to>
    <xdr:sp macro="" textlink="">
      <xdr:nvSpPr>
        <xdr:cNvPr id="6" name="Rectangle: Rounded Corners 5">
          <a:extLst>
            <a:ext uri="{FF2B5EF4-FFF2-40B4-BE49-F238E27FC236}">
              <a16:creationId xmlns:a16="http://schemas.microsoft.com/office/drawing/2014/main" id="{62D7F2D3-E066-43CF-AAAE-53FBCF3E50F2}"/>
            </a:ext>
          </a:extLst>
        </xdr:cNvPr>
        <xdr:cNvSpPr/>
      </xdr:nvSpPr>
      <xdr:spPr>
        <a:xfrm>
          <a:off x="457199" y="255345"/>
          <a:ext cx="9696303" cy="9227670"/>
        </a:xfrm>
        <a:prstGeom prst="roundRect">
          <a:avLst>
            <a:gd name="adj" fmla="val 3509"/>
          </a:avLst>
        </a:prstGeom>
        <a:solidFill>
          <a:srgbClr val="7F5AF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594360</xdr:colOff>
      <xdr:row>1</xdr:row>
      <xdr:rowOff>91440</xdr:rowOff>
    </xdr:from>
    <xdr:to>
      <xdr:col>19</xdr:col>
      <xdr:colOff>327660</xdr:colOff>
      <xdr:row>50</xdr:row>
      <xdr:rowOff>99060</xdr:rowOff>
    </xdr:to>
    <xdr:sp macro="" textlink="">
      <xdr:nvSpPr>
        <xdr:cNvPr id="7" name="Rectangle: Rounded Corners 6">
          <a:extLst>
            <a:ext uri="{FF2B5EF4-FFF2-40B4-BE49-F238E27FC236}">
              <a16:creationId xmlns:a16="http://schemas.microsoft.com/office/drawing/2014/main" id="{C39898C8-2C17-898E-9A84-A6E9F46AE244}"/>
            </a:ext>
          </a:extLst>
        </xdr:cNvPr>
        <xdr:cNvSpPr/>
      </xdr:nvSpPr>
      <xdr:spPr>
        <a:xfrm>
          <a:off x="1818178" y="276167"/>
          <a:ext cx="8300027" cy="9059257"/>
        </a:xfrm>
        <a:prstGeom prst="roundRect">
          <a:avLst>
            <a:gd name="adj" fmla="val 3509"/>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574040</xdr:colOff>
      <xdr:row>23</xdr:row>
      <xdr:rowOff>133350</xdr:rowOff>
    </xdr:from>
    <xdr:to>
      <xdr:col>13</xdr:col>
      <xdr:colOff>276860</xdr:colOff>
      <xdr:row>36</xdr:row>
      <xdr:rowOff>72390</xdr:rowOff>
    </xdr:to>
    <xdr:sp macro="" textlink="">
      <xdr:nvSpPr>
        <xdr:cNvPr id="48" name="Rectangle: Rounded Corners 47">
          <a:extLst>
            <a:ext uri="{FF2B5EF4-FFF2-40B4-BE49-F238E27FC236}">
              <a16:creationId xmlns:a16="http://schemas.microsoft.com/office/drawing/2014/main" id="{82993E30-16C1-31E1-AA9E-6CB79C54F339}"/>
            </a:ext>
          </a:extLst>
        </xdr:cNvPr>
        <xdr:cNvSpPr/>
      </xdr:nvSpPr>
      <xdr:spPr>
        <a:xfrm>
          <a:off x="4269740" y="4368800"/>
          <a:ext cx="2166620" cy="2332990"/>
        </a:xfrm>
        <a:prstGeom prst="roundRect">
          <a:avLst>
            <a:gd name="adj" fmla="val 1084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9</xdr:col>
      <xdr:colOff>495300</xdr:colOff>
      <xdr:row>12</xdr:row>
      <xdr:rowOff>91440</xdr:rowOff>
    </xdr:from>
    <xdr:to>
      <xdr:col>13</xdr:col>
      <xdr:colOff>213360</xdr:colOff>
      <xdr:row>22</xdr:row>
      <xdr:rowOff>83820</xdr:rowOff>
    </xdr:to>
    <xdr:sp macro="" textlink="">
      <xdr:nvSpPr>
        <xdr:cNvPr id="33" name="Rectangle: Rounded Corners 32">
          <a:extLst>
            <a:ext uri="{FF2B5EF4-FFF2-40B4-BE49-F238E27FC236}">
              <a16:creationId xmlns:a16="http://schemas.microsoft.com/office/drawing/2014/main" id="{6D5DD489-BB43-2CB2-C797-926AE9879F74}"/>
            </a:ext>
          </a:extLst>
        </xdr:cNvPr>
        <xdr:cNvSpPr/>
      </xdr:nvSpPr>
      <xdr:spPr>
        <a:xfrm>
          <a:off x="4107180" y="2286000"/>
          <a:ext cx="2125980" cy="1821180"/>
        </a:xfrm>
        <a:prstGeom prst="roundRect">
          <a:avLst>
            <a:gd name="adj" fmla="val 1084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6</xdr:col>
      <xdr:colOff>106681</xdr:colOff>
      <xdr:row>4</xdr:row>
      <xdr:rowOff>167640</xdr:rowOff>
    </xdr:from>
    <xdr:to>
      <xdr:col>9</xdr:col>
      <xdr:colOff>99061</xdr:colOff>
      <xdr:row>10</xdr:row>
      <xdr:rowOff>180702</xdr:rowOff>
    </xdr:to>
    <xdr:sp macro="" textlink="">
      <xdr:nvSpPr>
        <xdr:cNvPr id="8" name="Rectangle: Rounded Corners 7">
          <a:extLst>
            <a:ext uri="{FF2B5EF4-FFF2-40B4-BE49-F238E27FC236}">
              <a16:creationId xmlns:a16="http://schemas.microsoft.com/office/drawing/2014/main" id="{FB3FEA50-F57F-4B92-B3CC-2DA24641A0B6}"/>
            </a:ext>
          </a:extLst>
        </xdr:cNvPr>
        <xdr:cNvSpPr/>
      </xdr:nvSpPr>
      <xdr:spPr>
        <a:xfrm>
          <a:off x="2453641" y="899160"/>
          <a:ext cx="1821180" cy="1110342"/>
        </a:xfrm>
        <a:prstGeom prst="roundRect">
          <a:avLst>
            <a:gd name="adj" fmla="val 13637"/>
          </a:avLst>
        </a:prstGeom>
        <a:solidFill>
          <a:srgbClr val="7F5AF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6</xdr:col>
      <xdr:colOff>83820</xdr:colOff>
      <xdr:row>2</xdr:row>
      <xdr:rowOff>30480</xdr:rowOff>
    </xdr:from>
    <xdr:to>
      <xdr:col>11</xdr:col>
      <xdr:colOff>366058</xdr:colOff>
      <xdr:row>4</xdr:row>
      <xdr:rowOff>104588</xdr:rowOff>
    </xdr:to>
    <xdr:sp macro="" textlink="">
      <xdr:nvSpPr>
        <xdr:cNvPr id="9" name="TextBox 8">
          <a:extLst>
            <a:ext uri="{FF2B5EF4-FFF2-40B4-BE49-F238E27FC236}">
              <a16:creationId xmlns:a16="http://schemas.microsoft.com/office/drawing/2014/main" id="{DB4E38A8-CF2C-6353-B40F-D4A23BB98D08}"/>
            </a:ext>
          </a:extLst>
        </xdr:cNvPr>
        <xdr:cNvSpPr txBox="1"/>
      </xdr:nvSpPr>
      <xdr:spPr>
        <a:xfrm>
          <a:off x="2451996" y="404009"/>
          <a:ext cx="3345180" cy="447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7F5AF0"/>
              </a:solidFill>
              <a:latin typeface="Aptos" panose="020B0004020202020204" pitchFamily="34" charset="0"/>
            </a:rPr>
            <a:t>RoyaltyMart Home Appliances</a:t>
          </a:r>
          <a:endParaRPr lang="en-NG" sz="1600" b="1">
            <a:solidFill>
              <a:srgbClr val="7F5AF0"/>
            </a:solidFill>
            <a:latin typeface="Aptos" panose="020B0004020202020204" pitchFamily="34" charset="0"/>
          </a:endParaRPr>
        </a:p>
      </xdr:txBody>
    </xdr:sp>
    <xdr:clientData/>
  </xdr:twoCellAnchor>
  <xdr:twoCellAnchor editAs="oneCell">
    <xdr:from>
      <xdr:col>13</xdr:col>
      <xdr:colOff>344618</xdr:colOff>
      <xdr:row>2</xdr:row>
      <xdr:rowOff>25400</xdr:rowOff>
    </xdr:from>
    <xdr:to>
      <xdr:col>19</xdr:col>
      <xdr:colOff>93158</xdr:colOff>
      <xdr:row>4</xdr:row>
      <xdr:rowOff>25400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8E7B623C-4FC4-474B-818F-1C68E8E5C72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422475" y="388257"/>
              <a:ext cx="3395254" cy="362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490966</xdr:colOff>
      <xdr:row>10</xdr:row>
      <xdr:rowOff>50651</xdr:rowOff>
    </xdr:from>
    <xdr:to>
      <xdr:col>5</xdr:col>
      <xdr:colOff>460006</xdr:colOff>
      <xdr:row>24</xdr:row>
      <xdr:rowOff>50800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E49E6945-7CE5-4D4B-9878-E10B5E34610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90966" y="1864937"/>
              <a:ext cx="1246051" cy="2244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490966</xdr:colOff>
      <xdr:row>25</xdr:row>
      <xdr:rowOff>59281</xdr:rowOff>
    </xdr:from>
    <xdr:to>
      <xdr:col>5</xdr:col>
      <xdr:colOff>464820</xdr:colOff>
      <xdr:row>33</xdr:row>
      <xdr:rowOff>125395</xdr:rowOff>
    </xdr:to>
    <mc:AlternateContent xmlns:mc="http://schemas.openxmlformats.org/markup-compatibility/2006" xmlns:a14="http://schemas.microsoft.com/office/drawing/2010/main">
      <mc:Choice Requires="a14">
        <xdr:graphicFrame macro="">
          <xdr:nvGraphicFramePr>
            <xdr:cNvPr id="2" name="Branch">
              <a:extLst>
                <a:ext uri="{FF2B5EF4-FFF2-40B4-BE49-F238E27FC236}">
                  <a16:creationId xmlns:a16="http://schemas.microsoft.com/office/drawing/2014/main" id="{0E21FADD-41A6-4DBE-9995-AE17B88BFC23}"/>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490966" y="4594995"/>
              <a:ext cx="1247545" cy="1517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490966</xdr:colOff>
      <xdr:row>36</xdr:row>
      <xdr:rowOff>66639</xdr:rowOff>
    </xdr:from>
    <xdr:to>
      <xdr:col>5</xdr:col>
      <xdr:colOff>515471</xdr:colOff>
      <xdr:row>45</xdr:row>
      <xdr:rowOff>163232</xdr:rowOff>
    </xdr:to>
    <mc:AlternateContent xmlns:mc="http://schemas.openxmlformats.org/markup-compatibility/2006" xmlns:a14="http://schemas.microsoft.com/office/drawing/2010/main">
      <mc:Choice Requires="a14">
        <xdr:graphicFrame macro="">
          <xdr:nvGraphicFramePr>
            <xdr:cNvPr id="4" name="Salesperson">
              <a:extLst>
                <a:ext uri="{FF2B5EF4-FFF2-40B4-BE49-F238E27FC236}">
                  <a16:creationId xmlns:a16="http://schemas.microsoft.com/office/drawing/2014/main" id="{D03FD87B-5D41-4748-92AB-3354E114EF56}"/>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490966" y="6598068"/>
              <a:ext cx="1240076" cy="1729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312421</xdr:colOff>
      <xdr:row>4</xdr:row>
      <xdr:rowOff>167640</xdr:rowOff>
    </xdr:from>
    <xdr:to>
      <xdr:col>12</xdr:col>
      <xdr:colOff>304801</xdr:colOff>
      <xdr:row>10</xdr:row>
      <xdr:rowOff>180702</xdr:rowOff>
    </xdr:to>
    <xdr:sp macro="" textlink="">
      <xdr:nvSpPr>
        <xdr:cNvPr id="11" name="Rectangle: Rounded Corners 10">
          <a:extLst>
            <a:ext uri="{FF2B5EF4-FFF2-40B4-BE49-F238E27FC236}">
              <a16:creationId xmlns:a16="http://schemas.microsoft.com/office/drawing/2014/main" id="{5E133549-1B82-E5B3-30CB-7CF747A4C69B}"/>
            </a:ext>
          </a:extLst>
        </xdr:cNvPr>
        <xdr:cNvSpPr/>
      </xdr:nvSpPr>
      <xdr:spPr>
        <a:xfrm>
          <a:off x="4488181" y="899160"/>
          <a:ext cx="1821180" cy="1110342"/>
        </a:xfrm>
        <a:prstGeom prst="roundRect">
          <a:avLst>
            <a:gd name="adj" fmla="val 13637"/>
          </a:avLst>
        </a:prstGeom>
        <a:solidFill>
          <a:srgbClr val="7F5AF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12</xdr:col>
      <xdr:colOff>518161</xdr:colOff>
      <xdr:row>4</xdr:row>
      <xdr:rowOff>167640</xdr:rowOff>
    </xdr:from>
    <xdr:to>
      <xdr:col>15</xdr:col>
      <xdr:colOff>510541</xdr:colOff>
      <xdr:row>10</xdr:row>
      <xdr:rowOff>180702</xdr:rowOff>
    </xdr:to>
    <xdr:sp macro="" textlink="">
      <xdr:nvSpPr>
        <xdr:cNvPr id="13" name="Rectangle: Rounded Corners 12">
          <a:extLst>
            <a:ext uri="{FF2B5EF4-FFF2-40B4-BE49-F238E27FC236}">
              <a16:creationId xmlns:a16="http://schemas.microsoft.com/office/drawing/2014/main" id="{5169F89D-6976-A8D7-FF6F-5833F17031E2}"/>
            </a:ext>
          </a:extLst>
        </xdr:cNvPr>
        <xdr:cNvSpPr/>
      </xdr:nvSpPr>
      <xdr:spPr>
        <a:xfrm>
          <a:off x="6522721" y="899160"/>
          <a:ext cx="1821180" cy="1110342"/>
        </a:xfrm>
        <a:prstGeom prst="roundRect">
          <a:avLst>
            <a:gd name="adj" fmla="val 13637"/>
          </a:avLst>
        </a:prstGeom>
        <a:solidFill>
          <a:srgbClr val="7F5AF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16</xdr:col>
      <xdr:colOff>114301</xdr:colOff>
      <xdr:row>4</xdr:row>
      <xdr:rowOff>167640</xdr:rowOff>
    </xdr:from>
    <xdr:to>
      <xdr:col>19</xdr:col>
      <xdr:colOff>106681</xdr:colOff>
      <xdr:row>10</xdr:row>
      <xdr:rowOff>180702</xdr:rowOff>
    </xdr:to>
    <xdr:sp macro="" textlink="">
      <xdr:nvSpPr>
        <xdr:cNvPr id="15" name="Rectangle: Rounded Corners 14">
          <a:extLst>
            <a:ext uri="{FF2B5EF4-FFF2-40B4-BE49-F238E27FC236}">
              <a16:creationId xmlns:a16="http://schemas.microsoft.com/office/drawing/2014/main" id="{292E9D39-9C09-2629-647A-ED67B197D24C}"/>
            </a:ext>
          </a:extLst>
        </xdr:cNvPr>
        <xdr:cNvSpPr/>
      </xdr:nvSpPr>
      <xdr:spPr>
        <a:xfrm>
          <a:off x="8557261" y="899160"/>
          <a:ext cx="1821180" cy="1110342"/>
        </a:xfrm>
        <a:prstGeom prst="roundRect">
          <a:avLst>
            <a:gd name="adj" fmla="val 13637"/>
          </a:avLst>
        </a:prstGeom>
        <a:solidFill>
          <a:srgbClr val="7F5AF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6</xdr:col>
      <xdr:colOff>259080</xdr:colOff>
      <xdr:row>5</xdr:row>
      <xdr:rowOff>30480</xdr:rowOff>
    </xdr:from>
    <xdr:to>
      <xdr:col>19</xdr:col>
      <xdr:colOff>129540</xdr:colOff>
      <xdr:row>7</xdr:row>
      <xdr:rowOff>15240</xdr:rowOff>
    </xdr:to>
    <xdr:grpSp>
      <xdr:nvGrpSpPr>
        <xdr:cNvPr id="17" name="Group 16">
          <a:extLst>
            <a:ext uri="{FF2B5EF4-FFF2-40B4-BE49-F238E27FC236}">
              <a16:creationId xmlns:a16="http://schemas.microsoft.com/office/drawing/2014/main" id="{B780419E-E75A-97BF-CA6C-31174A6E895C}"/>
            </a:ext>
          </a:extLst>
        </xdr:cNvPr>
        <xdr:cNvGrpSpPr/>
      </xdr:nvGrpSpPr>
      <xdr:grpSpPr>
        <a:xfrm>
          <a:off x="2096845" y="964304"/>
          <a:ext cx="7834107" cy="358289"/>
          <a:chOff x="2606040" y="944880"/>
          <a:chExt cx="7795260" cy="350520"/>
        </a:xfrm>
      </xdr:grpSpPr>
      <xdr:sp macro="" textlink="">
        <xdr:nvSpPr>
          <xdr:cNvPr id="10" name="TextBox 9">
            <a:extLst>
              <a:ext uri="{FF2B5EF4-FFF2-40B4-BE49-F238E27FC236}">
                <a16:creationId xmlns:a16="http://schemas.microsoft.com/office/drawing/2014/main" id="{6168EA48-B6DC-9127-D8D8-BD0B7EE3C492}"/>
              </a:ext>
            </a:extLst>
          </xdr:cNvPr>
          <xdr:cNvSpPr txBox="1"/>
        </xdr:nvSpPr>
        <xdr:spPr>
          <a:xfrm>
            <a:off x="2606040" y="944880"/>
            <a:ext cx="14173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ptos" panose="020B0004020202020204" pitchFamily="34" charset="0"/>
              </a:rPr>
              <a:t>📈 Total Sales</a:t>
            </a:r>
            <a:endParaRPr lang="en-NG" sz="1100" b="1">
              <a:solidFill>
                <a:schemeClr val="bg1"/>
              </a:solidFill>
              <a:latin typeface="Aptos" panose="020B0004020202020204" pitchFamily="34" charset="0"/>
            </a:endParaRPr>
          </a:p>
        </xdr:txBody>
      </xdr:sp>
      <xdr:sp macro="" textlink="">
        <xdr:nvSpPr>
          <xdr:cNvPr id="12" name="TextBox 11">
            <a:extLst>
              <a:ext uri="{FF2B5EF4-FFF2-40B4-BE49-F238E27FC236}">
                <a16:creationId xmlns:a16="http://schemas.microsoft.com/office/drawing/2014/main" id="{50E3AA01-F661-6286-A503-73D9DFF9F4E6}"/>
              </a:ext>
            </a:extLst>
          </xdr:cNvPr>
          <xdr:cNvSpPr txBox="1"/>
        </xdr:nvSpPr>
        <xdr:spPr>
          <a:xfrm>
            <a:off x="4671060" y="944880"/>
            <a:ext cx="14173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ptos" panose="020B0004020202020204" pitchFamily="34" charset="0"/>
              </a:rPr>
              <a:t>📊 Units Sold</a:t>
            </a:r>
            <a:endParaRPr lang="en-NG" sz="1100" b="1">
              <a:solidFill>
                <a:schemeClr val="bg1"/>
              </a:solidFill>
              <a:latin typeface="Aptos" panose="020B0004020202020204" pitchFamily="34" charset="0"/>
            </a:endParaRPr>
          </a:p>
        </xdr:txBody>
      </xdr:sp>
      <xdr:sp macro="" textlink="">
        <xdr:nvSpPr>
          <xdr:cNvPr id="14" name="TextBox 13">
            <a:extLst>
              <a:ext uri="{FF2B5EF4-FFF2-40B4-BE49-F238E27FC236}">
                <a16:creationId xmlns:a16="http://schemas.microsoft.com/office/drawing/2014/main" id="{C9F066B1-DBC4-8F7C-A05E-3103B4D7EA7E}"/>
              </a:ext>
            </a:extLst>
          </xdr:cNvPr>
          <xdr:cNvSpPr txBox="1"/>
        </xdr:nvSpPr>
        <xdr:spPr>
          <a:xfrm>
            <a:off x="6774180" y="944880"/>
            <a:ext cx="14173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ptos" panose="020B0004020202020204" pitchFamily="34" charset="0"/>
              </a:rPr>
              <a:t>💰 Avg Unit Price</a:t>
            </a:r>
            <a:endParaRPr lang="en-NG" sz="1100" b="1">
              <a:solidFill>
                <a:schemeClr val="bg1"/>
              </a:solidFill>
              <a:latin typeface="Aptos" panose="020B0004020202020204" pitchFamily="34" charset="0"/>
            </a:endParaRPr>
          </a:p>
        </xdr:txBody>
      </xdr:sp>
      <xdr:sp macro="" textlink="">
        <xdr:nvSpPr>
          <xdr:cNvPr id="16" name="TextBox 15">
            <a:extLst>
              <a:ext uri="{FF2B5EF4-FFF2-40B4-BE49-F238E27FC236}">
                <a16:creationId xmlns:a16="http://schemas.microsoft.com/office/drawing/2014/main" id="{E62A2178-743F-ED47-DAA6-9FA313089C48}"/>
              </a:ext>
            </a:extLst>
          </xdr:cNvPr>
          <xdr:cNvSpPr txBox="1"/>
        </xdr:nvSpPr>
        <xdr:spPr>
          <a:xfrm>
            <a:off x="8709660" y="944880"/>
            <a:ext cx="16916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ptos" panose="020B0004020202020204" pitchFamily="34" charset="0"/>
              </a:rPr>
              <a:t>🧾 Total Transactions </a:t>
            </a:r>
            <a:endParaRPr lang="en-NG" sz="1100" b="1">
              <a:solidFill>
                <a:schemeClr val="bg1"/>
              </a:solidFill>
              <a:latin typeface="Aptos" panose="020B0004020202020204" pitchFamily="34" charset="0"/>
            </a:endParaRPr>
          </a:p>
        </xdr:txBody>
      </xdr:sp>
    </xdr:grpSp>
    <xdr:clientData/>
  </xdr:twoCellAnchor>
  <xdr:twoCellAnchor>
    <xdr:from>
      <xdr:col>6</xdr:col>
      <xdr:colOff>259080</xdr:colOff>
      <xdr:row>6</xdr:row>
      <xdr:rowOff>144780</xdr:rowOff>
    </xdr:from>
    <xdr:to>
      <xdr:col>8</xdr:col>
      <xdr:colOff>327660</xdr:colOff>
      <xdr:row>9</xdr:row>
      <xdr:rowOff>91440</xdr:rowOff>
    </xdr:to>
    <xdr:sp macro="" textlink="Pivot!B12">
      <xdr:nvSpPr>
        <xdr:cNvPr id="18" name="TextBox 17">
          <a:extLst>
            <a:ext uri="{FF2B5EF4-FFF2-40B4-BE49-F238E27FC236}">
              <a16:creationId xmlns:a16="http://schemas.microsoft.com/office/drawing/2014/main" id="{8AB74649-9C9F-EBEA-8E8A-5C47FBD19596}"/>
            </a:ext>
          </a:extLst>
        </xdr:cNvPr>
        <xdr:cNvSpPr txBox="1"/>
      </xdr:nvSpPr>
      <xdr:spPr>
        <a:xfrm>
          <a:off x="2606040" y="1242060"/>
          <a:ext cx="128778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479222-E4AC-4E96-AA12-155B753363C1}" type="TxLink">
            <a:rPr lang="en-US" sz="1800" b="1" i="0" u="none" strike="noStrike">
              <a:solidFill>
                <a:schemeClr val="bg1"/>
              </a:solidFill>
              <a:latin typeface="Aptos" panose="020B0004020202020204" pitchFamily="34" charset="0"/>
              <a:ea typeface="Calibri"/>
              <a:cs typeface="Calibri"/>
            </a:rPr>
            <a:pPr/>
            <a:t>₦716.38 M</a:t>
          </a:fld>
          <a:endParaRPr lang="en-NG" sz="1800" b="1">
            <a:solidFill>
              <a:schemeClr val="bg1"/>
            </a:solidFill>
            <a:latin typeface="Aptos" panose="020B0004020202020204" pitchFamily="34" charset="0"/>
          </a:endParaRPr>
        </a:p>
      </xdr:txBody>
    </xdr:sp>
    <xdr:clientData/>
  </xdr:twoCellAnchor>
  <xdr:twoCellAnchor>
    <xdr:from>
      <xdr:col>9</xdr:col>
      <xdr:colOff>487680</xdr:colOff>
      <xdr:row>6</xdr:row>
      <xdr:rowOff>152400</xdr:rowOff>
    </xdr:from>
    <xdr:to>
      <xdr:col>11</xdr:col>
      <xdr:colOff>556260</xdr:colOff>
      <xdr:row>9</xdr:row>
      <xdr:rowOff>99060</xdr:rowOff>
    </xdr:to>
    <xdr:sp macro="" textlink="Pivot!B6">
      <xdr:nvSpPr>
        <xdr:cNvPr id="19" name="TextBox 18">
          <a:extLst>
            <a:ext uri="{FF2B5EF4-FFF2-40B4-BE49-F238E27FC236}">
              <a16:creationId xmlns:a16="http://schemas.microsoft.com/office/drawing/2014/main" id="{852DE276-707B-9BBC-3293-6CCBCA66DC99}"/>
            </a:ext>
          </a:extLst>
        </xdr:cNvPr>
        <xdr:cNvSpPr txBox="1"/>
      </xdr:nvSpPr>
      <xdr:spPr>
        <a:xfrm>
          <a:off x="4663440" y="1249680"/>
          <a:ext cx="128778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76E8946-CEA0-47A8-AA10-12257F764605}" type="TxLink">
            <a:rPr lang="en-US" sz="1800" b="1" i="0" u="none" strike="noStrike">
              <a:solidFill>
                <a:schemeClr val="bg1"/>
              </a:solidFill>
              <a:latin typeface="Aptos" panose="020B0004020202020204" pitchFamily="34" charset="0"/>
              <a:ea typeface="Calibri"/>
              <a:cs typeface="Calibri"/>
            </a:rPr>
            <a:pPr marL="0" indent="0"/>
            <a:t> 2,771 </a:t>
          </a:fld>
          <a:endParaRPr lang="en-NG" sz="1800" b="1" i="0" u="none" strike="noStrike">
            <a:solidFill>
              <a:schemeClr val="bg1"/>
            </a:solidFill>
            <a:latin typeface="Aptos" panose="020B0004020202020204" pitchFamily="34" charset="0"/>
            <a:ea typeface="Calibri"/>
            <a:cs typeface="Calibri"/>
          </a:endParaRPr>
        </a:p>
      </xdr:txBody>
    </xdr:sp>
    <xdr:clientData/>
  </xdr:twoCellAnchor>
  <xdr:twoCellAnchor>
    <xdr:from>
      <xdr:col>13</xdr:col>
      <xdr:colOff>137160</xdr:colOff>
      <xdr:row>6</xdr:row>
      <xdr:rowOff>167640</xdr:rowOff>
    </xdr:from>
    <xdr:to>
      <xdr:col>15</xdr:col>
      <xdr:colOff>205740</xdr:colOff>
      <xdr:row>9</xdr:row>
      <xdr:rowOff>114300</xdr:rowOff>
    </xdr:to>
    <xdr:sp macro="" textlink="Pivot!B17">
      <xdr:nvSpPr>
        <xdr:cNvPr id="20" name="TextBox 19">
          <a:extLst>
            <a:ext uri="{FF2B5EF4-FFF2-40B4-BE49-F238E27FC236}">
              <a16:creationId xmlns:a16="http://schemas.microsoft.com/office/drawing/2014/main" id="{C0B844EE-B55C-0868-FBC8-FE2E568766DF}"/>
            </a:ext>
          </a:extLst>
        </xdr:cNvPr>
        <xdr:cNvSpPr txBox="1"/>
      </xdr:nvSpPr>
      <xdr:spPr>
        <a:xfrm>
          <a:off x="6751320" y="1264920"/>
          <a:ext cx="128778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ABA40E0-59BF-45AC-83A1-B9770BD1BDE9}" type="TxLink">
            <a:rPr lang="en-US" sz="1800" b="1" i="0" u="none" strike="noStrike">
              <a:solidFill>
                <a:schemeClr val="bg1"/>
              </a:solidFill>
              <a:latin typeface="Aptos" panose="020B0004020202020204" pitchFamily="34" charset="0"/>
              <a:ea typeface="Calibri"/>
              <a:cs typeface="Calibri"/>
            </a:rPr>
            <a:pPr marL="0" indent="0"/>
            <a:t>₦257.32 K</a:t>
          </a:fld>
          <a:endParaRPr lang="en-NG" sz="1800" b="1" i="0" u="none" strike="noStrike">
            <a:solidFill>
              <a:schemeClr val="bg1"/>
            </a:solidFill>
            <a:latin typeface="Aptos" panose="020B0004020202020204" pitchFamily="34" charset="0"/>
            <a:ea typeface="Calibri"/>
            <a:cs typeface="Calibri"/>
          </a:endParaRPr>
        </a:p>
      </xdr:txBody>
    </xdr:sp>
    <xdr:clientData/>
  </xdr:twoCellAnchor>
  <xdr:twoCellAnchor>
    <xdr:from>
      <xdr:col>16</xdr:col>
      <xdr:colOff>327660</xdr:colOff>
      <xdr:row>6</xdr:row>
      <xdr:rowOff>160020</xdr:rowOff>
    </xdr:from>
    <xdr:to>
      <xdr:col>18</xdr:col>
      <xdr:colOff>396240</xdr:colOff>
      <xdr:row>9</xdr:row>
      <xdr:rowOff>106680</xdr:rowOff>
    </xdr:to>
    <xdr:sp macro="" textlink="Pivot!B22">
      <xdr:nvSpPr>
        <xdr:cNvPr id="21" name="TextBox 20">
          <a:extLst>
            <a:ext uri="{FF2B5EF4-FFF2-40B4-BE49-F238E27FC236}">
              <a16:creationId xmlns:a16="http://schemas.microsoft.com/office/drawing/2014/main" id="{A1F27984-DDE0-0DEA-B48A-D0DE34DAFAF6}"/>
            </a:ext>
          </a:extLst>
        </xdr:cNvPr>
        <xdr:cNvSpPr txBox="1"/>
      </xdr:nvSpPr>
      <xdr:spPr>
        <a:xfrm>
          <a:off x="8770620" y="1257300"/>
          <a:ext cx="128778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D4907EB-636E-423C-B8FC-154491622C3F}" type="TxLink">
            <a:rPr lang="en-US" sz="1800" b="1" i="0" u="none" strike="noStrike">
              <a:solidFill>
                <a:schemeClr val="bg1"/>
              </a:solidFill>
              <a:latin typeface="Aptos" panose="020B0004020202020204" pitchFamily="34" charset="0"/>
              <a:ea typeface="Calibri"/>
              <a:cs typeface="Calibri"/>
            </a:rPr>
            <a:pPr marL="0" indent="0"/>
            <a:t>550</a:t>
          </a:fld>
          <a:endParaRPr lang="en-NG" sz="1800" b="1" i="0" u="none" strike="noStrike">
            <a:solidFill>
              <a:schemeClr val="bg1"/>
            </a:solidFill>
            <a:latin typeface="Aptos" panose="020B0004020202020204" pitchFamily="34" charset="0"/>
            <a:ea typeface="Calibri"/>
            <a:cs typeface="Calibri"/>
          </a:endParaRPr>
        </a:p>
      </xdr:txBody>
    </xdr:sp>
    <xdr:clientData/>
  </xdr:twoCellAnchor>
  <xdr:twoCellAnchor>
    <xdr:from>
      <xdr:col>6</xdr:col>
      <xdr:colOff>129540</xdr:colOff>
      <xdr:row>12</xdr:row>
      <xdr:rowOff>91440</xdr:rowOff>
    </xdr:from>
    <xdr:to>
      <xdr:col>9</xdr:col>
      <xdr:colOff>365760</xdr:colOff>
      <xdr:row>22</xdr:row>
      <xdr:rowOff>83820</xdr:rowOff>
    </xdr:to>
    <xdr:sp macro="" textlink="">
      <xdr:nvSpPr>
        <xdr:cNvPr id="22" name="Rectangle: Rounded Corners 21">
          <a:extLst>
            <a:ext uri="{FF2B5EF4-FFF2-40B4-BE49-F238E27FC236}">
              <a16:creationId xmlns:a16="http://schemas.microsoft.com/office/drawing/2014/main" id="{94D8F50B-1292-4725-BA50-BD2DC54FDC72}"/>
            </a:ext>
          </a:extLst>
        </xdr:cNvPr>
        <xdr:cNvSpPr/>
      </xdr:nvSpPr>
      <xdr:spPr>
        <a:xfrm>
          <a:off x="1935480" y="2286000"/>
          <a:ext cx="2042160" cy="1821180"/>
        </a:xfrm>
        <a:prstGeom prst="roundRect">
          <a:avLst>
            <a:gd name="adj" fmla="val 1084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13</xdr:col>
      <xdr:colOff>312420</xdr:colOff>
      <xdr:row>12</xdr:row>
      <xdr:rowOff>91440</xdr:rowOff>
    </xdr:from>
    <xdr:to>
      <xdr:col>19</xdr:col>
      <xdr:colOff>167640</xdr:colOff>
      <xdr:row>22</xdr:row>
      <xdr:rowOff>68580</xdr:rowOff>
    </xdr:to>
    <xdr:sp macro="" textlink="">
      <xdr:nvSpPr>
        <xdr:cNvPr id="23" name="Rectangle: Rounded Corners 22">
          <a:extLst>
            <a:ext uri="{FF2B5EF4-FFF2-40B4-BE49-F238E27FC236}">
              <a16:creationId xmlns:a16="http://schemas.microsoft.com/office/drawing/2014/main" id="{171AF86A-A271-6CA4-F5D7-A9CF02A81CA8}"/>
            </a:ext>
          </a:extLst>
        </xdr:cNvPr>
        <xdr:cNvSpPr/>
      </xdr:nvSpPr>
      <xdr:spPr>
        <a:xfrm>
          <a:off x="6332220" y="2286000"/>
          <a:ext cx="3467100" cy="1805940"/>
        </a:xfrm>
        <a:prstGeom prst="roundRect">
          <a:avLst>
            <a:gd name="adj" fmla="val 1084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6</xdr:col>
      <xdr:colOff>482600</xdr:colOff>
      <xdr:row>12</xdr:row>
      <xdr:rowOff>91440</xdr:rowOff>
    </xdr:from>
    <xdr:to>
      <xdr:col>8</xdr:col>
      <xdr:colOff>541020</xdr:colOff>
      <xdr:row>14</xdr:row>
      <xdr:rowOff>0</xdr:rowOff>
    </xdr:to>
    <xdr:sp macro="" textlink="">
      <xdr:nvSpPr>
        <xdr:cNvPr id="24" name="TextBox 23">
          <a:extLst>
            <a:ext uri="{FF2B5EF4-FFF2-40B4-BE49-F238E27FC236}">
              <a16:creationId xmlns:a16="http://schemas.microsoft.com/office/drawing/2014/main" id="{91C3A00E-4C83-48CE-9F7A-92CADF679690}"/>
            </a:ext>
          </a:extLst>
        </xdr:cNvPr>
        <xdr:cNvSpPr txBox="1"/>
      </xdr:nvSpPr>
      <xdr:spPr>
        <a:xfrm>
          <a:off x="2288540" y="2286000"/>
          <a:ext cx="12623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a:t>
          </a:r>
          <a:r>
            <a:rPr lang="en-US" sz="1000" b="1">
              <a:solidFill>
                <a:srgbClr val="7F5AF0"/>
              </a:solidFill>
              <a:latin typeface="Aptos" panose="020B0004020202020204" pitchFamily="34" charset="0"/>
            </a:rPr>
            <a:t>Yearly Sales</a:t>
          </a:r>
          <a:endParaRPr lang="en-NG" sz="1000" b="1">
            <a:solidFill>
              <a:srgbClr val="7F5AF0"/>
            </a:solidFill>
            <a:latin typeface="Aptos" panose="020B0004020202020204" pitchFamily="34" charset="0"/>
          </a:endParaRPr>
        </a:p>
      </xdr:txBody>
    </xdr:sp>
    <xdr:clientData/>
  </xdr:twoCellAnchor>
  <xdr:twoCellAnchor>
    <xdr:from>
      <xdr:col>15</xdr:col>
      <xdr:colOff>190500</xdr:colOff>
      <xdr:row>12</xdr:row>
      <xdr:rowOff>110490</xdr:rowOff>
    </xdr:from>
    <xdr:to>
      <xdr:col>17</xdr:col>
      <xdr:colOff>388620</xdr:colOff>
      <xdr:row>13</xdr:row>
      <xdr:rowOff>180340</xdr:rowOff>
    </xdr:to>
    <xdr:sp macro="" textlink="">
      <xdr:nvSpPr>
        <xdr:cNvPr id="25" name="TextBox 24">
          <a:extLst>
            <a:ext uri="{FF2B5EF4-FFF2-40B4-BE49-F238E27FC236}">
              <a16:creationId xmlns:a16="http://schemas.microsoft.com/office/drawing/2014/main" id="{3ADCF763-0641-7A50-6050-A0E4FE1F82FD}"/>
            </a:ext>
          </a:extLst>
        </xdr:cNvPr>
        <xdr:cNvSpPr txBox="1"/>
      </xdr:nvSpPr>
      <xdr:spPr>
        <a:xfrm>
          <a:off x="8032750" y="2320290"/>
          <a:ext cx="141732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a:t>
          </a:r>
          <a:r>
            <a:rPr lang="en-US" sz="1000" b="1">
              <a:solidFill>
                <a:srgbClr val="7F5AF0"/>
              </a:solidFill>
              <a:latin typeface="Aptos" panose="020B0004020202020204" pitchFamily="34" charset="0"/>
            </a:rPr>
            <a:t>Monthly  Sales</a:t>
          </a:r>
          <a:endParaRPr lang="en-NG" sz="1000" b="1">
            <a:solidFill>
              <a:srgbClr val="7F5AF0"/>
            </a:solidFill>
            <a:latin typeface="Aptos" panose="020B0004020202020204" pitchFamily="34" charset="0"/>
          </a:endParaRPr>
        </a:p>
      </xdr:txBody>
    </xdr:sp>
    <xdr:clientData/>
  </xdr:twoCellAnchor>
  <xdr:twoCellAnchor>
    <xdr:from>
      <xdr:col>10</xdr:col>
      <xdr:colOff>222250</xdr:colOff>
      <xdr:row>12</xdr:row>
      <xdr:rowOff>121920</xdr:rowOff>
    </xdr:from>
    <xdr:to>
      <xdr:col>12</xdr:col>
      <xdr:colOff>420370</xdr:colOff>
      <xdr:row>14</xdr:row>
      <xdr:rowOff>7620</xdr:rowOff>
    </xdr:to>
    <xdr:sp macro="" textlink="">
      <xdr:nvSpPr>
        <xdr:cNvPr id="26" name="TextBox 25">
          <a:extLst>
            <a:ext uri="{FF2B5EF4-FFF2-40B4-BE49-F238E27FC236}">
              <a16:creationId xmlns:a16="http://schemas.microsoft.com/office/drawing/2014/main" id="{FB93FD28-B0DA-D5EC-C9CF-808AF9C43A3F}"/>
            </a:ext>
          </a:extLst>
        </xdr:cNvPr>
        <xdr:cNvSpPr txBox="1"/>
      </xdr:nvSpPr>
      <xdr:spPr>
        <a:xfrm>
          <a:off x="4436110" y="2316480"/>
          <a:ext cx="14020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a:t>
          </a:r>
          <a:r>
            <a:rPr lang="en-US" sz="1000" b="1">
              <a:solidFill>
                <a:srgbClr val="7F5AF0"/>
              </a:solidFill>
              <a:latin typeface="Aptos" panose="020B0004020202020204" pitchFamily="34" charset="0"/>
            </a:rPr>
            <a:t>Sales</a:t>
          </a:r>
          <a:r>
            <a:rPr lang="en-US" sz="1000" b="1" baseline="0">
              <a:solidFill>
                <a:srgbClr val="7F5AF0"/>
              </a:solidFill>
              <a:latin typeface="Aptos" panose="020B0004020202020204" pitchFamily="34" charset="0"/>
            </a:rPr>
            <a:t> by Quarter</a:t>
          </a:r>
          <a:endParaRPr lang="en-NG" sz="1000" b="1">
            <a:solidFill>
              <a:srgbClr val="7F5AF0"/>
            </a:solidFill>
            <a:latin typeface="Aptos" panose="020B0004020202020204" pitchFamily="34" charset="0"/>
          </a:endParaRPr>
        </a:p>
      </xdr:txBody>
    </xdr:sp>
    <xdr:clientData/>
  </xdr:twoCellAnchor>
  <xdr:twoCellAnchor>
    <xdr:from>
      <xdr:col>6</xdr:col>
      <xdr:colOff>127000</xdr:colOff>
      <xdr:row>13</xdr:row>
      <xdr:rowOff>171450</xdr:rowOff>
    </xdr:from>
    <xdr:to>
      <xdr:col>9</xdr:col>
      <xdr:colOff>370840</xdr:colOff>
      <xdr:row>21</xdr:row>
      <xdr:rowOff>125730</xdr:rowOff>
    </xdr:to>
    <xdr:graphicFrame macro="">
      <xdr:nvGraphicFramePr>
        <xdr:cNvPr id="27" name="Chart 26">
          <a:extLst>
            <a:ext uri="{FF2B5EF4-FFF2-40B4-BE49-F238E27FC236}">
              <a16:creationId xmlns:a16="http://schemas.microsoft.com/office/drawing/2014/main" id="{DF297D32-BE8B-4766-8E10-FC66CACEE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114300</xdr:colOff>
      <xdr:row>14</xdr:row>
      <xdr:rowOff>7620</xdr:rowOff>
    </xdr:from>
    <xdr:to>
      <xdr:col>13</xdr:col>
      <xdr:colOff>464820</xdr:colOff>
      <xdr:row>21</xdr:row>
      <xdr:rowOff>129540</xdr:rowOff>
    </xdr:to>
    <xdr:graphicFrame macro="">
      <xdr:nvGraphicFramePr>
        <xdr:cNvPr id="28" name="Chart 27">
          <a:extLst>
            <a:ext uri="{FF2B5EF4-FFF2-40B4-BE49-F238E27FC236}">
              <a16:creationId xmlns:a16="http://schemas.microsoft.com/office/drawing/2014/main" id="{0EEA987F-CCFC-4CCF-B14D-397E39D69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365760</xdr:colOff>
      <xdr:row>13</xdr:row>
      <xdr:rowOff>60960</xdr:rowOff>
    </xdr:from>
    <xdr:to>
      <xdr:col>19</xdr:col>
      <xdr:colOff>129540</xdr:colOff>
      <xdr:row>22</xdr:row>
      <xdr:rowOff>22860</xdr:rowOff>
    </xdr:to>
    <xdr:graphicFrame macro="">
      <xdr:nvGraphicFramePr>
        <xdr:cNvPr id="29" name="Chart 28">
          <a:extLst>
            <a:ext uri="{FF2B5EF4-FFF2-40B4-BE49-F238E27FC236}">
              <a16:creationId xmlns:a16="http://schemas.microsoft.com/office/drawing/2014/main" id="{D6EC2A15-568F-4EE0-AE0A-6EC1CF571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106680</xdr:colOff>
      <xdr:row>23</xdr:row>
      <xdr:rowOff>137160</xdr:rowOff>
    </xdr:from>
    <xdr:to>
      <xdr:col>9</xdr:col>
      <xdr:colOff>403860</xdr:colOff>
      <xdr:row>36</xdr:row>
      <xdr:rowOff>76200</xdr:rowOff>
    </xdr:to>
    <xdr:sp macro="" textlink="">
      <xdr:nvSpPr>
        <xdr:cNvPr id="30" name="Rectangle: Rounded Corners 29">
          <a:extLst>
            <a:ext uri="{FF2B5EF4-FFF2-40B4-BE49-F238E27FC236}">
              <a16:creationId xmlns:a16="http://schemas.microsoft.com/office/drawing/2014/main" id="{44BEF7C6-2408-46BF-3828-0EA7D186F351}"/>
            </a:ext>
          </a:extLst>
        </xdr:cNvPr>
        <xdr:cNvSpPr/>
      </xdr:nvSpPr>
      <xdr:spPr>
        <a:xfrm>
          <a:off x="1912620" y="4343400"/>
          <a:ext cx="2103120" cy="2316480"/>
        </a:xfrm>
        <a:prstGeom prst="roundRect">
          <a:avLst>
            <a:gd name="adj" fmla="val 1084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10</xdr:col>
      <xdr:colOff>381000</xdr:colOff>
      <xdr:row>23</xdr:row>
      <xdr:rowOff>137160</xdr:rowOff>
    </xdr:from>
    <xdr:to>
      <xdr:col>12</xdr:col>
      <xdr:colOff>571500</xdr:colOff>
      <xdr:row>25</xdr:row>
      <xdr:rowOff>22860</xdr:rowOff>
    </xdr:to>
    <xdr:sp macro="" textlink="">
      <xdr:nvSpPr>
        <xdr:cNvPr id="34" name="TextBox 33">
          <a:extLst>
            <a:ext uri="{FF2B5EF4-FFF2-40B4-BE49-F238E27FC236}">
              <a16:creationId xmlns:a16="http://schemas.microsoft.com/office/drawing/2014/main" id="{668EA325-CF45-F30D-8831-C4F0B2334FFF}"/>
            </a:ext>
          </a:extLst>
        </xdr:cNvPr>
        <xdr:cNvSpPr txBox="1"/>
      </xdr:nvSpPr>
      <xdr:spPr>
        <a:xfrm>
          <a:off x="4594860" y="4343400"/>
          <a:ext cx="13944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a:t>
          </a:r>
          <a:r>
            <a:rPr lang="en-US" sz="1000" b="1">
              <a:solidFill>
                <a:srgbClr val="7F5AF0"/>
              </a:solidFill>
              <a:latin typeface="Aptos" panose="020B0004020202020204" pitchFamily="34" charset="0"/>
            </a:rPr>
            <a:t>Sales by Branch</a:t>
          </a:r>
          <a:endParaRPr lang="en-NG" sz="1000" b="1">
            <a:solidFill>
              <a:srgbClr val="7F5AF0"/>
            </a:solidFill>
            <a:latin typeface="Aptos" panose="020B0004020202020204" pitchFamily="34" charset="0"/>
          </a:endParaRPr>
        </a:p>
      </xdr:txBody>
    </xdr:sp>
    <xdr:clientData/>
  </xdr:twoCellAnchor>
  <xdr:twoCellAnchor>
    <xdr:from>
      <xdr:col>13</xdr:col>
      <xdr:colOff>342900</xdr:colOff>
      <xdr:row>23</xdr:row>
      <xdr:rowOff>137160</xdr:rowOff>
    </xdr:from>
    <xdr:to>
      <xdr:col>19</xdr:col>
      <xdr:colOff>198120</xdr:colOff>
      <xdr:row>36</xdr:row>
      <xdr:rowOff>76200</xdr:rowOff>
    </xdr:to>
    <xdr:sp macro="" textlink="">
      <xdr:nvSpPr>
        <xdr:cNvPr id="35" name="Rectangle: Rounded Corners 34">
          <a:extLst>
            <a:ext uri="{FF2B5EF4-FFF2-40B4-BE49-F238E27FC236}">
              <a16:creationId xmlns:a16="http://schemas.microsoft.com/office/drawing/2014/main" id="{8FDC9925-BF71-F11C-0491-BF1835E75670}"/>
            </a:ext>
          </a:extLst>
        </xdr:cNvPr>
        <xdr:cNvSpPr/>
      </xdr:nvSpPr>
      <xdr:spPr>
        <a:xfrm>
          <a:off x="6957060" y="4343400"/>
          <a:ext cx="3512820" cy="2316480"/>
        </a:xfrm>
        <a:prstGeom prst="roundRect">
          <a:avLst>
            <a:gd name="adj" fmla="val 1084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9</xdr:col>
      <xdr:colOff>175260</xdr:colOff>
      <xdr:row>25</xdr:row>
      <xdr:rowOff>161290</xdr:rowOff>
    </xdr:from>
    <xdr:to>
      <xdr:col>13</xdr:col>
      <xdr:colOff>441960</xdr:colOff>
      <xdr:row>35</xdr:row>
      <xdr:rowOff>76200</xdr:rowOff>
    </xdr:to>
    <xdr:graphicFrame macro="">
      <xdr:nvGraphicFramePr>
        <xdr:cNvPr id="37" name="Chart 36">
          <a:extLst>
            <a:ext uri="{FF2B5EF4-FFF2-40B4-BE49-F238E27FC236}">
              <a16:creationId xmlns:a16="http://schemas.microsoft.com/office/drawing/2014/main" id="{05DE4DE2-FBD9-4F68-A3F7-0BBEFFFAC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129540</xdr:colOff>
      <xdr:row>37</xdr:row>
      <xdr:rowOff>0</xdr:rowOff>
    </xdr:from>
    <xdr:to>
      <xdr:col>19</xdr:col>
      <xdr:colOff>190500</xdr:colOff>
      <xdr:row>50</xdr:row>
      <xdr:rowOff>19050</xdr:rowOff>
    </xdr:to>
    <xdr:sp macro="" textlink="">
      <xdr:nvSpPr>
        <xdr:cNvPr id="41" name="Rectangle: Rounded Corners 40">
          <a:extLst>
            <a:ext uri="{FF2B5EF4-FFF2-40B4-BE49-F238E27FC236}">
              <a16:creationId xmlns:a16="http://schemas.microsoft.com/office/drawing/2014/main" id="{1C610DFF-2155-DEC7-7AC9-35569AAED4D6}"/>
            </a:ext>
          </a:extLst>
        </xdr:cNvPr>
        <xdr:cNvSpPr/>
      </xdr:nvSpPr>
      <xdr:spPr>
        <a:xfrm>
          <a:off x="1977390" y="6813550"/>
          <a:ext cx="8068310" cy="2413000"/>
        </a:xfrm>
        <a:prstGeom prst="roundRect">
          <a:avLst>
            <a:gd name="adj" fmla="val 736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10</xdr:col>
      <xdr:colOff>425450</xdr:colOff>
      <xdr:row>37</xdr:row>
      <xdr:rowOff>63500</xdr:rowOff>
    </xdr:from>
    <xdr:to>
      <xdr:col>15</xdr:col>
      <xdr:colOff>38100</xdr:colOff>
      <xdr:row>49</xdr:row>
      <xdr:rowOff>139700</xdr:rowOff>
    </xdr:to>
    <xdr:sp macro="" textlink="">
      <xdr:nvSpPr>
        <xdr:cNvPr id="52" name="Rectangle: Rounded Corners 51">
          <a:extLst>
            <a:ext uri="{FF2B5EF4-FFF2-40B4-BE49-F238E27FC236}">
              <a16:creationId xmlns:a16="http://schemas.microsoft.com/office/drawing/2014/main" id="{076C9586-9415-BDDB-CFF8-38C26C981912}"/>
            </a:ext>
          </a:extLst>
        </xdr:cNvPr>
        <xdr:cNvSpPr/>
      </xdr:nvSpPr>
      <xdr:spPr>
        <a:xfrm>
          <a:off x="4737100" y="6877050"/>
          <a:ext cx="2692400" cy="2286000"/>
        </a:xfrm>
        <a:prstGeom prst="roundRect">
          <a:avLst>
            <a:gd name="adj" fmla="val 3004"/>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15</xdr:col>
      <xdr:colOff>63500</xdr:colOff>
      <xdr:row>37</xdr:row>
      <xdr:rowOff>63500</xdr:rowOff>
    </xdr:from>
    <xdr:to>
      <xdr:col>19</xdr:col>
      <xdr:colOff>152400</xdr:colOff>
      <xdr:row>49</xdr:row>
      <xdr:rowOff>139700</xdr:rowOff>
    </xdr:to>
    <xdr:sp macro="" textlink="">
      <xdr:nvSpPr>
        <xdr:cNvPr id="67" name="Rectangle: Rounded Corners 66">
          <a:extLst>
            <a:ext uri="{FF2B5EF4-FFF2-40B4-BE49-F238E27FC236}">
              <a16:creationId xmlns:a16="http://schemas.microsoft.com/office/drawing/2014/main" id="{180C2A5F-E6EF-EDB8-6114-A3209AA31381}"/>
            </a:ext>
          </a:extLst>
        </xdr:cNvPr>
        <xdr:cNvSpPr/>
      </xdr:nvSpPr>
      <xdr:spPr>
        <a:xfrm>
          <a:off x="7414559" y="6973794"/>
          <a:ext cx="2539253" cy="2317377"/>
        </a:xfrm>
        <a:prstGeom prst="roundRect">
          <a:avLst>
            <a:gd name="adj" fmla="val 655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11</xdr:col>
      <xdr:colOff>521970</xdr:colOff>
      <xdr:row>37</xdr:row>
      <xdr:rowOff>20320</xdr:rowOff>
    </xdr:from>
    <xdr:to>
      <xdr:col>14</xdr:col>
      <xdr:colOff>110490</xdr:colOff>
      <xdr:row>38</xdr:row>
      <xdr:rowOff>88900</xdr:rowOff>
    </xdr:to>
    <xdr:sp macro="" textlink="">
      <xdr:nvSpPr>
        <xdr:cNvPr id="45" name="TextBox 44">
          <a:extLst>
            <a:ext uri="{FF2B5EF4-FFF2-40B4-BE49-F238E27FC236}">
              <a16:creationId xmlns:a16="http://schemas.microsoft.com/office/drawing/2014/main" id="{19B306E7-05B3-CC5F-5FDC-311F41B2DB33}"/>
            </a:ext>
          </a:extLst>
        </xdr:cNvPr>
        <xdr:cNvSpPr txBox="1"/>
      </xdr:nvSpPr>
      <xdr:spPr>
        <a:xfrm>
          <a:off x="5449570" y="6833870"/>
          <a:ext cx="1436370" cy="25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7F5AF0"/>
              </a:solidFill>
              <a:latin typeface="Aptos" panose="020B0004020202020204" pitchFamily="34" charset="0"/>
            </a:rPr>
            <a:t>🏬 Top 10</a:t>
          </a:r>
          <a:r>
            <a:rPr lang="en-US" sz="1000" b="1" baseline="0">
              <a:solidFill>
                <a:srgbClr val="7F5AF0"/>
              </a:solidFill>
              <a:latin typeface="Aptos" panose="020B0004020202020204" pitchFamily="34" charset="0"/>
            </a:rPr>
            <a:t> Models</a:t>
          </a:r>
          <a:endParaRPr lang="en-NG" sz="1000" b="1">
            <a:solidFill>
              <a:srgbClr val="7F5AF0"/>
            </a:solidFill>
            <a:latin typeface="Aptos" panose="020B0004020202020204" pitchFamily="34" charset="0"/>
          </a:endParaRPr>
        </a:p>
      </xdr:txBody>
    </xdr:sp>
    <xdr:clientData/>
  </xdr:twoCellAnchor>
  <xdr:twoCellAnchor>
    <xdr:from>
      <xdr:col>15</xdr:col>
      <xdr:colOff>533400</xdr:colOff>
      <xdr:row>37</xdr:row>
      <xdr:rowOff>7620</xdr:rowOff>
    </xdr:from>
    <xdr:to>
      <xdr:col>18</xdr:col>
      <xdr:colOff>397510</xdr:colOff>
      <xdr:row>38</xdr:row>
      <xdr:rowOff>76200</xdr:rowOff>
    </xdr:to>
    <xdr:sp macro="" textlink="">
      <xdr:nvSpPr>
        <xdr:cNvPr id="47" name="TextBox 46">
          <a:extLst>
            <a:ext uri="{FF2B5EF4-FFF2-40B4-BE49-F238E27FC236}">
              <a16:creationId xmlns:a16="http://schemas.microsoft.com/office/drawing/2014/main" id="{6703C40E-EE69-444E-1D81-078273D32552}"/>
            </a:ext>
          </a:extLst>
        </xdr:cNvPr>
        <xdr:cNvSpPr txBox="1"/>
      </xdr:nvSpPr>
      <xdr:spPr>
        <a:xfrm>
          <a:off x="7924800" y="6821170"/>
          <a:ext cx="1711960" cy="25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7F5AF0"/>
              </a:solidFill>
              <a:latin typeface="Aptos" panose="020B0004020202020204" pitchFamily="34" charset="0"/>
            </a:rPr>
            <a:t>🏬 Bottom 10 Models</a:t>
          </a:r>
        </a:p>
      </xdr:txBody>
    </xdr:sp>
    <xdr:clientData/>
  </xdr:twoCellAnchor>
  <xdr:twoCellAnchor>
    <xdr:from>
      <xdr:col>3</xdr:col>
      <xdr:colOff>448235</xdr:colOff>
      <xdr:row>8</xdr:row>
      <xdr:rowOff>104587</xdr:rowOff>
    </xdr:from>
    <xdr:to>
      <xdr:col>6</xdr:col>
      <xdr:colOff>403412</xdr:colOff>
      <xdr:row>10</xdr:row>
      <xdr:rowOff>67235</xdr:rowOff>
    </xdr:to>
    <xdr:sp macro="" textlink="">
      <xdr:nvSpPr>
        <xdr:cNvPr id="42" name="TextBox 41">
          <a:extLst>
            <a:ext uri="{FF2B5EF4-FFF2-40B4-BE49-F238E27FC236}">
              <a16:creationId xmlns:a16="http://schemas.microsoft.com/office/drawing/2014/main" id="{AFFE5005-545E-B2C9-8193-1CBC85C7CE42}"/>
            </a:ext>
          </a:extLst>
        </xdr:cNvPr>
        <xdr:cNvSpPr txBox="1"/>
      </xdr:nvSpPr>
      <xdr:spPr>
        <a:xfrm>
          <a:off x="448235" y="1598705"/>
          <a:ext cx="1792942" cy="336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latin typeface="Aptos" panose="020B0004020202020204" pitchFamily="34" charset="0"/>
            </a:rPr>
            <a:t>Select Product Category</a:t>
          </a:r>
        </a:p>
      </xdr:txBody>
    </xdr:sp>
    <xdr:clientData/>
  </xdr:twoCellAnchor>
  <xdr:twoCellAnchor>
    <xdr:from>
      <xdr:col>3</xdr:col>
      <xdr:colOff>436282</xdr:colOff>
      <xdr:row>23</xdr:row>
      <xdr:rowOff>115046</xdr:rowOff>
    </xdr:from>
    <xdr:to>
      <xdr:col>6</xdr:col>
      <xdr:colOff>391459</xdr:colOff>
      <xdr:row>25</xdr:row>
      <xdr:rowOff>77693</xdr:rowOff>
    </xdr:to>
    <xdr:sp macro="" textlink="">
      <xdr:nvSpPr>
        <xdr:cNvPr id="43" name="TextBox 42">
          <a:extLst>
            <a:ext uri="{FF2B5EF4-FFF2-40B4-BE49-F238E27FC236}">
              <a16:creationId xmlns:a16="http://schemas.microsoft.com/office/drawing/2014/main" id="{FADA5290-0406-5691-F9F0-3891FE0FD9F1}"/>
            </a:ext>
          </a:extLst>
        </xdr:cNvPr>
        <xdr:cNvSpPr txBox="1"/>
      </xdr:nvSpPr>
      <xdr:spPr>
        <a:xfrm>
          <a:off x="436282" y="4410634"/>
          <a:ext cx="1792942" cy="336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latin typeface="Aptos" panose="020B0004020202020204" pitchFamily="34" charset="0"/>
            </a:rPr>
            <a:t>Select Branch</a:t>
          </a:r>
        </a:p>
      </xdr:txBody>
    </xdr:sp>
    <xdr:clientData/>
  </xdr:twoCellAnchor>
  <xdr:twoCellAnchor>
    <xdr:from>
      <xdr:col>6</xdr:col>
      <xdr:colOff>171450</xdr:colOff>
      <xdr:row>37</xdr:row>
      <xdr:rowOff>57150</xdr:rowOff>
    </xdr:from>
    <xdr:to>
      <xdr:col>10</xdr:col>
      <xdr:colOff>400050</xdr:colOff>
      <xdr:row>49</xdr:row>
      <xdr:rowOff>133350</xdr:rowOff>
    </xdr:to>
    <xdr:sp macro="" textlink="">
      <xdr:nvSpPr>
        <xdr:cNvPr id="40" name="Rectangle: Rounded Corners 39">
          <a:extLst>
            <a:ext uri="{FF2B5EF4-FFF2-40B4-BE49-F238E27FC236}">
              <a16:creationId xmlns:a16="http://schemas.microsoft.com/office/drawing/2014/main" id="{6F461166-11BC-D6A7-9A6B-1F1F01AAA056}"/>
            </a:ext>
          </a:extLst>
        </xdr:cNvPr>
        <xdr:cNvSpPr/>
      </xdr:nvSpPr>
      <xdr:spPr>
        <a:xfrm>
          <a:off x="2019300" y="6870700"/>
          <a:ext cx="2692400" cy="2286000"/>
        </a:xfrm>
        <a:prstGeom prst="roundRect">
          <a:avLst>
            <a:gd name="adj" fmla="val 3004"/>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3</xdr:col>
      <xdr:colOff>454211</xdr:colOff>
      <xdr:row>34</xdr:row>
      <xdr:rowOff>147916</xdr:rowOff>
    </xdr:from>
    <xdr:to>
      <xdr:col>6</xdr:col>
      <xdr:colOff>409388</xdr:colOff>
      <xdr:row>36</xdr:row>
      <xdr:rowOff>110564</xdr:rowOff>
    </xdr:to>
    <xdr:sp macro="" textlink="">
      <xdr:nvSpPr>
        <xdr:cNvPr id="46" name="TextBox 45">
          <a:extLst>
            <a:ext uri="{FF2B5EF4-FFF2-40B4-BE49-F238E27FC236}">
              <a16:creationId xmlns:a16="http://schemas.microsoft.com/office/drawing/2014/main" id="{E5358034-8964-D9BD-7053-5576B85FD7C7}"/>
            </a:ext>
          </a:extLst>
        </xdr:cNvPr>
        <xdr:cNvSpPr txBox="1"/>
      </xdr:nvSpPr>
      <xdr:spPr>
        <a:xfrm>
          <a:off x="454211" y="6497916"/>
          <a:ext cx="1792942" cy="336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latin typeface="Aptos" panose="020B0004020202020204" pitchFamily="34" charset="0"/>
            </a:rPr>
            <a:t>Select Salesman</a:t>
          </a:r>
        </a:p>
      </xdr:txBody>
    </xdr:sp>
    <xdr:clientData/>
  </xdr:twoCellAnchor>
  <mc:AlternateContent xmlns:mc="http://schemas.openxmlformats.org/markup-compatibility/2006">
    <mc:Choice xmlns:a14="http://schemas.microsoft.com/office/drawing/2010/main" Requires="a14">
      <xdr:twoCellAnchor editAs="oneCell">
        <xdr:from>
          <xdr:col>6</xdr:col>
          <xdr:colOff>231140</xdr:colOff>
          <xdr:row>38</xdr:row>
          <xdr:rowOff>152400</xdr:rowOff>
        </xdr:from>
        <xdr:to>
          <xdr:col>10</xdr:col>
          <xdr:colOff>336550</xdr:colOff>
          <xdr:row>48</xdr:row>
          <xdr:rowOff>19050</xdr:rowOff>
        </xdr:to>
        <xdr:pic>
          <xdr:nvPicPr>
            <xdr:cNvPr id="50" name="Picture 49">
              <a:extLst>
                <a:ext uri="{FF2B5EF4-FFF2-40B4-BE49-F238E27FC236}">
                  <a16:creationId xmlns:a16="http://schemas.microsoft.com/office/drawing/2014/main" id="{A9CED89B-342A-88C3-8FEB-B3F4DE5434D5}"/>
                </a:ext>
              </a:extLst>
            </xdr:cNvPr>
            <xdr:cNvPicPr>
              <a:picLocks noChangeAspect="1" noChangeArrowheads="1"/>
              <a:extLst>
                <a:ext uri="{84589F7E-364E-4C9E-8A38-B11213B215E9}">
                  <a14:cameraTool cellRange="Pivot!$O$117:$R$124" spid="_x0000_s4418"/>
                </a:ext>
              </a:extLst>
            </xdr:cNvPicPr>
          </xdr:nvPicPr>
          <xdr:blipFill>
            <a:blip xmlns:r="http://schemas.openxmlformats.org/officeDocument/2006/relationships" r:embed="rId5"/>
            <a:srcRect/>
            <a:stretch>
              <a:fillRect/>
            </a:stretch>
          </xdr:blipFill>
          <xdr:spPr bwMode="auto">
            <a:xfrm>
              <a:off x="2078990" y="7150100"/>
              <a:ext cx="2569210" cy="1708150"/>
            </a:xfrm>
            <a:prstGeom prst="rect">
              <a:avLst/>
            </a:prstGeom>
            <a:solidFill>
              <a:srgbClr val="FFFFFF" mc:Ignorable="a14" a14:legacySpreadsheetColorIndex="9"/>
            </a:solid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527051</xdr:colOff>
          <xdr:row>38</xdr:row>
          <xdr:rowOff>133028</xdr:rowOff>
        </xdr:from>
        <xdr:to>
          <xdr:col>14</xdr:col>
          <xdr:colOff>590551</xdr:colOff>
          <xdr:row>48</xdr:row>
          <xdr:rowOff>25400</xdr:rowOff>
        </xdr:to>
        <xdr:pic>
          <xdr:nvPicPr>
            <xdr:cNvPr id="51" name="Picture 50">
              <a:extLst>
                <a:ext uri="{FF2B5EF4-FFF2-40B4-BE49-F238E27FC236}">
                  <a16:creationId xmlns:a16="http://schemas.microsoft.com/office/drawing/2014/main" id="{67F6E14B-6E43-19E9-3BFE-747A250F6746}"/>
                </a:ext>
              </a:extLst>
            </xdr:cNvPr>
            <xdr:cNvPicPr>
              <a:picLocks noChangeAspect="1" noChangeArrowheads="1"/>
              <a:extLst>
                <a:ext uri="{84589F7E-364E-4C9E-8A38-B11213B215E9}">
                  <a14:cameraTool cellRange="Pivot!$O$131:$R$141" spid="_x0000_s4419"/>
                </a:ext>
              </a:extLst>
            </xdr:cNvPicPr>
          </xdr:nvPicPr>
          <xdr:blipFill>
            <a:blip xmlns:r="http://schemas.openxmlformats.org/officeDocument/2006/relationships" r:embed="rId6"/>
            <a:srcRect/>
            <a:stretch>
              <a:fillRect/>
            </a:stretch>
          </xdr:blipFill>
          <xdr:spPr bwMode="auto">
            <a:xfrm>
              <a:off x="4838701" y="7130728"/>
              <a:ext cx="2527300" cy="1733872"/>
            </a:xfrm>
            <a:prstGeom prst="rect">
              <a:avLst/>
            </a:prstGeom>
            <a:solidFill>
              <a:srgbClr val="FFFFFF" mc:Ignorable="a14" a14:legacySpreadsheetColorIndex="9"/>
            </a:solid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168189</xdr:colOff>
          <xdr:row>38</xdr:row>
          <xdr:rowOff>128269</xdr:rowOff>
        </xdr:from>
        <xdr:to>
          <xdr:col>19</xdr:col>
          <xdr:colOff>76200</xdr:colOff>
          <xdr:row>48</xdr:row>
          <xdr:rowOff>15810</xdr:rowOff>
        </xdr:to>
        <xdr:pic>
          <xdr:nvPicPr>
            <xdr:cNvPr id="53" name="Picture 52">
              <a:extLst>
                <a:ext uri="{FF2B5EF4-FFF2-40B4-BE49-F238E27FC236}">
                  <a16:creationId xmlns:a16="http://schemas.microsoft.com/office/drawing/2014/main" id="{FE7A91FC-FEFE-F30F-8ECA-ACC71F267F5E}"/>
                </a:ext>
              </a:extLst>
            </xdr:cNvPr>
            <xdr:cNvPicPr>
              <a:picLocks noChangeAspect="1" noChangeArrowheads="1"/>
              <a:extLst>
                <a:ext uri="{84589F7E-364E-4C9E-8A38-B11213B215E9}">
                  <a14:cameraTool cellRange="Pivot!$O$148:$R$158" spid="_x0000_s4420"/>
                </a:ext>
              </a:extLst>
            </xdr:cNvPicPr>
          </xdr:nvPicPr>
          <xdr:blipFill>
            <a:blip xmlns:r="http://schemas.openxmlformats.org/officeDocument/2006/relationships" r:embed="rId7"/>
            <a:srcRect/>
            <a:stretch>
              <a:fillRect/>
            </a:stretch>
          </xdr:blipFill>
          <xdr:spPr bwMode="auto">
            <a:xfrm>
              <a:off x="7559589" y="7125969"/>
              <a:ext cx="2371811" cy="1729041"/>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editAs="oneCell">
    <xdr:from>
      <xdr:col>4</xdr:col>
      <xdr:colOff>167640</xdr:colOff>
      <xdr:row>3</xdr:row>
      <xdr:rowOff>167640</xdr:rowOff>
    </xdr:from>
    <xdr:to>
      <xdr:col>5</xdr:col>
      <xdr:colOff>228600</xdr:colOff>
      <xdr:row>7</xdr:row>
      <xdr:rowOff>99060</xdr:rowOff>
    </xdr:to>
    <xdr:pic>
      <xdr:nvPicPr>
        <xdr:cNvPr id="54" name="Picture 53">
          <a:extLst>
            <a:ext uri="{FF2B5EF4-FFF2-40B4-BE49-F238E27FC236}">
              <a16:creationId xmlns:a16="http://schemas.microsoft.com/office/drawing/2014/main" id="{D7FFFC3A-201B-C45B-73ED-0E0DF48F247F}"/>
            </a:ext>
          </a:extLst>
        </xdr:cNvPr>
        <xdr:cNvPicPr>
          <a:picLocks noChangeAspect="1"/>
        </xdr:cNvPicPr>
      </xdr:nvPicPr>
      <xdr:blipFill>
        <a:blip xmlns:r="http://schemas.openxmlformats.org/officeDocument/2006/relationships" r:embed="rId8"/>
        <a:stretch>
          <a:fillRect/>
        </a:stretch>
      </xdr:blipFill>
      <xdr:spPr>
        <a:xfrm>
          <a:off x="769620" y="716280"/>
          <a:ext cx="662940" cy="662940"/>
        </a:xfrm>
        <a:prstGeom prst="rect">
          <a:avLst/>
        </a:prstGeom>
      </xdr:spPr>
    </xdr:pic>
    <xdr:clientData/>
  </xdr:twoCellAnchor>
  <xdr:twoCellAnchor>
    <xdr:from>
      <xdr:col>6</xdr:col>
      <xdr:colOff>160020</xdr:colOff>
      <xdr:row>8</xdr:row>
      <xdr:rowOff>175260</xdr:rowOff>
    </xdr:from>
    <xdr:to>
      <xdr:col>9</xdr:col>
      <xdr:colOff>10080</xdr:colOff>
      <xdr:row>9</xdr:row>
      <xdr:rowOff>10380</xdr:rowOff>
    </xdr:to>
    <xdr:sp macro="" textlink="">
      <xdr:nvSpPr>
        <xdr:cNvPr id="55" name="Rectangle 54">
          <a:extLst>
            <a:ext uri="{FF2B5EF4-FFF2-40B4-BE49-F238E27FC236}">
              <a16:creationId xmlns:a16="http://schemas.microsoft.com/office/drawing/2014/main" id="{6B1C18BF-1316-BE2F-7FF9-68EDB53477C5}"/>
            </a:ext>
          </a:extLst>
        </xdr:cNvPr>
        <xdr:cNvSpPr/>
      </xdr:nvSpPr>
      <xdr:spPr>
        <a:xfrm>
          <a:off x="1965960" y="1638300"/>
          <a:ext cx="1656000" cy="18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388620</xdr:colOff>
      <xdr:row>8</xdr:row>
      <xdr:rowOff>175260</xdr:rowOff>
    </xdr:from>
    <xdr:to>
      <xdr:col>12</xdr:col>
      <xdr:colOff>238680</xdr:colOff>
      <xdr:row>9</xdr:row>
      <xdr:rowOff>10380</xdr:rowOff>
    </xdr:to>
    <xdr:sp macro="" textlink="">
      <xdr:nvSpPr>
        <xdr:cNvPr id="56" name="Rectangle 55">
          <a:extLst>
            <a:ext uri="{FF2B5EF4-FFF2-40B4-BE49-F238E27FC236}">
              <a16:creationId xmlns:a16="http://schemas.microsoft.com/office/drawing/2014/main" id="{4FDD864A-7DEE-501E-834D-605BE5AC52BD}"/>
            </a:ext>
          </a:extLst>
        </xdr:cNvPr>
        <xdr:cNvSpPr/>
      </xdr:nvSpPr>
      <xdr:spPr>
        <a:xfrm>
          <a:off x="4000500" y="1638300"/>
          <a:ext cx="1656000" cy="18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13</xdr:col>
      <xdr:colOff>15240</xdr:colOff>
      <xdr:row>8</xdr:row>
      <xdr:rowOff>175260</xdr:rowOff>
    </xdr:from>
    <xdr:to>
      <xdr:col>15</xdr:col>
      <xdr:colOff>467280</xdr:colOff>
      <xdr:row>9</xdr:row>
      <xdr:rowOff>10380</xdr:rowOff>
    </xdr:to>
    <xdr:sp macro="" textlink="">
      <xdr:nvSpPr>
        <xdr:cNvPr id="57" name="Rectangle 56">
          <a:extLst>
            <a:ext uri="{FF2B5EF4-FFF2-40B4-BE49-F238E27FC236}">
              <a16:creationId xmlns:a16="http://schemas.microsoft.com/office/drawing/2014/main" id="{A9B929FB-3FE8-1309-660C-95EC68DD2AD0}"/>
            </a:ext>
          </a:extLst>
        </xdr:cNvPr>
        <xdr:cNvSpPr/>
      </xdr:nvSpPr>
      <xdr:spPr>
        <a:xfrm>
          <a:off x="6035040" y="1638300"/>
          <a:ext cx="1656000" cy="18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16</xdr:col>
      <xdr:colOff>213360</xdr:colOff>
      <xdr:row>8</xdr:row>
      <xdr:rowOff>175260</xdr:rowOff>
    </xdr:from>
    <xdr:to>
      <xdr:col>19</xdr:col>
      <xdr:colOff>63420</xdr:colOff>
      <xdr:row>9</xdr:row>
      <xdr:rowOff>10380</xdr:rowOff>
    </xdr:to>
    <xdr:sp macro="" textlink="">
      <xdr:nvSpPr>
        <xdr:cNvPr id="58" name="Rectangle 57">
          <a:extLst>
            <a:ext uri="{FF2B5EF4-FFF2-40B4-BE49-F238E27FC236}">
              <a16:creationId xmlns:a16="http://schemas.microsoft.com/office/drawing/2014/main" id="{A2621F22-59A7-5DAF-E41A-D50F57383C7A}"/>
            </a:ext>
          </a:extLst>
        </xdr:cNvPr>
        <xdr:cNvSpPr/>
      </xdr:nvSpPr>
      <xdr:spPr>
        <a:xfrm>
          <a:off x="8039100" y="1638300"/>
          <a:ext cx="1656000" cy="18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6</xdr:col>
      <xdr:colOff>173915</xdr:colOff>
      <xdr:row>9</xdr:row>
      <xdr:rowOff>58867</xdr:rowOff>
    </xdr:from>
    <xdr:to>
      <xdr:col>7</xdr:col>
      <xdr:colOff>152400</xdr:colOff>
      <xdr:row>11</xdr:row>
      <xdr:rowOff>21515</xdr:rowOff>
    </xdr:to>
    <xdr:sp macro="" textlink="">
      <xdr:nvSpPr>
        <xdr:cNvPr id="59" name="TextBox 58">
          <a:extLst>
            <a:ext uri="{FF2B5EF4-FFF2-40B4-BE49-F238E27FC236}">
              <a16:creationId xmlns:a16="http://schemas.microsoft.com/office/drawing/2014/main" id="{9E3395A0-4F7D-E1AA-B9AD-3D0F2DBD64E2}"/>
            </a:ext>
          </a:extLst>
        </xdr:cNvPr>
        <xdr:cNvSpPr txBox="1"/>
      </xdr:nvSpPr>
      <xdr:spPr>
        <a:xfrm>
          <a:off x="1979855" y="1704787"/>
          <a:ext cx="580465" cy="328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latin typeface="Aptos" panose="020B0004020202020204" pitchFamily="34" charset="0"/>
            </a:rPr>
            <a:t>Vs LY:</a:t>
          </a:r>
        </a:p>
      </xdr:txBody>
    </xdr:sp>
    <xdr:clientData/>
  </xdr:twoCellAnchor>
  <xdr:twoCellAnchor>
    <xdr:from>
      <xdr:col>9</xdr:col>
      <xdr:colOff>341555</xdr:colOff>
      <xdr:row>9</xdr:row>
      <xdr:rowOff>58867</xdr:rowOff>
    </xdr:from>
    <xdr:to>
      <xdr:col>10</xdr:col>
      <xdr:colOff>320040</xdr:colOff>
      <xdr:row>11</xdr:row>
      <xdr:rowOff>21515</xdr:rowOff>
    </xdr:to>
    <xdr:sp macro="" textlink="">
      <xdr:nvSpPr>
        <xdr:cNvPr id="60" name="TextBox 59">
          <a:extLst>
            <a:ext uri="{FF2B5EF4-FFF2-40B4-BE49-F238E27FC236}">
              <a16:creationId xmlns:a16="http://schemas.microsoft.com/office/drawing/2014/main" id="{69A228CD-A8B9-747F-9CD1-C0871D2A0AE5}"/>
            </a:ext>
          </a:extLst>
        </xdr:cNvPr>
        <xdr:cNvSpPr txBox="1"/>
      </xdr:nvSpPr>
      <xdr:spPr>
        <a:xfrm>
          <a:off x="3953435" y="1704787"/>
          <a:ext cx="580465" cy="328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latin typeface="Aptos" panose="020B0004020202020204" pitchFamily="34" charset="0"/>
            </a:rPr>
            <a:t>Vs LY:</a:t>
          </a:r>
        </a:p>
      </xdr:txBody>
    </xdr:sp>
    <xdr:clientData/>
  </xdr:twoCellAnchor>
  <xdr:twoCellAnchor>
    <xdr:from>
      <xdr:col>12</xdr:col>
      <xdr:colOff>585395</xdr:colOff>
      <xdr:row>9</xdr:row>
      <xdr:rowOff>58867</xdr:rowOff>
    </xdr:from>
    <xdr:to>
      <xdr:col>13</xdr:col>
      <xdr:colOff>563880</xdr:colOff>
      <xdr:row>11</xdr:row>
      <xdr:rowOff>21515</xdr:rowOff>
    </xdr:to>
    <xdr:sp macro="" textlink="">
      <xdr:nvSpPr>
        <xdr:cNvPr id="61" name="TextBox 60">
          <a:extLst>
            <a:ext uri="{FF2B5EF4-FFF2-40B4-BE49-F238E27FC236}">
              <a16:creationId xmlns:a16="http://schemas.microsoft.com/office/drawing/2014/main" id="{2FB144B4-5E88-6928-45D7-EEB793AA9A66}"/>
            </a:ext>
          </a:extLst>
        </xdr:cNvPr>
        <xdr:cNvSpPr txBox="1"/>
      </xdr:nvSpPr>
      <xdr:spPr>
        <a:xfrm>
          <a:off x="6003215" y="1704787"/>
          <a:ext cx="580465" cy="328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latin typeface="Aptos" panose="020B0004020202020204" pitchFamily="34" charset="0"/>
            </a:rPr>
            <a:t>Vs LY:</a:t>
          </a:r>
        </a:p>
      </xdr:txBody>
    </xdr:sp>
    <xdr:clientData/>
  </xdr:twoCellAnchor>
  <xdr:twoCellAnchor>
    <xdr:from>
      <xdr:col>16</xdr:col>
      <xdr:colOff>173915</xdr:colOff>
      <xdr:row>9</xdr:row>
      <xdr:rowOff>58867</xdr:rowOff>
    </xdr:from>
    <xdr:to>
      <xdr:col>17</xdr:col>
      <xdr:colOff>152400</xdr:colOff>
      <xdr:row>11</xdr:row>
      <xdr:rowOff>21515</xdr:rowOff>
    </xdr:to>
    <xdr:sp macro="" textlink="">
      <xdr:nvSpPr>
        <xdr:cNvPr id="62" name="TextBox 61">
          <a:extLst>
            <a:ext uri="{FF2B5EF4-FFF2-40B4-BE49-F238E27FC236}">
              <a16:creationId xmlns:a16="http://schemas.microsoft.com/office/drawing/2014/main" id="{56642E73-17D6-93B8-4F27-B08623ACC5A4}"/>
            </a:ext>
          </a:extLst>
        </xdr:cNvPr>
        <xdr:cNvSpPr txBox="1"/>
      </xdr:nvSpPr>
      <xdr:spPr>
        <a:xfrm>
          <a:off x="7999655" y="1704787"/>
          <a:ext cx="580465" cy="328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latin typeface="Aptos" panose="020B0004020202020204" pitchFamily="34" charset="0"/>
            </a:rPr>
            <a:t>Vs LY:</a:t>
          </a:r>
        </a:p>
      </xdr:txBody>
    </xdr:sp>
    <xdr:clientData/>
  </xdr:twoCellAnchor>
  <xdr:twoCellAnchor>
    <xdr:from>
      <xdr:col>7</xdr:col>
      <xdr:colOff>22860</xdr:colOff>
      <xdr:row>9</xdr:row>
      <xdr:rowOff>30480</xdr:rowOff>
    </xdr:from>
    <xdr:to>
      <xdr:col>8</xdr:col>
      <xdr:colOff>320040</xdr:colOff>
      <xdr:row>11</xdr:row>
      <xdr:rowOff>0</xdr:rowOff>
    </xdr:to>
    <xdr:sp macro="" textlink="Pivot!D185">
      <xdr:nvSpPr>
        <xdr:cNvPr id="63" name="TextBox 62">
          <a:extLst>
            <a:ext uri="{FF2B5EF4-FFF2-40B4-BE49-F238E27FC236}">
              <a16:creationId xmlns:a16="http://schemas.microsoft.com/office/drawing/2014/main" id="{568C1F5C-75DF-56A6-2477-8327C9F610CF}"/>
            </a:ext>
          </a:extLst>
        </xdr:cNvPr>
        <xdr:cNvSpPr txBox="1"/>
      </xdr:nvSpPr>
      <xdr:spPr>
        <a:xfrm>
          <a:off x="2430780" y="1676400"/>
          <a:ext cx="8991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C6D039-3D3C-4F86-B7B8-C7B9437BD4C9}" type="TxLink">
            <a:rPr lang="en-US" sz="1100" b="1" i="0" u="none" strike="noStrike">
              <a:solidFill>
                <a:schemeClr val="bg1"/>
              </a:solidFill>
              <a:latin typeface="Aptos"/>
            </a:rPr>
            <a:pPr/>
            <a:t>0.00%</a:t>
          </a:fld>
          <a:endParaRPr lang="en-NG" sz="1100">
            <a:solidFill>
              <a:schemeClr val="bg1"/>
            </a:solidFill>
          </a:endParaRPr>
        </a:p>
      </xdr:txBody>
    </xdr:sp>
    <xdr:clientData/>
  </xdr:twoCellAnchor>
  <xdr:twoCellAnchor>
    <xdr:from>
      <xdr:col>10</xdr:col>
      <xdr:colOff>160020</xdr:colOff>
      <xdr:row>9</xdr:row>
      <xdr:rowOff>30480</xdr:rowOff>
    </xdr:from>
    <xdr:to>
      <xdr:col>11</xdr:col>
      <xdr:colOff>457200</xdr:colOff>
      <xdr:row>11</xdr:row>
      <xdr:rowOff>0</xdr:rowOff>
    </xdr:to>
    <xdr:sp macro="" textlink="Pivot!D186">
      <xdr:nvSpPr>
        <xdr:cNvPr id="64" name="TextBox 63">
          <a:extLst>
            <a:ext uri="{FF2B5EF4-FFF2-40B4-BE49-F238E27FC236}">
              <a16:creationId xmlns:a16="http://schemas.microsoft.com/office/drawing/2014/main" id="{C7295D6D-F123-BC94-A53D-17C981847364}"/>
            </a:ext>
          </a:extLst>
        </xdr:cNvPr>
        <xdr:cNvSpPr txBox="1"/>
      </xdr:nvSpPr>
      <xdr:spPr>
        <a:xfrm>
          <a:off x="4373880" y="1676400"/>
          <a:ext cx="8991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6768C89-1B70-48E2-AA74-FEA8F2371910}" type="TxLink">
            <a:rPr lang="en-US" sz="1100" b="1" i="0" u="none" strike="noStrike">
              <a:solidFill>
                <a:schemeClr val="bg1"/>
              </a:solidFill>
              <a:latin typeface="Aptos"/>
              <a:ea typeface="+mn-ea"/>
              <a:cs typeface="+mn-cs"/>
            </a:rPr>
            <a:pPr marL="0" indent="0"/>
            <a:t>0.00%</a:t>
          </a:fld>
          <a:endParaRPr lang="en-NG" sz="1100" b="1" i="0" u="none" strike="noStrike">
            <a:solidFill>
              <a:schemeClr val="bg1"/>
            </a:solidFill>
            <a:latin typeface="Aptos"/>
            <a:ea typeface="+mn-ea"/>
            <a:cs typeface="+mn-cs"/>
          </a:endParaRPr>
        </a:p>
      </xdr:txBody>
    </xdr:sp>
    <xdr:clientData/>
  </xdr:twoCellAnchor>
  <xdr:twoCellAnchor>
    <xdr:from>
      <xdr:col>13</xdr:col>
      <xdr:colOff>403860</xdr:colOff>
      <xdr:row>9</xdr:row>
      <xdr:rowOff>30480</xdr:rowOff>
    </xdr:from>
    <xdr:to>
      <xdr:col>15</xdr:col>
      <xdr:colOff>99060</xdr:colOff>
      <xdr:row>11</xdr:row>
      <xdr:rowOff>0</xdr:rowOff>
    </xdr:to>
    <xdr:sp macro="" textlink="Pivot!D187">
      <xdr:nvSpPr>
        <xdr:cNvPr id="65" name="TextBox 64">
          <a:extLst>
            <a:ext uri="{FF2B5EF4-FFF2-40B4-BE49-F238E27FC236}">
              <a16:creationId xmlns:a16="http://schemas.microsoft.com/office/drawing/2014/main" id="{CB2F2294-8C9C-F32A-607A-A595B3EC5FCB}"/>
            </a:ext>
          </a:extLst>
        </xdr:cNvPr>
        <xdr:cNvSpPr txBox="1"/>
      </xdr:nvSpPr>
      <xdr:spPr>
        <a:xfrm>
          <a:off x="6423660" y="1676400"/>
          <a:ext cx="8991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9151653-CF3C-49E8-B744-F432531715B6}" type="TxLink">
            <a:rPr lang="en-US" sz="1100" b="1" i="0" u="none" strike="noStrike">
              <a:solidFill>
                <a:schemeClr val="bg1"/>
              </a:solidFill>
              <a:latin typeface="Aptos"/>
              <a:ea typeface="+mn-ea"/>
              <a:cs typeface="+mn-cs"/>
            </a:rPr>
            <a:pPr marL="0" indent="0"/>
            <a:t>0.00%</a:t>
          </a:fld>
          <a:endParaRPr lang="en-NG" sz="1100" b="1" i="0" u="none" strike="noStrike">
            <a:solidFill>
              <a:schemeClr val="bg1"/>
            </a:solidFill>
            <a:latin typeface="Aptos"/>
            <a:ea typeface="+mn-ea"/>
            <a:cs typeface="+mn-cs"/>
          </a:endParaRPr>
        </a:p>
      </xdr:txBody>
    </xdr:sp>
    <xdr:clientData/>
  </xdr:twoCellAnchor>
  <xdr:twoCellAnchor>
    <xdr:from>
      <xdr:col>16</xdr:col>
      <xdr:colOff>563880</xdr:colOff>
      <xdr:row>9</xdr:row>
      <xdr:rowOff>30480</xdr:rowOff>
    </xdr:from>
    <xdr:to>
      <xdr:col>18</xdr:col>
      <xdr:colOff>259080</xdr:colOff>
      <xdr:row>11</xdr:row>
      <xdr:rowOff>0</xdr:rowOff>
    </xdr:to>
    <xdr:sp macro="" textlink="Pivot!D188">
      <xdr:nvSpPr>
        <xdr:cNvPr id="66" name="TextBox 65">
          <a:extLst>
            <a:ext uri="{FF2B5EF4-FFF2-40B4-BE49-F238E27FC236}">
              <a16:creationId xmlns:a16="http://schemas.microsoft.com/office/drawing/2014/main" id="{37A645B0-1342-2403-D88D-40C90927E8D5}"/>
            </a:ext>
          </a:extLst>
        </xdr:cNvPr>
        <xdr:cNvSpPr txBox="1"/>
      </xdr:nvSpPr>
      <xdr:spPr>
        <a:xfrm>
          <a:off x="8389620" y="1676400"/>
          <a:ext cx="8991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2F9DFD6-A03C-4930-9BCF-0911889F2BC7}" type="TxLink">
            <a:rPr lang="en-US" sz="1100" b="1" i="0" u="none" strike="noStrike">
              <a:solidFill>
                <a:schemeClr val="bg1"/>
              </a:solidFill>
              <a:latin typeface="Aptos"/>
              <a:ea typeface="+mn-ea"/>
              <a:cs typeface="+mn-cs"/>
            </a:rPr>
            <a:pPr marL="0" indent="0"/>
            <a:t>0.00%</a:t>
          </a:fld>
          <a:endParaRPr lang="en-NG" sz="1100" b="1" i="0" u="none" strike="noStrike">
            <a:solidFill>
              <a:schemeClr val="bg1"/>
            </a:solidFill>
            <a:latin typeface="Aptos"/>
            <a:ea typeface="+mn-ea"/>
            <a:cs typeface="+mn-cs"/>
          </a:endParaRPr>
        </a:p>
      </xdr:txBody>
    </xdr:sp>
    <xdr:clientData/>
  </xdr:twoCellAnchor>
  <xdr:twoCellAnchor>
    <xdr:from>
      <xdr:col>6</xdr:col>
      <xdr:colOff>298450</xdr:colOff>
      <xdr:row>37</xdr:row>
      <xdr:rowOff>6350</xdr:rowOff>
    </xdr:from>
    <xdr:to>
      <xdr:col>10</xdr:col>
      <xdr:colOff>351790</xdr:colOff>
      <xdr:row>38</xdr:row>
      <xdr:rowOff>76200</xdr:rowOff>
    </xdr:to>
    <xdr:sp macro="" textlink="">
      <xdr:nvSpPr>
        <xdr:cNvPr id="36" name="TextBox 35">
          <a:extLst>
            <a:ext uri="{FF2B5EF4-FFF2-40B4-BE49-F238E27FC236}">
              <a16:creationId xmlns:a16="http://schemas.microsoft.com/office/drawing/2014/main" id="{D3054506-632D-0322-F7A4-6678DB3838FE}"/>
            </a:ext>
          </a:extLst>
        </xdr:cNvPr>
        <xdr:cNvSpPr txBox="1"/>
      </xdr:nvSpPr>
      <xdr:spPr>
        <a:xfrm>
          <a:off x="2146300" y="6819900"/>
          <a:ext cx="251714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7F5AF0"/>
              </a:solidFill>
              <a:latin typeface="Aptos" panose="020B0004020202020204" pitchFamily="34" charset="0"/>
            </a:rPr>
            <a:t>🧑🏽‍💼 Top Salespersons (Leaderboard)</a:t>
          </a:r>
          <a:endParaRPr lang="en-NG" sz="1000" b="1">
            <a:solidFill>
              <a:srgbClr val="7F5AF0"/>
            </a:solidFill>
            <a:latin typeface="Aptos" panose="020B0004020202020204" pitchFamily="34" charset="0"/>
          </a:endParaRPr>
        </a:p>
      </xdr:txBody>
    </xdr:sp>
    <xdr:clientData/>
  </xdr:twoCellAnchor>
  <xdr:twoCellAnchor>
    <xdr:from>
      <xdr:col>13</xdr:col>
      <xdr:colOff>614680</xdr:colOff>
      <xdr:row>24</xdr:row>
      <xdr:rowOff>153670</xdr:rowOff>
    </xdr:from>
    <xdr:to>
      <xdr:col>18</xdr:col>
      <xdr:colOff>590550</xdr:colOff>
      <xdr:row>36</xdr:row>
      <xdr:rowOff>100330</xdr:rowOff>
    </xdr:to>
    <xdr:graphicFrame macro="">
      <xdr:nvGraphicFramePr>
        <xdr:cNvPr id="31" name="Chart 30">
          <a:extLst>
            <a:ext uri="{FF2B5EF4-FFF2-40B4-BE49-F238E27FC236}">
              <a16:creationId xmlns:a16="http://schemas.microsoft.com/office/drawing/2014/main" id="{5F346E13-E32B-4F6B-8362-7BE24D32A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257810</xdr:colOff>
      <xdr:row>23</xdr:row>
      <xdr:rowOff>139700</xdr:rowOff>
    </xdr:from>
    <xdr:to>
      <xdr:col>16</xdr:col>
      <xdr:colOff>584200</xdr:colOff>
      <xdr:row>25</xdr:row>
      <xdr:rowOff>25400</xdr:rowOff>
    </xdr:to>
    <xdr:sp macro="" textlink="">
      <xdr:nvSpPr>
        <xdr:cNvPr id="32" name="TextBox 31">
          <a:extLst>
            <a:ext uri="{FF2B5EF4-FFF2-40B4-BE49-F238E27FC236}">
              <a16:creationId xmlns:a16="http://schemas.microsoft.com/office/drawing/2014/main" id="{2A888EC3-9453-452F-B48C-245C5346A7A4}"/>
            </a:ext>
          </a:extLst>
        </xdr:cNvPr>
        <xdr:cNvSpPr txBox="1"/>
      </xdr:nvSpPr>
      <xdr:spPr>
        <a:xfrm>
          <a:off x="7033260" y="4375150"/>
          <a:ext cx="155829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a:t>
          </a:r>
          <a:r>
            <a:rPr lang="en-US" sz="1000" b="1">
              <a:solidFill>
                <a:srgbClr val="7F5AF0"/>
              </a:solidFill>
              <a:latin typeface="Aptos" panose="020B0004020202020204" pitchFamily="34" charset="0"/>
            </a:rPr>
            <a:t>Sales by Category</a:t>
          </a:r>
          <a:endParaRPr lang="en-NG" sz="1000" b="1">
            <a:solidFill>
              <a:srgbClr val="7F5AF0"/>
            </a:solidFill>
            <a:latin typeface="Aptos" panose="020B0004020202020204" pitchFamily="34" charset="0"/>
          </a:endParaRPr>
        </a:p>
      </xdr:txBody>
    </xdr:sp>
    <xdr:clientData/>
  </xdr:twoCellAnchor>
  <xdr:twoCellAnchor>
    <xdr:from>
      <xdr:col>6</xdr:col>
      <xdr:colOff>387350</xdr:colOff>
      <xdr:row>23</xdr:row>
      <xdr:rowOff>111760</xdr:rowOff>
    </xdr:from>
    <xdr:to>
      <xdr:col>8</xdr:col>
      <xdr:colOff>577850</xdr:colOff>
      <xdr:row>24</xdr:row>
      <xdr:rowOff>181610</xdr:rowOff>
    </xdr:to>
    <xdr:sp macro="" textlink="">
      <xdr:nvSpPr>
        <xdr:cNvPr id="38" name="TextBox 37">
          <a:extLst>
            <a:ext uri="{FF2B5EF4-FFF2-40B4-BE49-F238E27FC236}">
              <a16:creationId xmlns:a16="http://schemas.microsoft.com/office/drawing/2014/main" id="{6DD8A5C3-8C62-8B00-AC39-2BDAA7DC2204}"/>
            </a:ext>
          </a:extLst>
        </xdr:cNvPr>
        <xdr:cNvSpPr txBox="1"/>
      </xdr:nvSpPr>
      <xdr:spPr>
        <a:xfrm>
          <a:off x="2235200" y="4347210"/>
          <a:ext cx="14224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a:t>
          </a:r>
          <a:r>
            <a:rPr lang="en-US" sz="1000" b="1">
              <a:solidFill>
                <a:srgbClr val="7F5AF0"/>
              </a:solidFill>
              <a:latin typeface="Aptos" panose="020B0004020202020204" pitchFamily="34" charset="0"/>
            </a:rPr>
            <a:t>Sales by Brand</a:t>
          </a:r>
          <a:endParaRPr lang="en-NG" sz="1000" b="1">
            <a:solidFill>
              <a:srgbClr val="7F5AF0"/>
            </a:solidFill>
            <a:latin typeface="Aptos" panose="020B0004020202020204" pitchFamily="34" charset="0"/>
          </a:endParaRPr>
        </a:p>
      </xdr:txBody>
    </xdr:sp>
    <xdr:clientData/>
  </xdr:twoCellAnchor>
  <xdr:twoCellAnchor>
    <xdr:from>
      <xdr:col>6</xdr:col>
      <xdr:colOff>82550</xdr:colOff>
      <xdr:row>25</xdr:row>
      <xdr:rowOff>158750</xdr:rowOff>
    </xdr:from>
    <xdr:to>
      <xdr:col>9</xdr:col>
      <xdr:colOff>361950</xdr:colOff>
      <xdr:row>35</xdr:row>
      <xdr:rowOff>76200</xdr:rowOff>
    </xdr:to>
    <xdr:graphicFrame macro="">
      <xdr:nvGraphicFramePr>
        <xdr:cNvPr id="39" name="Chart 38">
          <a:extLst>
            <a:ext uri="{FF2B5EF4-FFF2-40B4-BE49-F238E27FC236}">
              <a16:creationId xmlns:a16="http://schemas.microsoft.com/office/drawing/2014/main" id="{4CEE9105-3760-4C59-97C4-AF2122D14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TIMILEYIN" refreshedDate="45853.437171180558" createdVersion="8" refreshedVersion="8" minRefreshableVersion="3" recordCount="550" xr:uid="{66EDA235-E00E-4030-A6A2-7DF3E75D977D}">
  <cacheSource type="worksheet">
    <worksheetSource name="Table1"/>
  </cacheSource>
  <cacheFields count="16">
    <cacheField name="Date" numFmtId="165">
      <sharedItems containsSemiMixedTypes="0" containsNonDate="0" containsDate="1" containsString="0" minDate="2019-01-01T00:00:00" maxDate="2024-12-23T00:00:00" count="475">
        <d v="2019-01-01T00:00:00"/>
        <d v="2019-01-04T00:00:00"/>
        <d v="2019-01-05T00:00:00"/>
        <d v="2019-01-06T00:00:00"/>
        <d v="2019-01-11T00:00:00"/>
        <d v="2019-01-28T00:00:00"/>
        <d v="2019-01-29T00:00:00"/>
        <d v="2019-01-30T00:00:00"/>
        <d v="2019-01-31T00:00:00"/>
        <d v="2019-02-01T00:00:00"/>
        <d v="2019-02-04T00:00:00"/>
        <d v="2019-02-06T00:00:00"/>
        <d v="2019-02-07T00:00:00"/>
        <d v="2019-02-12T00:00:00"/>
        <d v="2019-02-16T00:00:00"/>
        <d v="2019-02-22T00:00:00"/>
        <d v="2019-02-25T00:00:00"/>
        <d v="2019-02-28T00:00:00"/>
        <d v="2019-03-06T00:00:00"/>
        <d v="2019-03-13T00:00:00"/>
        <d v="2019-03-15T00:00:00"/>
        <d v="2019-03-20T00:00:00"/>
        <d v="2019-03-25T00:00:00"/>
        <d v="2019-03-27T00:00:00"/>
        <d v="2019-03-31T00:00:00"/>
        <d v="2019-04-01T00:00:00"/>
        <d v="2019-04-09T00:00:00"/>
        <d v="2019-04-25T00:00:00"/>
        <d v="2019-04-29T00:00:00"/>
        <d v="2019-04-30T00:00:00"/>
        <d v="2019-05-15T00:00:00"/>
        <d v="2019-05-16T00:00:00"/>
        <d v="2019-06-07T00:00:00"/>
        <d v="2019-06-11T00:00:00"/>
        <d v="2019-06-14T00:00:00"/>
        <d v="2019-06-15T00:00:00"/>
        <d v="2019-06-19T00:00:00"/>
        <d v="2019-06-21T00:00:00"/>
        <d v="2019-07-01T00:00:00"/>
        <d v="2019-07-02T00:00:00"/>
        <d v="2019-07-10T00:00:00"/>
        <d v="2019-07-12T00:00:00"/>
        <d v="2019-07-16T00:00:00"/>
        <d v="2019-07-29T00:00:00"/>
        <d v="2019-07-30T00:00:00"/>
        <d v="2019-08-07T00:00:00"/>
        <d v="2019-08-09T00:00:00"/>
        <d v="2019-08-10T00:00:00"/>
        <d v="2019-08-11T00:00:00"/>
        <d v="2019-08-13T00:00:00"/>
        <d v="2019-08-15T00:00:00"/>
        <d v="2019-08-16T00:00:00"/>
        <d v="2019-08-17T00:00:00"/>
        <d v="2019-08-19T00:00:00"/>
        <d v="2019-08-25T00:00:00"/>
        <d v="2019-08-30T00:00:00"/>
        <d v="2019-08-31T00:00:00"/>
        <d v="2019-09-02T00:00:00"/>
        <d v="2019-09-03T00:00:00"/>
        <d v="2019-09-04T00:00:00"/>
        <d v="2019-09-05T00:00:00"/>
        <d v="2019-09-08T00:00:00"/>
        <d v="2019-09-09T00:00:00"/>
        <d v="2019-09-10T00:00:00"/>
        <d v="2019-09-17T00:00:00"/>
        <d v="2019-09-24T00:00:00"/>
        <d v="2019-10-03T00:00:00"/>
        <d v="2019-10-11T00:00:00"/>
        <d v="2019-10-16T00:00:00"/>
        <d v="2019-10-21T00:00:00"/>
        <d v="2019-10-23T00:00:00"/>
        <d v="2019-11-01T00:00:00"/>
        <d v="2019-11-02T00:00:00"/>
        <d v="2019-11-05T00:00:00"/>
        <d v="2019-11-15T00:00:00"/>
        <d v="2019-11-16T00:00:00"/>
        <d v="2019-11-17T00:00:00"/>
        <d v="2019-11-18T00:00:00"/>
        <d v="2019-11-29T00:00:00"/>
        <d v="2019-12-08T00:00:00"/>
        <d v="2019-12-09T00:00:00"/>
        <d v="2019-12-21T00:00:00"/>
        <d v="2019-12-25T00:00:00"/>
        <d v="2019-12-26T00:00:00"/>
        <d v="2019-12-28T00:00:00"/>
        <d v="2020-01-08T00:00:00"/>
        <d v="2020-01-09T00:00:00"/>
        <d v="2020-01-17T00:00:00"/>
        <d v="2020-01-18T00:00:00"/>
        <d v="2020-01-23T00:00:00"/>
        <d v="2020-01-27T00:00:00"/>
        <d v="2020-01-28T00:00:00"/>
        <d v="2020-01-31T00:00:00"/>
        <d v="2020-02-03T00:00:00"/>
        <d v="2020-02-06T00:00:00"/>
        <d v="2020-02-10T00:00:00"/>
        <d v="2020-02-21T00:00:00"/>
        <d v="2020-02-23T00:00:00"/>
        <d v="2020-02-25T00:00:00"/>
        <d v="2020-02-29T00:00:00"/>
        <d v="2020-03-01T00:00:00"/>
        <d v="2020-03-04T00:00:00"/>
        <d v="2020-03-11T00:00:00"/>
        <d v="2020-03-13T00:00:00"/>
        <d v="2020-03-27T00:00:00"/>
        <d v="2020-03-30T00:00:00"/>
        <d v="2020-04-02T00:00:00"/>
        <d v="2020-04-06T00:00:00"/>
        <d v="2020-04-13T00:00:00"/>
        <d v="2020-04-16T00:00:00"/>
        <d v="2020-04-18T00:00:00"/>
        <d v="2020-04-19T00:00:00"/>
        <d v="2020-04-20T00:00:00"/>
        <d v="2020-04-24T00:00:00"/>
        <d v="2020-05-01T00:00:00"/>
        <d v="2020-05-03T00:00:00"/>
        <d v="2020-05-07T00:00:00"/>
        <d v="2020-05-09T00:00:00"/>
        <d v="2020-05-11T00:00:00"/>
        <d v="2020-05-13T00:00:00"/>
        <d v="2020-05-16T00:00:00"/>
        <d v="2020-05-17T00:00:00"/>
        <d v="2020-05-18T00:00:00"/>
        <d v="2020-05-22T00:00:00"/>
        <d v="2020-05-26T00:00:00"/>
        <d v="2020-05-28T00:00:00"/>
        <d v="2020-05-29T00:00:00"/>
        <d v="2020-06-02T00:00:00"/>
        <d v="2020-06-15T00:00:00"/>
        <d v="2020-06-19T00:00:00"/>
        <d v="2020-06-24T00:00:00"/>
        <d v="2020-06-26T00:00:00"/>
        <d v="2020-06-28T00:00:00"/>
        <d v="2020-07-03T00:00:00"/>
        <d v="2020-07-08T00:00:00"/>
        <d v="2020-07-16T00:00:00"/>
        <d v="2020-07-17T00:00:00"/>
        <d v="2020-07-22T00:00:00"/>
        <d v="2020-07-23T00:00:00"/>
        <d v="2020-07-25T00:00:00"/>
        <d v="2020-07-29T00:00:00"/>
        <d v="2020-07-30T00:00:00"/>
        <d v="2020-08-14T00:00:00"/>
        <d v="2020-08-17T00:00:00"/>
        <d v="2020-08-27T00:00:00"/>
        <d v="2020-09-02T00:00:00"/>
        <d v="2020-09-09T00:00:00"/>
        <d v="2020-09-12T00:00:00"/>
        <d v="2020-09-25T00:00:00"/>
        <d v="2020-09-30T00:00:00"/>
        <d v="2020-10-03T00:00:00"/>
        <d v="2020-10-05T00:00:00"/>
        <d v="2020-10-15T00:00:00"/>
        <d v="2020-10-28T00:00:00"/>
        <d v="2020-11-05T00:00:00"/>
        <d v="2020-11-09T00:00:00"/>
        <d v="2020-11-14T00:00:00"/>
        <d v="2020-11-23T00:00:00"/>
        <d v="2020-11-26T00:00:00"/>
        <d v="2020-11-28T00:00:00"/>
        <d v="2020-11-29T00:00:00"/>
        <d v="2020-12-07T00:00:00"/>
        <d v="2020-12-09T00:00:00"/>
        <d v="2020-12-14T00:00:00"/>
        <d v="2020-12-15T00:00:00"/>
        <d v="2020-12-16T00:00:00"/>
        <d v="2020-12-17T00:00:00"/>
        <d v="2020-12-21T00:00:00"/>
        <d v="2020-12-25T00:00:00"/>
        <d v="2020-12-27T00:00:00"/>
        <d v="2020-12-29T00:00:00"/>
        <d v="2020-12-30T00:00:00"/>
        <d v="2021-01-03T00:00:00"/>
        <d v="2021-01-05T00:00:00"/>
        <d v="2021-01-08T00:00:00"/>
        <d v="2021-01-13T00:00:00"/>
        <d v="2021-01-17T00:00:00"/>
        <d v="2021-01-20T00:00:00"/>
        <d v="2021-01-21T00:00:00"/>
        <d v="2021-01-22T00:00:00"/>
        <d v="2021-01-26T00:00:00"/>
        <d v="2021-01-28T00:00:00"/>
        <d v="2021-02-06T00:00:00"/>
        <d v="2021-02-20T00:00:00"/>
        <d v="2021-03-07T00:00:00"/>
        <d v="2021-03-08T00:00:00"/>
        <d v="2021-03-15T00:00:00"/>
        <d v="2021-03-23T00:00:00"/>
        <d v="2021-03-24T00:00:00"/>
        <d v="2021-03-30T00:00:00"/>
        <d v="2021-04-03T00:00:00"/>
        <d v="2021-04-05T00:00:00"/>
        <d v="2021-04-06T00:00:00"/>
        <d v="2021-04-22T00:00:00"/>
        <d v="2021-04-23T00:00:00"/>
        <d v="2021-04-27T00:00:00"/>
        <d v="2021-05-07T00:00:00"/>
        <d v="2021-05-10T00:00:00"/>
        <d v="2021-05-13T00:00:00"/>
        <d v="2021-05-15T00:00:00"/>
        <d v="2021-05-17T00:00:00"/>
        <d v="2021-05-19T00:00:00"/>
        <d v="2021-06-16T00:00:00"/>
        <d v="2021-06-18T00:00:00"/>
        <d v="2021-06-22T00:00:00"/>
        <d v="2021-06-28T00:00:00"/>
        <d v="2021-06-30T00:00:00"/>
        <d v="2021-07-05T00:00:00"/>
        <d v="2021-07-06T00:00:00"/>
        <d v="2021-07-08T00:00:00"/>
        <d v="2021-07-10T00:00:00"/>
        <d v="2021-07-13T00:00:00"/>
        <d v="2021-07-16T00:00:00"/>
        <d v="2021-07-23T00:00:00"/>
        <d v="2021-07-29T00:00:00"/>
        <d v="2021-07-30T00:00:00"/>
        <d v="2021-08-06T00:00:00"/>
        <d v="2021-08-10T00:00:00"/>
        <d v="2021-08-20T00:00:00"/>
        <d v="2021-08-28T00:00:00"/>
        <d v="2021-09-08T00:00:00"/>
        <d v="2021-09-10T00:00:00"/>
        <d v="2021-09-21T00:00:00"/>
        <d v="2021-09-24T00:00:00"/>
        <d v="2021-09-26T00:00:00"/>
        <d v="2021-09-30T00:00:00"/>
        <d v="2021-10-11T00:00:00"/>
        <d v="2021-10-13T00:00:00"/>
        <d v="2021-10-15T00:00:00"/>
        <d v="2021-10-19T00:00:00"/>
        <d v="2021-10-22T00:00:00"/>
        <d v="2021-10-26T00:00:00"/>
        <d v="2021-10-27T00:00:00"/>
        <d v="2021-11-06T00:00:00"/>
        <d v="2021-11-18T00:00:00"/>
        <d v="2021-11-25T00:00:00"/>
        <d v="2021-11-26T00:00:00"/>
        <d v="2021-12-05T00:00:00"/>
        <d v="2021-12-17T00:00:00"/>
        <d v="2021-12-18T00:00:00"/>
        <d v="2021-12-20T00:00:00"/>
        <d v="2021-12-24T00:00:00"/>
        <d v="2022-01-03T00:00:00"/>
        <d v="2022-01-07T00:00:00"/>
        <d v="2022-01-14T00:00:00"/>
        <d v="2022-01-27T00:00:00"/>
        <d v="2022-02-02T00:00:00"/>
        <d v="2022-02-19T00:00:00"/>
        <d v="2022-03-03T00:00:00"/>
        <d v="2022-03-06T00:00:00"/>
        <d v="2022-03-11T00:00:00"/>
        <d v="2022-03-20T00:00:00"/>
        <d v="2022-03-25T00:00:00"/>
        <d v="2022-03-27T00:00:00"/>
        <d v="2022-04-02T00:00:00"/>
        <d v="2022-04-06T00:00:00"/>
        <d v="2022-04-14T00:00:00"/>
        <d v="2022-04-16T00:00:00"/>
        <d v="2022-04-20T00:00:00"/>
        <d v="2022-04-24T00:00:00"/>
        <d v="2022-04-26T00:00:00"/>
        <d v="2022-04-27T00:00:00"/>
        <d v="2022-04-28T00:00:00"/>
        <d v="2022-05-06T00:00:00"/>
        <d v="2022-05-14T00:00:00"/>
        <d v="2022-05-18T00:00:00"/>
        <d v="2022-05-21T00:00:00"/>
        <d v="2022-05-22T00:00:00"/>
        <d v="2022-05-28T00:00:00"/>
        <d v="2022-05-30T00:00:00"/>
        <d v="2022-06-05T00:00:00"/>
        <d v="2022-06-13T00:00:00"/>
        <d v="2022-06-20T00:00:00"/>
        <d v="2022-06-26T00:00:00"/>
        <d v="2022-07-02T00:00:00"/>
        <d v="2022-07-07T00:00:00"/>
        <d v="2022-07-10T00:00:00"/>
        <d v="2022-07-16T00:00:00"/>
        <d v="2022-07-19T00:00:00"/>
        <d v="2022-07-21T00:00:00"/>
        <d v="2022-07-22T00:00:00"/>
        <d v="2022-07-23T00:00:00"/>
        <d v="2022-07-27T00:00:00"/>
        <d v="2022-07-28T00:00:00"/>
        <d v="2022-07-31T00:00:00"/>
        <d v="2022-08-01T00:00:00"/>
        <d v="2022-08-02T00:00:00"/>
        <d v="2022-08-07T00:00:00"/>
        <d v="2022-08-21T00:00:00"/>
        <d v="2022-08-26T00:00:00"/>
        <d v="2022-08-30T00:00:00"/>
        <d v="2022-09-07T00:00:00"/>
        <d v="2022-09-08T00:00:00"/>
        <d v="2022-09-09T00:00:00"/>
        <d v="2022-09-15T00:00:00"/>
        <d v="2022-09-16T00:00:00"/>
        <d v="2022-09-21T00:00:00"/>
        <d v="2022-09-24T00:00:00"/>
        <d v="2022-10-03T00:00:00"/>
        <d v="2022-10-04T00:00:00"/>
        <d v="2022-10-05T00:00:00"/>
        <d v="2022-10-06T00:00:00"/>
        <d v="2022-10-08T00:00:00"/>
        <d v="2022-10-13T00:00:00"/>
        <d v="2022-10-14T00:00:00"/>
        <d v="2022-10-17T00:00:00"/>
        <d v="2022-10-20T00:00:00"/>
        <d v="2022-10-22T00:00:00"/>
        <d v="2022-10-23T00:00:00"/>
        <d v="2022-10-24T00:00:00"/>
        <d v="2022-10-29T00:00:00"/>
        <d v="2022-11-02T00:00:00"/>
        <d v="2022-11-05T00:00:00"/>
        <d v="2022-11-14T00:00:00"/>
        <d v="2022-11-15T00:00:00"/>
        <d v="2022-11-20T00:00:00"/>
        <d v="2022-11-21T00:00:00"/>
        <d v="2022-11-25T00:00:00"/>
        <d v="2022-11-26T00:00:00"/>
        <d v="2022-11-28T00:00:00"/>
        <d v="2022-12-09T00:00:00"/>
        <d v="2022-12-14T00:00:00"/>
        <d v="2022-12-16T00:00:00"/>
        <d v="2022-12-19T00:00:00"/>
        <d v="2022-12-26T00:00:00"/>
        <d v="2022-12-27T00:00:00"/>
        <d v="2022-12-31T00:00:00"/>
        <d v="2023-01-01T00:00:00"/>
        <d v="2023-01-17T00:00:00"/>
        <d v="2023-01-19T00:00:00"/>
        <d v="2023-01-20T00:00:00"/>
        <d v="2023-01-22T00:00:00"/>
        <d v="2023-02-07T00:00:00"/>
        <d v="2023-02-10T00:00:00"/>
        <d v="2023-02-13T00:00:00"/>
        <d v="2023-02-14T00:00:00"/>
        <d v="2023-02-18T00:00:00"/>
        <d v="2023-02-25T00:00:00"/>
        <d v="2023-02-27T00:00:00"/>
        <d v="2023-03-03T00:00:00"/>
        <d v="2023-03-09T00:00:00"/>
        <d v="2023-03-16T00:00:00"/>
        <d v="2023-03-18T00:00:00"/>
        <d v="2023-03-27T00:00:00"/>
        <d v="2023-03-31T00:00:00"/>
        <d v="2023-04-02T00:00:00"/>
        <d v="2023-04-04T00:00:00"/>
        <d v="2023-04-17T00:00:00"/>
        <d v="2023-04-20T00:00:00"/>
        <d v="2023-04-24T00:00:00"/>
        <d v="2023-04-25T00:00:00"/>
        <d v="2023-05-06T00:00:00"/>
        <d v="2023-05-22T00:00:00"/>
        <d v="2023-05-24T00:00:00"/>
        <d v="2023-05-30T00:00:00"/>
        <d v="2023-05-31T00:00:00"/>
        <d v="2023-06-02T00:00:00"/>
        <d v="2023-06-09T00:00:00"/>
        <d v="2023-06-11T00:00:00"/>
        <d v="2023-06-13T00:00:00"/>
        <d v="2023-06-22T00:00:00"/>
        <d v="2023-06-23T00:00:00"/>
        <d v="2023-06-24T00:00:00"/>
        <d v="2023-06-28T00:00:00"/>
        <d v="2023-06-30T00:00:00"/>
        <d v="2023-07-07T00:00:00"/>
        <d v="2023-07-15T00:00:00"/>
        <d v="2023-07-16T00:00:00"/>
        <d v="2023-07-23T00:00:00"/>
        <d v="2023-07-27T00:00:00"/>
        <d v="2023-08-02T00:00:00"/>
        <d v="2023-08-08T00:00:00"/>
        <d v="2023-08-09T00:00:00"/>
        <d v="2023-08-22T00:00:00"/>
        <d v="2023-08-25T00:00:00"/>
        <d v="2023-08-27T00:00:00"/>
        <d v="2023-08-31T00:00:00"/>
        <d v="2023-09-01T00:00:00"/>
        <d v="2023-09-04T00:00:00"/>
        <d v="2023-09-07T00:00:00"/>
        <d v="2023-09-14T00:00:00"/>
        <d v="2023-09-22T00:00:00"/>
        <d v="2023-09-27T00:00:00"/>
        <d v="2023-10-04T00:00:00"/>
        <d v="2023-10-13T00:00:00"/>
        <d v="2023-10-14T00:00:00"/>
        <d v="2023-10-17T00:00:00"/>
        <d v="2023-10-25T00:00:00"/>
        <d v="2023-10-30T00:00:00"/>
        <d v="2023-11-06T00:00:00"/>
        <d v="2023-11-08T00:00:00"/>
        <d v="2023-11-12T00:00:00"/>
        <d v="2023-11-17T00:00:00"/>
        <d v="2023-11-18T00:00:00"/>
        <d v="2023-11-19T00:00:00"/>
        <d v="2023-11-20T00:00:00"/>
        <d v="2023-11-25T00:00:00"/>
        <d v="2023-11-26T00:00:00"/>
        <d v="2023-11-28T00:00:00"/>
        <d v="2023-12-10T00:00:00"/>
        <d v="2023-12-22T00:00:00"/>
        <d v="2023-12-28T00:00:00"/>
        <d v="2024-01-06T00:00:00"/>
        <d v="2024-01-09T00:00:00"/>
        <d v="2024-01-13T00:00:00"/>
        <d v="2024-01-18T00:00:00"/>
        <d v="2024-01-27T00:00:00"/>
        <d v="2024-02-22T00:00:00"/>
        <d v="2024-02-28T00:00:00"/>
        <d v="2024-02-29T00:00:00"/>
        <d v="2024-03-09T00:00:00"/>
        <d v="2024-03-14T00:00:00"/>
        <d v="2024-03-22T00:00:00"/>
        <d v="2024-03-26T00:00:00"/>
        <d v="2024-03-30T00:00:00"/>
        <d v="2024-04-10T00:00:00"/>
        <d v="2024-04-14T00:00:00"/>
        <d v="2024-04-20T00:00:00"/>
        <d v="2024-04-23T00:00:00"/>
        <d v="2024-04-27T00:00:00"/>
        <d v="2024-04-29T00:00:00"/>
        <d v="2024-05-04T00:00:00"/>
        <d v="2024-05-19T00:00:00"/>
        <d v="2024-05-25T00:00:00"/>
        <d v="2024-06-01T00:00:00"/>
        <d v="2024-06-05T00:00:00"/>
        <d v="2024-06-08T00:00:00"/>
        <d v="2024-06-10T00:00:00"/>
        <d v="2024-06-13T00:00:00"/>
        <d v="2024-06-18T00:00:00"/>
        <d v="2024-06-19T00:00:00"/>
        <d v="2024-06-21T00:00:00"/>
        <d v="2024-06-22T00:00:00"/>
        <d v="2024-06-23T00:00:00"/>
        <d v="2024-06-27T00:00:00"/>
        <d v="2024-06-28T00:00:00"/>
        <d v="2024-07-02T00:00:00"/>
        <d v="2024-07-04T00:00:00"/>
        <d v="2024-07-05T00:00:00"/>
        <d v="2024-07-07T00:00:00"/>
        <d v="2024-07-09T00:00:00"/>
        <d v="2024-07-10T00:00:00"/>
        <d v="2024-07-19T00:00:00"/>
        <d v="2024-08-06T00:00:00"/>
        <d v="2024-08-12T00:00:00"/>
        <d v="2024-08-13T00:00:00"/>
        <d v="2024-08-17T00:00:00"/>
        <d v="2024-08-18T00:00:00"/>
        <d v="2024-08-20T00:00:00"/>
        <d v="2024-08-21T00:00:00"/>
        <d v="2024-08-27T00:00:00"/>
        <d v="2024-08-30T00:00:00"/>
        <d v="2024-09-03T00:00:00"/>
        <d v="2024-09-13T00:00:00"/>
        <d v="2024-09-15T00:00:00"/>
        <d v="2024-09-16T00:00:00"/>
        <d v="2024-09-22T00:00:00"/>
        <d v="2024-09-24T00:00:00"/>
        <d v="2024-10-06T00:00:00"/>
        <d v="2024-10-10T00:00:00"/>
        <d v="2024-10-14T00:00:00"/>
        <d v="2024-10-25T00:00:00"/>
        <d v="2024-10-31T00:00:00"/>
        <d v="2024-11-06T00:00:00"/>
        <d v="2024-11-08T00:00:00"/>
        <d v="2024-11-26T00:00:00"/>
        <d v="2024-11-29T00:00:00"/>
        <d v="2024-12-03T00:00:00"/>
        <d v="2024-12-06T00:00:00"/>
        <d v="2024-12-11T00:00:00"/>
        <d v="2024-12-14T00:00:00"/>
        <d v="2024-12-16T00:00:00"/>
        <d v="2024-12-18T00:00:00"/>
        <d v="2024-12-20T00:00:00"/>
        <d v="2024-12-22T00:00:00"/>
      </sharedItems>
      <fieldGroup par="15"/>
    </cacheField>
    <cacheField name="Branch" numFmtId="0">
      <sharedItems count="10">
        <s v="Branch B"/>
        <s v="Branch A"/>
        <s v="Branch E"/>
        <s v="Branch C"/>
        <s v="Branch D"/>
        <s v="Enugu" u="1"/>
        <s v="Abuja" u="1"/>
        <s v="Port Harcourt" u="1"/>
        <s v="Kano" u="1"/>
        <s v="Lagos" u="1"/>
      </sharedItems>
    </cacheField>
    <cacheField name="Category" numFmtId="0">
      <sharedItems count="16">
        <s v="CF"/>
        <s v="MW"/>
        <s v="AC"/>
        <s v="SHA"/>
        <s v="WM"/>
        <s v="REF"/>
        <s v="GC"/>
        <s v="TV"/>
        <s v="Chest Freezers" u="1"/>
        <s v="Microwave Ovens" u="1"/>
        <s v="Air Conditioners" u="1"/>
        <s v="Small Appliances" u="1"/>
        <s v="Washing Machines" u="1"/>
        <s v="Refrigerators" u="1"/>
        <s v="Gas Cookers" u="1"/>
        <s v="Televisions" u="1"/>
      </sharedItems>
    </cacheField>
    <cacheField name="Brand" numFmtId="0">
      <sharedItems count="4">
        <s v="BrandD"/>
        <s v="BrandB"/>
        <s v="BrandA"/>
        <s v="BrandC"/>
      </sharedItems>
    </cacheField>
    <cacheField name="Model" numFmtId="0">
      <sharedItems count="409">
        <s v="Model-534"/>
        <s v="Model-618"/>
        <s v="Model-409"/>
        <s v="Model-400"/>
        <s v="Model-520"/>
        <s v="Model-134"/>
        <s v="Model-713"/>
        <s v="Model-598"/>
        <s v="Model-156"/>
        <s v="Model-135"/>
        <s v="Model-157"/>
        <s v="Model-115"/>
        <s v="Model-768"/>
        <s v="Model-722"/>
        <s v="Model-737"/>
        <s v="Model-776"/>
        <s v="Model-823"/>
        <s v="Model-161"/>
        <s v="Model-796"/>
        <s v="Model-302"/>
        <s v="Model-539"/>
        <s v="Model-918"/>
        <s v="Model-351"/>
        <s v="Model-458"/>
        <s v="Model-504"/>
        <s v="Model-855"/>
        <s v="Model-576"/>
        <s v="Model-244"/>
        <s v="Model-814"/>
        <s v="Model-526"/>
        <s v="Model-845"/>
        <s v="Model-759"/>
        <s v="Model-473"/>
        <s v="Model-884"/>
        <s v="Model-233"/>
        <s v="Model-704"/>
        <s v="Model-441"/>
        <s v="Model-958"/>
        <s v="Model-252"/>
        <s v="Model-169"/>
        <s v="Model-592"/>
        <s v="Model-791"/>
        <s v="Model-727"/>
        <s v="Model-213"/>
        <s v="Model-611"/>
        <s v="Model-404"/>
        <s v="Model-865"/>
        <s v="Model-816"/>
        <s v="Model-310"/>
        <s v="Model-101"/>
        <s v="Model-860"/>
        <s v="Model-647"/>
        <s v="Model-973"/>
        <s v="Model-532"/>
        <s v="Model-922"/>
        <s v="Model-155"/>
        <s v="Model-456"/>
        <s v="Model-788"/>
        <s v="Model-637"/>
        <s v="Model-405"/>
        <s v="Model-460"/>
        <s v="Model-927"/>
        <s v="Model-854"/>
        <s v="Model-379"/>
        <s v="Model-464"/>
        <s v="Model-688"/>
        <s v="Model-499"/>
        <s v="Model-158"/>
        <s v="Model-350"/>
        <s v="Model-870"/>
        <s v="Model-793"/>
        <s v="Model-649"/>
        <s v="Model-211"/>
        <s v="Model-659"/>
        <s v="Model-970"/>
        <s v="Model-256"/>
        <s v="Model-945"/>
        <s v="Model-220"/>
        <s v="Model-836"/>
        <s v="Model-507"/>
        <s v="Model-338"/>
        <s v="Model-729"/>
        <s v="Model-802"/>
        <s v="Model-848"/>
        <s v="Model-179"/>
        <s v="Model-466"/>
        <s v="Model-275"/>
        <s v="Model-119"/>
        <s v="Model-366"/>
        <s v="Model-574"/>
        <s v="Model-703"/>
        <s v="Model-616"/>
        <s v="Model-844"/>
        <s v="Model-469"/>
        <s v="Model-495"/>
        <s v="Model-180"/>
        <s v="Model-215"/>
        <s v="Model-496"/>
        <s v="Model-842"/>
        <s v="Model-780"/>
        <s v="Model-282"/>
        <s v="Model-714"/>
        <s v="Model-835"/>
        <s v="Model-575"/>
        <s v="Model-300"/>
        <s v="Model-284"/>
        <s v="Model-715"/>
        <s v="Model-614"/>
        <s v="Model-724"/>
        <s v="Model-309"/>
        <s v="Model-450"/>
        <s v="Model-953"/>
        <s v="Model-288"/>
        <s v="Model-395"/>
        <s v="Model-751"/>
        <s v="Model-608"/>
        <s v="Model-146"/>
        <s v="Model-668"/>
        <s v="Model-193"/>
        <s v="Model-511"/>
        <s v="Model-482"/>
        <s v="Model-961"/>
        <s v="Model-923"/>
        <s v="Model-710"/>
        <s v="Model-662"/>
        <s v="Model-494"/>
        <s v="Model-677"/>
        <s v="Model-159"/>
        <s v="Model-259"/>
        <s v="Model-346"/>
        <s v="Model-331"/>
        <s v="Model-461"/>
        <s v="Model-752"/>
        <s v="Model-769"/>
        <s v="Model-920"/>
        <s v="Model-336"/>
        <s v="Model-705"/>
        <s v="Model-984"/>
        <s v="Model-985"/>
        <s v="Model-738"/>
        <s v="Model-817"/>
        <s v="Model-746"/>
        <s v="Model-204"/>
        <s v="Model-941"/>
        <s v="Model-564"/>
        <s v="Model-187"/>
        <s v="Model-930"/>
        <s v="Model-672"/>
        <s v="Model-803"/>
        <s v="Model-347"/>
        <s v="Model-573"/>
        <s v="Model-160"/>
        <s v="Model-502"/>
        <s v="Model-711"/>
        <s v="Model-758"/>
        <s v="Model-919"/>
        <s v="Model-177"/>
        <s v="Model-972"/>
        <s v="Model-586"/>
        <s v="Model-718"/>
        <s v="Model-635"/>
        <s v="Model-276"/>
        <s v="Model-591"/>
        <s v="Model-904"/>
        <s v="Model-852"/>
        <s v="Model-408"/>
        <s v="Model-804"/>
        <s v="Model-881"/>
        <s v="Model-581"/>
        <s v="Model-966"/>
        <s v="Model-224"/>
        <s v="Model-192"/>
        <s v="Model-238"/>
        <s v="Model-731"/>
        <s v="Model-740"/>
        <s v="Model-116"/>
        <s v="Model-525"/>
        <s v="Model-165"/>
        <s v="Model-634"/>
        <s v="Model-570"/>
        <s v="Model-202"/>
        <s v="Model-131"/>
        <s v="Model-274"/>
        <s v="Model-111"/>
        <s v="Model-600"/>
        <s v="Model-326"/>
        <s v="Model-988"/>
        <s v="Model-979"/>
        <s v="Model-335"/>
        <s v="Model-937"/>
        <s v="Model-407"/>
        <s v="Model-549"/>
        <s v="Model-349"/>
        <s v="Model-541"/>
        <s v="Model-723"/>
        <s v="Model-353"/>
        <s v="Model-470"/>
        <s v="Model-367"/>
        <s v="Model-621"/>
        <s v="Model-622"/>
        <s v="Model-392"/>
        <s v="Model-719"/>
        <s v="Model-401"/>
        <s v="Model-174"/>
        <s v="Model-893"/>
        <s v="Model-692"/>
        <s v="Model-914"/>
        <s v="Model-380"/>
        <s v="Model-641"/>
        <s v="Model-950"/>
        <s v="Model-419"/>
        <s v="Model-333"/>
        <s v="Model-967"/>
        <s v="Model-990"/>
        <s v="Model-488"/>
        <s v="Model-957"/>
        <s v="Model-934"/>
        <s v="Model-384"/>
        <s v="Model-314"/>
        <s v="Model-381"/>
        <s v="Model-624"/>
        <s v="Model-871"/>
        <s v="Model-152"/>
        <s v="Model-707"/>
        <s v="Model-997"/>
        <s v="Model-246"/>
        <s v="Model-318"/>
        <s v="Model-987"/>
        <s v="Model-118"/>
        <s v="Model-417"/>
        <s v="Model-695"/>
        <s v="Model-498"/>
        <s v="Model-172"/>
        <s v="Model-296"/>
        <s v="Model-109"/>
        <s v="Model-874"/>
        <s v="Model-239"/>
        <s v="Model-708"/>
        <s v="Model-501"/>
        <s v="Model-728"/>
        <s v="Model-112"/>
        <s v="Model-773"/>
        <s v="Model-947"/>
        <s v="Model-652"/>
        <s v="Model-485"/>
        <s v="Model-939"/>
        <s v="Model-589"/>
        <s v="Model-599"/>
        <s v="Model-223"/>
        <s v="Model-646"/>
        <s v="Model-311"/>
        <s v="Model-175"/>
        <s v="Model-907"/>
        <s v="Model-102"/>
        <s v="Model-545"/>
        <s v="Model-518"/>
        <s v="Model-153"/>
        <s v="Model-219"/>
        <s v="Model-364"/>
        <s v="Model-559"/>
        <s v="Model-683"/>
        <s v="Model-735"/>
        <s v="Model-535"/>
        <s v="Model-476"/>
        <s v="Model-783"/>
        <s v="Model-743"/>
        <s v="Model-433"/>
        <s v="Model-550"/>
        <s v="Model-205"/>
        <s v="Model-228"/>
        <s v="Model-388"/>
        <s v="Model-774"/>
        <s v="Model-948"/>
        <s v="Model-853"/>
        <s v="Model-651"/>
        <s v="Model-790"/>
        <s v="Model-593"/>
        <s v="Model-132"/>
        <s v="Model-691"/>
        <s v="Model-556"/>
        <s v="Model-425"/>
        <s v="Model-815"/>
        <s v="Model-872"/>
        <s v="Model-943"/>
        <s v="Model-283"/>
        <s v="Model-399"/>
        <s v="Model-332"/>
        <s v="Model-521"/>
        <s v="Model-452"/>
        <s v="Model-974"/>
        <s v="Model-420"/>
        <s v="Model-785"/>
        <s v="Model-308"/>
        <s v="Model-782"/>
        <s v="Model-741"/>
        <s v="Model-986"/>
        <s v="Model-720"/>
        <s v="Model-432"/>
        <s v="Model-876"/>
        <s v="Model-808"/>
        <s v="Model-889"/>
        <s v="Model-607"/>
        <s v="Model-151"/>
        <s v="Model-129"/>
        <s v="Model-443"/>
        <s v="Model-200"/>
        <s v="Model-514"/>
        <s v="Model-214"/>
        <s v="Model-995"/>
        <s v="Model-117"/>
        <s v="Model-702"/>
        <s v="Model-745"/>
        <s v="Model-207"/>
        <s v="Model-491"/>
        <s v="Model-640"/>
        <s v="Model-563"/>
        <s v="Model-272"/>
        <s v="Model-414"/>
        <s v="Model-544"/>
        <s v="Model-665"/>
        <s v="Model-825"/>
        <s v="Model-584"/>
        <s v="Model-285"/>
        <s v="Model-271"/>
        <s v="Model-305"/>
        <s v="Model-365"/>
        <s v="Model-183"/>
        <s v="Model-182"/>
        <s v="Model-596"/>
        <s v="Model-628"/>
        <s v="Model-352"/>
        <s v="Model-235"/>
        <s v="Model-453"/>
        <s v="Model-522"/>
        <s v="Model-371"/>
        <s v="Model-447"/>
        <s v="Model-184"/>
        <s v="Model-760"/>
        <s v="Model-286"/>
        <s v="Model-612"/>
        <s v="Model-255"/>
        <s v="Model-190"/>
        <s v="Model-191"/>
        <s v="Model-438"/>
        <s v="Model-328"/>
        <s v="Model-149"/>
        <s v="Model-605"/>
        <s v="Model-696"/>
        <s v="Model-330"/>
        <s v="Model-610"/>
        <s v="Model-912"/>
        <s v="Model-142"/>
        <s v="Model-376"/>
        <s v="Model-778"/>
        <s v="Model-700"/>
        <s v="Model-604"/>
        <s v="Model-795"/>
        <s v="Model-617"/>
        <s v="Model-533"/>
        <s v="Model-569"/>
        <s v="Model-603"/>
        <s v="Model-712"/>
        <s v="Model-323"/>
        <s v="Model-243"/>
        <s v="Model-843"/>
        <s v="Model-291"/>
        <s v="Model-100"/>
        <s v="Model-273"/>
        <s v="Model-552"/>
        <s v="Model-645"/>
        <s v="Model-694"/>
        <s v="Model-253"/>
        <s v="Model-236"/>
        <s v="Model-903"/>
        <s v="Model-337"/>
        <s v="Model-262"/>
        <s v="Model-389"/>
        <s v="Model-827"/>
        <s v="Model-829"/>
        <s v="Model-726"/>
        <s v="Model-841"/>
        <s v="Model-103"/>
        <s v="Model-529"/>
        <s v="Model-241"/>
        <s v="Model-546"/>
        <s v="Model-429"/>
        <s v="Model-830"/>
        <s v="Model-882"/>
        <s v="Model-345"/>
        <s v="Model-373"/>
        <s v="Model-413"/>
        <s v="Model-863"/>
        <s v="Model-944"/>
        <s v="Model-762"/>
        <s v="Model-339"/>
        <s v="Model-601"/>
        <s v="Model-697"/>
        <s v="Model-555"/>
        <s v="Model-356"/>
        <s v="Model-319"/>
        <s v="Model-908"/>
        <s v="Model-396"/>
        <s v="Model-643"/>
        <s v="Model-706"/>
        <s v="Model-583"/>
        <s v="Model-839"/>
        <s v="Model-932"/>
        <s v="Model-181"/>
        <s v="Model-398"/>
      </sharedItems>
    </cacheField>
    <cacheField name="Units_Sold" numFmtId="0">
      <sharedItems containsSemiMixedTypes="0" containsString="0" containsNumber="1" containsInteger="1" minValue="1" maxValue="9" count="9">
        <n v="9"/>
        <n v="2"/>
        <n v="4"/>
        <n v="3"/>
        <n v="1"/>
        <n v="8"/>
        <n v="5"/>
        <n v="7"/>
        <n v="6"/>
      </sharedItems>
    </cacheField>
    <cacheField name="Unit_Price" numFmtId="0">
      <sharedItems containsSemiMixedTypes="0" containsString="0" containsNumber="1" containsInteger="1" minValue="30151" maxValue="499426"/>
    </cacheField>
    <cacheField name="Salesperson" numFmtId="0">
      <sharedItems count="6">
        <s v="Amaka"/>
        <s v="Jane"/>
        <s v="Samuel"/>
        <s v="Grace"/>
        <s v="Alex"/>
        <s v="Timothy"/>
      </sharedItems>
    </cacheField>
    <cacheField name="Total_Sales" numFmtId="0">
      <sharedItems containsSemiMixedTypes="0" containsString="0" containsNumber="1" containsInteger="1" minValue="36456" maxValue="4466511"/>
    </cacheField>
    <cacheField name="Year" numFmtId="0">
      <sharedItems containsSemiMixedTypes="0" containsString="0" containsNumber="1" containsInteger="1" minValue="2019" maxValue="2024" count="6">
        <n v="2019"/>
        <n v="2020"/>
        <n v="2021"/>
        <n v="2022"/>
        <n v="2023"/>
        <n v="2024"/>
      </sharedItems>
    </cacheField>
    <cacheField name="Month" numFmtId="0">
      <sharedItems count="12">
        <s v="Jan"/>
        <s v="Feb"/>
        <s v="Mar"/>
        <s v="Apr"/>
        <s v="May"/>
        <s v="Jun"/>
        <s v="Jul"/>
        <s v="Aug"/>
        <s v="Sept"/>
        <s v="Oct"/>
        <s v="Nov"/>
        <s v="Dec"/>
      </sharedItems>
    </cacheField>
    <cacheField name="Day" numFmtId="0">
      <sharedItems/>
    </cacheField>
    <cacheField name="QUARTER" numFmtId="0">
      <sharedItems count="4">
        <s v="Q1"/>
        <s v="Q2"/>
        <s v="Q3"/>
        <s v="Q4"/>
      </sharedItems>
    </cacheField>
    <cacheField name="Months (Date)" numFmtId="0" databaseField="0">
      <fieldGroup base="0">
        <rangePr groupBy="months" startDate="2019-01-01T00:00:00" endDate="2024-12-23T00:00:00"/>
        <groupItems count="14">
          <s v="&lt;01/01/2019"/>
          <s v="Jan"/>
          <s v="Feb"/>
          <s v="Mar"/>
          <s v="Apr"/>
          <s v="May"/>
          <s v="Jun"/>
          <s v="Jul"/>
          <s v="Aug"/>
          <s v="Sept"/>
          <s v="Oct"/>
          <s v="Nov"/>
          <s v="Dec"/>
          <s v="&gt;23/12/2024"/>
        </groupItems>
      </fieldGroup>
    </cacheField>
    <cacheField name="Quarters (Date)" numFmtId="0" databaseField="0">
      <fieldGroup base="0">
        <rangePr groupBy="quarters" startDate="2019-01-01T00:00:00" endDate="2024-12-23T00:00:00"/>
        <groupItems count="6">
          <s v="&lt;01/01/2019"/>
          <s v="Qtr1"/>
          <s v="Qtr2"/>
          <s v="Qtr3"/>
          <s v="Qtr4"/>
          <s v="&gt;23/12/2024"/>
        </groupItems>
      </fieldGroup>
    </cacheField>
    <cacheField name="Years (Date)" numFmtId="0" databaseField="0">
      <fieldGroup base="0">
        <rangePr groupBy="years" startDate="2019-01-01T00:00:00" endDate="2024-12-23T00:00:00"/>
        <groupItems count="8">
          <s v="&lt;01/01/2019"/>
          <s v="2019"/>
          <s v="2020"/>
          <s v="2021"/>
          <s v="2022"/>
          <s v="2023"/>
          <s v="2024"/>
          <s v="&gt;23/12/2024"/>
        </groupItems>
      </fieldGroup>
    </cacheField>
  </cacheFields>
  <extLst>
    <ext xmlns:x14="http://schemas.microsoft.com/office/spreadsheetml/2009/9/main" uri="{725AE2AE-9491-48be-B2B4-4EB974FC3084}">
      <x14:pivotCacheDefinition pivotCacheId="854579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x v="0"/>
    <x v="0"/>
    <x v="0"/>
    <x v="0"/>
    <x v="0"/>
    <x v="0"/>
    <n v="393552"/>
    <x v="0"/>
    <n v="3541968"/>
    <x v="0"/>
    <x v="0"/>
    <s v="Tue"/>
    <x v="0"/>
  </r>
  <r>
    <x v="1"/>
    <x v="1"/>
    <x v="1"/>
    <x v="1"/>
    <x v="1"/>
    <x v="1"/>
    <n v="341392"/>
    <x v="1"/>
    <n v="682784"/>
    <x v="0"/>
    <x v="0"/>
    <s v="Fri"/>
    <x v="0"/>
  </r>
  <r>
    <x v="2"/>
    <x v="2"/>
    <x v="2"/>
    <x v="1"/>
    <x v="2"/>
    <x v="2"/>
    <n v="218138"/>
    <x v="2"/>
    <n v="872552"/>
    <x v="0"/>
    <x v="0"/>
    <s v="Sat"/>
    <x v="0"/>
  </r>
  <r>
    <x v="3"/>
    <x v="3"/>
    <x v="3"/>
    <x v="2"/>
    <x v="3"/>
    <x v="1"/>
    <n v="164925"/>
    <x v="3"/>
    <n v="329850"/>
    <x v="0"/>
    <x v="0"/>
    <s v="Sun"/>
    <x v="0"/>
  </r>
  <r>
    <x v="4"/>
    <x v="3"/>
    <x v="1"/>
    <x v="0"/>
    <x v="4"/>
    <x v="2"/>
    <n v="297618"/>
    <x v="4"/>
    <n v="1190472"/>
    <x v="0"/>
    <x v="0"/>
    <s v="Fri"/>
    <x v="0"/>
  </r>
  <r>
    <x v="4"/>
    <x v="1"/>
    <x v="4"/>
    <x v="1"/>
    <x v="5"/>
    <x v="0"/>
    <n v="104292"/>
    <x v="5"/>
    <n v="938628"/>
    <x v="0"/>
    <x v="0"/>
    <s v="Fri"/>
    <x v="0"/>
  </r>
  <r>
    <x v="5"/>
    <x v="0"/>
    <x v="4"/>
    <x v="2"/>
    <x v="6"/>
    <x v="3"/>
    <n v="336317"/>
    <x v="2"/>
    <n v="1008951"/>
    <x v="0"/>
    <x v="0"/>
    <s v="Mon"/>
    <x v="0"/>
  </r>
  <r>
    <x v="6"/>
    <x v="0"/>
    <x v="4"/>
    <x v="0"/>
    <x v="7"/>
    <x v="1"/>
    <n v="204142"/>
    <x v="4"/>
    <n v="408284"/>
    <x v="0"/>
    <x v="0"/>
    <s v="Tue"/>
    <x v="0"/>
  </r>
  <r>
    <x v="7"/>
    <x v="3"/>
    <x v="5"/>
    <x v="2"/>
    <x v="8"/>
    <x v="4"/>
    <n v="270929"/>
    <x v="4"/>
    <n v="270929"/>
    <x v="0"/>
    <x v="0"/>
    <s v="Wed"/>
    <x v="0"/>
  </r>
  <r>
    <x v="8"/>
    <x v="2"/>
    <x v="4"/>
    <x v="3"/>
    <x v="9"/>
    <x v="2"/>
    <n v="410218"/>
    <x v="1"/>
    <n v="1640872"/>
    <x v="0"/>
    <x v="0"/>
    <s v="Thu"/>
    <x v="0"/>
  </r>
  <r>
    <x v="9"/>
    <x v="2"/>
    <x v="6"/>
    <x v="1"/>
    <x v="10"/>
    <x v="0"/>
    <n v="270507"/>
    <x v="3"/>
    <n v="2434563"/>
    <x v="0"/>
    <x v="1"/>
    <s v="Fri"/>
    <x v="0"/>
  </r>
  <r>
    <x v="10"/>
    <x v="2"/>
    <x v="1"/>
    <x v="3"/>
    <x v="11"/>
    <x v="1"/>
    <n v="404591"/>
    <x v="1"/>
    <n v="809182"/>
    <x v="0"/>
    <x v="1"/>
    <s v="Mon"/>
    <x v="0"/>
  </r>
  <r>
    <x v="11"/>
    <x v="1"/>
    <x v="7"/>
    <x v="1"/>
    <x v="12"/>
    <x v="3"/>
    <n v="112234"/>
    <x v="4"/>
    <n v="336702"/>
    <x v="0"/>
    <x v="1"/>
    <s v="Wed"/>
    <x v="0"/>
  </r>
  <r>
    <x v="12"/>
    <x v="0"/>
    <x v="2"/>
    <x v="0"/>
    <x v="13"/>
    <x v="5"/>
    <n v="340522"/>
    <x v="1"/>
    <n v="2724176"/>
    <x v="0"/>
    <x v="1"/>
    <s v="Thu"/>
    <x v="0"/>
  </r>
  <r>
    <x v="12"/>
    <x v="2"/>
    <x v="3"/>
    <x v="0"/>
    <x v="14"/>
    <x v="6"/>
    <n v="222936"/>
    <x v="3"/>
    <n v="1114680"/>
    <x v="0"/>
    <x v="1"/>
    <s v="Thu"/>
    <x v="0"/>
  </r>
  <r>
    <x v="13"/>
    <x v="0"/>
    <x v="7"/>
    <x v="1"/>
    <x v="15"/>
    <x v="2"/>
    <n v="364635"/>
    <x v="3"/>
    <n v="1458540"/>
    <x v="0"/>
    <x v="1"/>
    <s v="Tue"/>
    <x v="0"/>
  </r>
  <r>
    <x v="14"/>
    <x v="1"/>
    <x v="3"/>
    <x v="1"/>
    <x v="16"/>
    <x v="3"/>
    <n v="120964"/>
    <x v="0"/>
    <n v="362892"/>
    <x v="0"/>
    <x v="1"/>
    <s v="Sat"/>
    <x v="0"/>
  </r>
  <r>
    <x v="15"/>
    <x v="1"/>
    <x v="5"/>
    <x v="1"/>
    <x v="17"/>
    <x v="0"/>
    <n v="48031"/>
    <x v="1"/>
    <n v="432279"/>
    <x v="0"/>
    <x v="1"/>
    <s v="Fri"/>
    <x v="0"/>
  </r>
  <r>
    <x v="16"/>
    <x v="4"/>
    <x v="7"/>
    <x v="2"/>
    <x v="18"/>
    <x v="0"/>
    <n v="33810"/>
    <x v="0"/>
    <n v="304290"/>
    <x v="0"/>
    <x v="1"/>
    <s v="Mon"/>
    <x v="0"/>
  </r>
  <r>
    <x v="16"/>
    <x v="3"/>
    <x v="1"/>
    <x v="0"/>
    <x v="19"/>
    <x v="3"/>
    <n v="384034"/>
    <x v="3"/>
    <n v="1152102"/>
    <x v="0"/>
    <x v="1"/>
    <s v="Mon"/>
    <x v="0"/>
  </r>
  <r>
    <x v="17"/>
    <x v="1"/>
    <x v="4"/>
    <x v="2"/>
    <x v="20"/>
    <x v="3"/>
    <n v="74829"/>
    <x v="1"/>
    <n v="224487"/>
    <x v="0"/>
    <x v="1"/>
    <s v="Thu"/>
    <x v="0"/>
  </r>
  <r>
    <x v="18"/>
    <x v="0"/>
    <x v="3"/>
    <x v="2"/>
    <x v="21"/>
    <x v="7"/>
    <n v="42826"/>
    <x v="1"/>
    <n v="299782"/>
    <x v="0"/>
    <x v="2"/>
    <s v="Wed"/>
    <x v="0"/>
  </r>
  <r>
    <x v="19"/>
    <x v="2"/>
    <x v="5"/>
    <x v="0"/>
    <x v="22"/>
    <x v="3"/>
    <n v="379583"/>
    <x v="4"/>
    <n v="1138749"/>
    <x v="0"/>
    <x v="2"/>
    <s v="Wed"/>
    <x v="0"/>
  </r>
  <r>
    <x v="20"/>
    <x v="3"/>
    <x v="1"/>
    <x v="2"/>
    <x v="23"/>
    <x v="0"/>
    <n v="451345"/>
    <x v="5"/>
    <n v="4062105"/>
    <x v="0"/>
    <x v="2"/>
    <s v="Fri"/>
    <x v="0"/>
  </r>
  <r>
    <x v="21"/>
    <x v="2"/>
    <x v="4"/>
    <x v="0"/>
    <x v="24"/>
    <x v="3"/>
    <n v="325101"/>
    <x v="0"/>
    <n v="975303"/>
    <x v="0"/>
    <x v="2"/>
    <s v="Wed"/>
    <x v="0"/>
  </r>
  <r>
    <x v="22"/>
    <x v="3"/>
    <x v="3"/>
    <x v="1"/>
    <x v="25"/>
    <x v="8"/>
    <n v="364312"/>
    <x v="1"/>
    <n v="2185872"/>
    <x v="0"/>
    <x v="2"/>
    <s v="Mon"/>
    <x v="0"/>
  </r>
  <r>
    <x v="23"/>
    <x v="2"/>
    <x v="5"/>
    <x v="2"/>
    <x v="26"/>
    <x v="4"/>
    <n v="238161"/>
    <x v="5"/>
    <n v="238161"/>
    <x v="0"/>
    <x v="2"/>
    <s v="Wed"/>
    <x v="0"/>
  </r>
  <r>
    <x v="24"/>
    <x v="2"/>
    <x v="3"/>
    <x v="0"/>
    <x v="27"/>
    <x v="7"/>
    <n v="69991"/>
    <x v="2"/>
    <n v="489937"/>
    <x v="0"/>
    <x v="2"/>
    <s v="Sun"/>
    <x v="0"/>
  </r>
  <r>
    <x v="25"/>
    <x v="1"/>
    <x v="2"/>
    <x v="2"/>
    <x v="28"/>
    <x v="3"/>
    <n v="238385"/>
    <x v="5"/>
    <n v="715155"/>
    <x v="0"/>
    <x v="3"/>
    <s v="Mon"/>
    <x v="1"/>
  </r>
  <r>
    <x v="26"/>
    <x v="1"/>
    <x v="0"/>
    <x v="1"/>
    <x v="29"/>
    <x v="1"/>
    <n v="53179"/>
    <x v="5"/>
    <n v="106358"/>
    <x v="0"/>
    <x v="3"/>
    <s v="Tue"/>
    <x v="1"/>
  </r>
  <r>
    <x v="27"/>
    <x v="2"/>
    <x v="7"/>
    <x v="3"/>
    <x v="30"/>
    <x v="1"/>
    <n v="251403"/>
    <x v="4"/>
    <n v="502806"/>
    <x v="0"/>
    <x v="3"/>
    <s v="Thu"/>
    <x v="1"/>
  </r>
  <r>
    <x v="28"/>
    <x v="1"/>
    <x v="3"/>
    <x v="2"/>
    <x v="31"/>
    <x v="3"/>
    <n v="468449"/>
    <x v="1"/>
    <n v="1405347"/>
    <x v="0"/>
    <x v="3"/>
    <s v="Mon"/>
    <x v="1"/>
  </r>
  <r>
    <x v="29"/>
    <x v="4"/>
    <x v="6"/>
    <x v="1"/>
    <x v="32"/>
    <x v="3"/>
    <n v="74178"/>
    <x v="4"/>
    <n v="222534"/>
    <x v="0"/>
    <x v="3"/>
    <s v="Tue"/>
    <x v="1"/>
  </r>
  <r>
    <x v="30"/>
    <x v="1"/>
    <x v="3"/>
    <x v="3"/>
    <x v="33"/>
    <x v="4"/>
    <n v="391889"/>
    <x v="1"/>
    <n v="391889"/>
    <x v="0"/>
    <x v="4"/>
    <s v="Wed"/>
    <x v="1"/>
  </r>
  <r>
    <x v="31"/>
    <x v="3"/>
    <x v="4"/>
    <x v="3"/>
    <x v="34"/>
    <x v="5"/>
    <n v="184784"/>
    <x v="5"/>
    <n v="1478272"/>
    <x v="0"/>
    <x v="4"/>
    <s v="Thu"/>
    <x v="1"/>
  </r>
  <r>
    <x v="32"/>
    <x v="3"/>
    <x v="2"/>
    <x v="2"/>
    <x v="35"/>
    <x v="1"/>
    <n v="212918"/>
    <x v="5"/>
    <n v="425836"/>
    <x v="0"/>
    <x v="5"/>
    <s v="Fri"/>
    <x v="1"/>
  </r>
  <r>
    <x v="33"/>
    <x v="0"/>
    <x v="4"/>
    <x v="3"/>
    <x v="36"/>
    <x v="3"/>
    <n v="319875"/>
    <x v="0"/>
    <n v="959625"/>
    <x v="0"/>
    <x v="5"/>
    <s v="Tue"/>
    <x v="1"/>
  </r>
  <r>
    <x v="34"/>
    <x v="2"/>
    <x v="3"/>
    <x v="2"/>
    <x v="37"/>
    <x v="8"/>
    <n v="190034"/>
    <x v="5"/>
    <n v="1140204"/>
    <x v="0"/>
    <x v="5"/>
    <s v="Fri"/>
    <x v="1"/>
  </r>
  <r>
    <x v="35"/>
    <x v="0"/>
    <x v="4"/>
    <x v="0"/>
    <x v="38"/>
    <x v="2"/>
    <n v="296789"/>
    <x v="4"/>
    <n v="1187156"/>
    <x v="0"/>
    <x v="5"/>
    <s v="Sat"/>
    <x v="1"/>
  </r>
  <r>
    <x v="36"/>
    <x v="0"/>
    <x v="4"/>
    <x v="2"/>
    <x v="39"/>
    <x v="6"/>
    <n v="64331"/>
    <x v="1"/>
    <n v="321655"/>
    <x v="0"/>
    <x v="5"/>
    <s v="Wed"/>
    <x v="1"/>
  </r>
  <r>
    <x v="37"/>
    <x v="3"/>
    <x v="6"/>
    <x v="1"/>
    <x v="40"/>
    <x v="6"/>
    <n v="468187"/>
    <x v="2"/>
    <n v="2340935"/>
    <x v="0"/>
    <x v="5"/>
    <s v="Fri"/>
    <x v="1"/>
  </r>
  <r>
    <x v="38"/>
    <x v="0"/>
    <x v="4"/>
    <x v="1"/>
    <x v="41"/>
    <x v="6"/>
    <n v="412067"/>
    <x v="4"/>
    <n v="2060335"/>
    <x v="0"/>
    <x v="6"/>
    <s v="Mon"/>
    <x v="2"/>
  </r>
  <r>
    <x v="38"/>
    <x v="1"/>
    <x v="0"/>
    <x v="0"/>
    <x v="42"/>
    <x v="8"/>
    <n v="433595"/>
    <x v="0"/>
    <n v="2601570"/>
    <x v="0"/>
    <x v="6"/>
    <s v="Mon"/>
    <x v="2"/>
  </r>
  <r>
    <x v="39"/>
    <x v="4"/>
    <x v="5"/>
    <x v="3"/>
    <x v="43"/>
    <x v="2"/>
    <n v="423682"/>
    <x v="3"/>
    <n v="1694728"/>
    <x v="0"/>
    <x v="6"/>
    <s v="Tue"/>
    <x v="2"/>
  </r>
  <r>
    <x v="40"/>
    <x v="4"/>
    <x v="0"/>
    <x v="2"/>
    <x v="44"/>
    <x v="6"/>
    <n v="145803"/>
    <x v="2"/>
    <n v="729015"/>
    <x v="0"/>
    <x v="6"/>
    <s v="Wed"/>
    <x v="2"/>
  </r>
  <r>
    <x v="41"/>
    <x v="1"/>
    <x v="3"/>
    <x v="2"/>
    <x v="45"/>
    <x v="7"/>
    <n v="358212"/>
    <x v="5"/>
    <n v="2507484"/>
    <x v="0"/>
    <x v="6"/>
    <s v="Fri"/>
    <x v="2"/>
  </r>
  <r>
    <x v="42"/>
    <x v="1"/>
    <x v="1"/>
    <x v="2"/>
    <x v="46"/>
    <x v="5"/>
    <n v="326043"/>
    <x v="3"/>
    <n v="2608344"/>
    <x v="0"/>
    <x v="6"/>
    <s v="Tue"/>
    <x v="2"/>
  </r>
  <r>
    <x v="43"/>
    <x v="2"/>
    <x v="3"/>
    <x v="2"/>
    <x v="47"/>
    <x v="1"/>
    <n v="339608"/>
    <x v="0"/>
    <n v="679216"/>
    <x v="0"/>
    <x v="6"/>
    <s v="Mon"/>
    <x v="2"/>
  </r>
  <r>
    <x v="44"/>
    <x v="3"/>
    <x v="7"/>
    <x v="3"/>
    <x v="48"/>
    <x v="0"/>
    <n v="259986"/>
    <x v="2"/>
    <n v="2339874"/>
    <x v="0"/>
    <x v="6"/>
    <s v="Tue"/>
    <x v="2"/>
  </r>
  <r>
    <x v="45"/>
    <x v="0"/>
    <x v="3"/>
    <x v="1"/>
    <x v="49"/>
    <x v="0"/>
    <n v="213056"/>
    <x v="0"/>
    <n v="1917504"/>
    <x v="0"/>
    <x v="7"/>
    <s v="Wed"/>
    <x v="2"/>
  </r>
  <r>
    <x v="46"/>
    <x v="3"/>
    <x v="3"/>
    <x v="2"/>
    <x v="50"/>
    <x v="6"/>
    <n v="173361"/>
    <x v="2"/>
    <n v="866805"/>
    <x v="0"/>
    <x v="7"/>
    <s v="Fri"/>
    <x v="2"/>
  </r>
  <r>
    <x v="47"/>
    <x v="2"/>
    <x v="7"/>
    <x v="0"/>
    <x v="51"/>
    <x v="3"/>
    <n v="41539"/>
    <x v="1"/>
    <n v="124617"/>
    <x v="0"/>
    <x v="7"/>
    <s v="Sat"/>
    <x v="2"/>
  </r>
  <r>
    <x v="47"/>
    <x v="2"/>
    <x v="2"/>
    <x v="3"/>
    <x v="52"/>
    <x v="2"/>
    <n v="51074"/>
    <x v="3"/>
    <n v="204296"/>
    <x v="0"/>
    <x v="7"/>
    <s v="Sat"/>
    <x v="2"/>
  </r>
  <r>
    <x v="48"/>
    <x v="1"/>
    <x v="3"/>
    <x v="2"/>
    <x v="53"/>
    <x v="2"/>
    <n v="99197"/>
    <x v="3"/>
    <n v="396788"/>
    <x v="0"/>
    <x v="7"/>
    <s v="Sun"/>
    <x v="2"/>
  </r>
  <r>
    <x v="49"/>
    <x v="0"/>
    <x v="5"/>
    <x v="2"/>
    <x v="54"/>
    <x v="0"/>
    <n v="85612"/>
    <x v="1"/>
    <n v="770508"/>
    <x v="0"/>
    <x v="7"/>
    <s v="Tue"/>
    <x v="2"/>
  </r>
  <r>
    <x v="49"/>
    <x v="3"/>
    <x v="4"/>
    <x v="3"/>
    <x v="55"/>
    <x v="8"/>
    <n v="210215"/>
    <x v="2"/>
    <n v="1261290"/>
    <x v="0"/>
    <x v="7"/>
    <s v="Tue"/>
    <x v="2"/>
  </r>
  <r>
    <x v="50"/>
    <x v="4"/>
    <x v="4"/>
    <x v="2"/>
    <x v="56"/>
    <x v="5"/>
    <n v="291644"/>
    <x v="2"/>
    <n v="2333152"/>
    <x v="0"/>
    <x v="7"/>
    <s v="Thu"/>
    <x v="2"/>
  </r>
  <r>
    <x v="51"/>
    <x v="0"/>
    <x v="2"/>
    <x v="3"/>
    <x v="57"/>
    <x v="4"/>
    <n v="299808"/>
    <x v="5"/>
    <n v="299808"/>
    <x v="0"/>
    <x v="7"/>
    <s v="Fri"/>
    <x v="2"/>
  </r>
  <r>
    <x v="52"/>
    <x v="2"/>
    <x v="2"/>
    <x v="3"/>
    <x v="58"/>
    <x v="4"/>
    <n v="395179"/>
    <x v="4"/>
    <n v="395179"/>
    <x v="0"/>
    <x v="7"/>
    <s v="Sat"/>
    <x v="2"/>
  </r>
  <r>
    <x v="53"/>
    <x v="3"/>
    <x v="4"/>
    <x v="0"/>
    <x v="59"/>
    <x v="8"/>
    <n v="70096"/>
    <x v="3"/>
    <n v="420576"/>
    <x v="0"/>
    <x v="7"/>
    <s v="Mon"/>
    <x v="2"/>
  </r>
  <r>
    <x v="54"/>
    <x v="3"/>
    <x v="3"/>
    <x v="3"/>
    <x v="60"/>
    <x v="6"/>
    <n v="403293"/>
    <x v="3"/>
    <n v="2016465"/>
    <x v="0"/>
    <x v="7"/>
    <s v="Sun"/>
    <x v="2"/>
  </r>
  <r>
    <x v="55"/>
    <x v="0"/>
    <x v="2"/>
    <x v="1"/>
    <x v="61"/>
    <x v="1"/>
    <n v="41644"/>
    <x v="2"/>
    <n v="83288"/>
    <x v="0"/>
    <x v="7"/>
    <s v="Fri"/>
    <x v="2"/>
  </r>
  <r>
    <x v="56"/>
    <x v="2"/>
    <x v="0"/>
    <x v="1"/>
    <x v="23"/>
    <x v="5"/>
    <n v="36199"/>
    <x v="5"/>
    <n v="289592"/>
    <x v="0"/>
    <x v="7"/>
    <s v="Sat"/>
    <x v="2"/>
  </r>
  <r>
    <x v="57"/>
    <x v="2"/>
    <x v="3"/>
    <x v="2"/>
    <x v="62"/>
    <x v="1"/>
    <n v="217835"/>
    <x v="3"/>
    <n v="435670"/>
    <x v="0"/>
    <x v="8"/>
    <s v="Mon"/>
    <x v="2"/>
  </r>
  <r>
    <x v="58"/>
    <x v="4"/>
    <x v="1"/>
    <x v="2"/>
    <x v="63"/>
    <x v="3"/>
    <n v="186301"/>
    <x v="5"/>
    <n v="558903"/>
    <x v="0"/>
    <x v="8"/>
    <s v="Tue"/>
    <x v="2"/>
  </r>
  <r>
    <x v="59"/>
    <x v="0"/>
    <x v="1"/>
    <x v="2"/>
    <x v="64"/>
    <x v="1"/>
    <n v="492352"/>
    <x v="5"/>
    <n v="984704"/>
    <x v="0"/>
    <x v="8"/>
    <s v="Wed"/>
    <x v="2"/>
  </r>
  <r>
    <x v="59"/>
    <x v="2"/>
    <x v="4"/>
    <x v="0"/>
    <x v="65"/>
    <x v="7"/>
    <n v="292370"/>
    <x v="2"/>
    <n v="2046590"/>
    <x v="0"/>
    <x v="8"/>
    <s v="Wed"/>
    <x v="2"/>
  </r>
  <r>
    <x v="60"/>
    <x v="2"/>
    <x v="2"/>
    <x v="1"/>
    <x v="66"/>
    <x v="5"/>
    <n v="442884"/>
    <x v="3"/>
    <n v="3543072"/>
    <x v="0"/>
    <x v="8"/>
    <s v="Thu"/>
    <x v="2"/>
  </r>
  <r>
    <x v="61"/>
    <x v="4"/>
    <x v="2"/>
    <x v="0"/>
    <x v="67"/>
    <x v="8"/>
    <n v="99355"/>
    <x v="2"/>
    <n v="596130"/>
    <x v="0"/>
    <x v="8"/>
    <s v="Sun"/>
    <x v="2"/>
  </r>
  <r>
    <x v="61"/>
    <x v="4"/>
    <x v="1"/>
    <x v="2"/>
    <x v="68"/>
    <x v="2"/>
    <n v="407434"/>
    <x v="0"/>
    <n v="1629736"/>
    <x v="0"/>
    <x v="8"/>
    <s v="Sun"/>
    <x v="2"/>
  </r>
  <r>
    <x v="62"/>
    <x v="3"/>
    <x v="3"/>
    <x v="3"/>
    <x v="69"/>
    <x v="0"/>
    <n v="55970"/>
    <x v="5"/>
    <n v="503730"/>
    <x v="0"/>
    <x v="8"/>
    <s v="Mon"/>
    <x v="2"/>
  </r>
  <r>
    <x v="62"/>
    <x v="3"/>
    <x v="4"/>
    <x v="3"/>
    <x v="70"/>
    <x v="3"/>
    <n v="280678"/>
    <x v="5"/>
    <n v="842034"/>
    <x v="0"/>
    <x v="8"/>
    <s v="Mon"/>
    <x v="2"/>
  </r>
  <r>
    <x v="63"/>
    <x v="2"/>
    <x v="2"/>
    <x v="1"/>
    <x v="6"/>
    <x v="3"/>
    <n v="427226"/>
    <x v="3"/>
    <n v="1281678"/>
    <x v="0"/>
    <x v="8"/>
    <s v="Tue"/>
    <x v="2"/>
  </r>
  <r>
    <x v="64"/>
    <x v="1"/>
    <x v="6"/>
    <x v="1"/>
    <x v="71"/>
    <x v="1"/>
    <n v="407408"/>
    <x v="3"/>
    <n v="814816"/>
    <x v="0"/>
    <x v="8"/>
    <s v="Tue"/>
    <x v="2"/>
  </r>
  <r>
    <x v="65"/>
    <x v="4"/>
    <x v="0"/>
    <x v="0"/>
    <x v="47"/>
    <x v="2"/>
    <n v="298062"/>
    <x v="5"/>
    <n v="1192248"/>
    <x v="0"/>
    <x v="8"/>
    <s v="Tue"/>
    <x v="2"/>
  </r>
  <r>
    <x v="66"/>
    <x v="4"/>
    <x v="1"/>
    <x v="0"/>
    <x v="72"/>
    <x v="8"/>
    <n v="428414"/>
    <x v="5"/>
    <n v="2570484"/>
    <x v="0"/>
    <x v="9"/>
    <s v="Thu"/>
    <x v="3"/>
  </r>
  <r>
    <x v="67"/>
    <x v="0"/>
    <x v="0"/>
    <x v="2"/>
    <x v="36"/>
    <x v="3"/>
    <n v="100367"/>
    <x v="0"/>
    <n v="301101"/>
    <x v="0"/>
    <x v="9"/>
    <s v="Fri"/>
    <x v="3"/>
  </r>
  <r>
    <x v="68"/>
    <x v="1"/>
    <x v="2"/>
    <x v="3"/>
    <x v="73"/>
    <x v="3"/>
    <n v="280055"/>
    <x v="4"/>
    <n v="840165"/>
    <x v="0"/>
    <x v="9"/>
    <s v="Wed"/>
    <x v="3"/>
  </r>
  <r>
    <x v="69"/>
    <x v="1"/>
    <x v="5"/>
    <x v="2"/>
    <x v="74"/>
    <x v="2"/>
    <n v="107067"/>
    <x v="0"/>
    <n v="428268"/>
    <x v="0"/>
    <x v="9"/>
    <s v="Mon"/>
    <x v="3"/>
  </r>
  <r>
    <x v="70"/>
    <x v="3"/>
    <x v="5"/>
    <x v="1"/>
    <x v="75"/>
    <x v="0"/>
    <n v="234597"/>
    <x v="0"/>
    <n v="2111373"/>
    <x v="0"/>
    <x v="9"/>
    <s v="Wed"/>
    <x v="3"/>
  </r>
  <r>
    <x v="71"/>
    <x v="0"/>
    <x v="7"/>
    <x v="1"/>
    <x v="76"/>
    <x v="8"/>
    <n v="170559"/>
    <x v="1"/>
    <n v="1023354"/>
    <x v="0"/>
    <x v="10"/>
    <s v="Fri"/>
    <x v="3"/>
  </r>
  <r>
    <x v="72"/>
    <x v="4"/>
    <x v="6"/>
    <x v="1"/>
    <x v="77"/>
    <x v="8"/>
    <n v="242560"/>
    <x v="0"/>
    <n v="1455360"/>
    <x v="0"/>
    <x v="10"/>
    <s v="Sat"/>
    <x v="3"/>
  </r>
  <r>
    <x v="73"/>
    <x v="4"/>
    <x v="5"/>
    <x v="1"/>
    <x v="78"/>
    <x v="4"/>
    <n v="408117"/>
    <x v="2"/>
    <n v="408117"/>
    <x v="0"/>
    <x v="10"/>
    <s v="Tue"/>
    <x v="3"/>
  </r>
  <r>
    <x v="74"/>
    <x v="0"/>
    <x v="2"/>
    <x v="1"/>
    <x v="79"/>
    <x v="1"/>
    <n v="149841"/>
    <x v="2"/>
    <n v="299682"/>
    <x v="0"/>
    <x v="10"/>
    <s v="Fri"/>
    <x v="3"/>
  </r>
  <r>
    <x v="75"/>
    <x v="3"/>
    <x v="7"/>
    <x v="0"/>
    <x v="80"/>
    <x v="7"/>
    <n v="116817"/>
    <x v="1"/>
    <n v="817719"/>
    <x v="0"/>
    <x v="10"/>
    <s v="Sat"/>
    <x v="3"/>
  </r>
  <r>
    <x v="76"/>
    <x v="0"/>
    <x v="1"/>
    <x v="0"/>
    <x v="81"/>
    <x v="8"/>
    <n v="268009"/>
    <x v="3"/>
    <n v="1608054"/>
    <x v="0"/>
    <x v="10"/>
    <s v="Sun"/>
    <x v="3"/>
  </r>
  <r>
    <x v="77"/>
    <x v="0"/>
    <x v="6"/>
    <x v="3"/>
    <x v="82"/>
    <x v="1"/>
    <n v="376427"/>
    <x v="4"/>
    <n v="752854"/>
    <x v="0"/>
    <x v="10"/>
    <s v="Mon"/>
    <x v="3"/>
  </r>
  <r>
    <x v="78"/>
    <x v="2"/>
    <x v="1"/>
    <x v="3"/>
    <x v="83"/>
    <x v="5"/>
    <n v="88718"/>
    <x v="3"/>
    <n v="709744"/>
    <x v="0"/>
    <x v="10"/>
    <s v="Fri"/>
    <x v="3"/>
  </r>
  <r>
    <x v="79"/>
    <x v="2"/>
    <x v="2"/>
    <x v="3"/>
    <x v="84"/>
    <x v="3"/>
    <n v="485370"/>
    <x v="5"/>
    <n v="1456110"/>
    <x v="0"/>
    <x v="11"/>
    <s v="Sun"/>
    <x v="3"/>
  </r>
  <r>
    <x v="80"/>
    <x v="3"/>
    <x v="4"/>
    <x v="0"/>
    <x v="85"/>
    <x v="3"/>
    <n v="401521"/>
    <x v="3"/>
    <n v="1204563"/>
    <x v="0"/>
    <x v="11"/>
    <s v="Mon"/>
    <x v="3"/>
  </r>
  <r>
    <x v="81"/>
    <x v="1"/>
    <x v="5"/>
    <x v="3"/>
    <x v="86"/>
    <x v="6"/>
    <n v="436748"/>
    <x v="5"/>
    <n v="2183740"/>
    <x v="0"/>
    <x v="11"/>
    <s v="Sat"/>
    <x v="3"/>
  </r>
  <r>
    <x v="82"/>
    <x v="4"/>
    <x v="2"/>
    <x v="2"/>
    <x v="63"/>
    <x v="2"/>
    <n v="358488"/>
    <x v="0"/>
    <n v="1433952"/>
    <x v="0"/>
    <x v="11"/>
    <s v="Wed"/>
    <x v="3"/>
  </r>
  <r>
    <x v="83"/>
    <x v="4"/>
    <x v="2"/>
    <x v="1"/>
    <x v="13"/>
    <x v="0"/>
    <n v="78273"/>
    <x v="2"/>
    <n v="704457"/>
    <x v="0"/>
    <x v="11"/>
    <s v="Thu"/>
    <x v="3"/>
  </r>
  <r>
    <x v="84"/>
    <x v="0"/>
    <x v="5"/>
    <x v="0"/>
    <x v="87"/>
    <x v="8"/>
    <n v="160919"/>
    <x v="0"/>
    <n v="965514"/>
    <x v="0"/>
    <x v="11"/>
    <s v="Sat"/>
    <x v="3"/>
  </r>
  <r>
    <x v="85"/>
    <x v="2"/>
    <x v="1"/>
    <x v="2"/>
    <x v="88"/>
    <x v="4"/>
    <n v="116649"/>
    <x v="2"/>
    <n v="116649"/>
    <x v="1"/>
    <x v="0"/>
    <s v="Wed"/>
    <x v="0"/>
  </r>
  <r>
    <x v="85"/>
    <x v="4"/>
    <x v="1"/>
    <x v="3"/>
    <x v="89"/>
    <x v="3"/>
    <n v="45889"/>
    <x v="0"/>
    <n v="137667"/>
    <x v="1"/>
    <x v="0"/>
    <s v="Wed"/>
    <x v="0"/>
  </r>
  <r>
    <x v="86"/>
    <x v="1"/>
    <x v="2"/>
    <x v="2"/>
    <x v="90"/>
    <x v="6"/>
    <n v="228865"/>
    <x v="4"/>
    <n v="1144325"/>
    <x v="1"/>
    <x v="0"/>
    <s v="Thu"/>
    <x v="0"/>
  </r>
  <r>
    <x v="86"/>
    <x v="3"/>
    <x v="5"/>
    <x v="3"/>
    <x v="91"/>
    <x v="1"/>
    <n v="423392"/>
    <x v="4"/>
    <n v="846784"/>
    <x v="1"/>
    <x v="0"/>
    <s v="Thu"/>
    <x v="0"/>
  </r>
  <r>
    <x v="87"/>
    <x v="3"/>
    <x v="6"/>
    <x v="0"/>
    <x v="52"/>
    <x v="8"/>
    <n v="362715"/>
    <x v="4"/>
    <n v="2176290"/>
    <x v="1"/>
    <x v="0"/>
    <s v="Fri"/>
    <x v="0"/>
  </r>
  <r>
    <x v="88"/>
    <x v="4"/>
    <x v="5"/>
    <x v="1"/>
    <x v="92"/>
    <x v="2"/>
    <n v="112156"/>
    <x v="2"/>
    <n v="448624"/>
    <x v="1"/>
    <x v="0"/>
    <s v="Sat"/>
    <x v="0"/>
  </r>
  <r>
    <x v="89"/>
    <x v="1"/>
    <x v="5"/>
    <x v="2"/>
    <x v="93"/>
    <x v="8"/>
    <n v="71807"/>
    <x v="0"/>
    <n v="430842"/>
    <x v="1"/>
    <x v="0"/>
    <s v="Thu"/>
    <x v="0"/>
  </r>
  <r>
    <x v="90"/>
    <x v="3"/>
    <x v="4"/>
    <x v="3"/>
    <x v="30"/>
    <x v="5"/>
    <n v="295331"/>
    <x v="5"/>
    <n v="2362648"/>
    <x v="1"/>
    <x v="0"/>
    <s v="Mon"/>
    <x v="0"/>
  </r>
  <r>
    <x v="91"/>
    <x v="4"/>
    <x v="7"/>
    <x v="0"/>
    <x v="94"/>
    <x v="2"/>
    <n v="217220"/>
    <x v="5"/>
    <n v="868880"/>
    <x v="1"/>
    <x v="0"/>
    <s v="Tue"/>
    <x v="0"/>
  </r>
  <r>
    <x v="92"/>
    <x v="1"/>
    <x v="1"/>
    <x v="2"/>
    <x v="79"/>
    <x v="3"/>
    <n v="228395"/>
    <x v="3"/>
    <n v="685185"/>
    <x v="1"/>
    <x v="0"/>
    <s v="Fri"/>
    <x v="0"/>
  </r>
  <r>
    <x v="93"/>
    <x v="0"/>
    <x v="2"/>
    <x v="2"/>
    <x v="95"/>
    <x v="8"/>
    <n v="189947"/>
    <x v="3"/>
    <n v="1139682"/>
    <x v="1"/>
    <x v="1"/>
    <s v="Mon"/>
    <x v="0"/>
  </r>
  <r>
    <x v="94"/>
    <x v="2"/>
    <x v="4"/>
    <x v="3"/>
    <x v="96"/>
    <x v="1"/>
    <n v="210353"/>
    <x v="4"/>
    <n v="420706"/>
    <x v="1"/>
    <x v="1"/>
    <s v="Thu"/>
    <x v="0"/>
  </r>
  <r>
    <x v="95"/>
    <x v="0"/>
    <x v="3"/>
    <x v="3"/>
    <x v="97"/>
    <x v="8"/>
    <n v="225329"/>
    <x v="4"/>
    <n v="1351974"/>
    <x v="1"/>
    <x v="1"/>
    <s v="Mon"/>
    <x v="0"/>
  </r>
  <r>
    <x v="96"/>
    <x v="2"/>
    <x v="3"/>
    <x v="2"/>
    <x v="98"/>
    <x v="2"/>
    <n v="398891"/>
    <x v="4"/>
    <n v="1595564"/>
    <x v="1"/>
    <x v="1"/>
    <s v="Fri"/>
    <x v="0"/>
  </r>
  <r>
    <x v="97"/>
    <x v="1"/>
    <x v="3"/>
    <x v="1"/>
    <x v="99"/>
    <x v="1"/>
    <n v="80803"/>
    <x v="1"/>
    <n v="161606"/>
    <x v="1"/>
    <x v="1"/>
    <s v="Sun"/>
    <x v="0"/>
  </r>
  <r>
    <x v="98"/>
    <x v="1"/>
    <x v="6"/>
    <x v="2"/>
    <x v="100"/>
    <x v="4"/>
    <n v="169977"/>
    <x v="3"/>
    <n v="169977"/>
    <x v="1"/>
    <x v="1"/>
    <s v="Tue"/>
    <x v="0"/>
  </r>
  <r>
    <x v="99"/>
    <x v="0"/>
    <x v="6"/>
    <x v="3"/>
    <x v="51"/>
    <x v="1"/>
    <n v="293315"/>
    <x v="2"/>
    <n v="586630"/>
    <x v="1"/>
    <x v="1"/>
    <s v="Sat"/>
    <x v="0"/>
  </r>
  <r>
    <x v="100"/>
    <x v="3"/>
    <x v="1"/>
    <x v="3"/>
    <x v="101"/>
    <x v="8"/>
    <n v="492313"/>
    <x v="4"/>
    <n v="2953878"/>
    <x v="1"/>
    <x v="2"/>
    <s v="Sun"/>
    <x v="0"/>
  </r>
  <r>
    <x v="101"/>
    <x v="1"/>
    <x v="1"/>
    <x v="2"/>
    <x v="102"/>
    <x v="6"/>
    <n v="464688"/>
    <x v="2"/>
    <n v="2323440"/>
    <x v="1"/>
    <x v="2"/>
    <s v="Wed"/>
    <x v="0"/>
  </r>
  <r>
    <x v="102"/>
    <x v="4"/>
    <x v="0"/>
    <x v="3"/>
    <x v="103"/>
    <x v="1"/>
    <n v="79355"/>
    <x v="5"/>
    <n v="158710"/>
    <x v="1"/>
    <x v="2"/>
    <s v="Wed"/>
    <x v="0"/>
  </r>
  <r>
    <x v="103"/>
    <x v="3"/>
    <x v="2"/>
    <x v="0"/>
    <x v="104"/>
    <x v="3"/>
    <n v="212158"/>
    <x v="3"/>
    <n v="636474"/>
    <x v="1"/>
    <x v="2"/>
    <s v="Fri"/>
    <x v="0"/>
  </r>
  <r>
    <x v="103"/>
    <x v="2"/>
    <x v="7"/>
    <x v="0"/>
    <x v="105"/>
    <x v="4"/>
    <n v="106075"/>
    <x v="0"/>
    <n v="106075"/>
    <x v="1"/>
    <x v="2"/>
    <s v="Fri"/>
    <x v="0"/>
  </r>
  <r>
    <x v="104"/>
    <x v="3"/>
    <x v="1"/>
    <x v="2"/>
    <x v="95"/>
    <x v="1"/>
    <n v="204480"/>
    <x v="4"/>
    <n v="408960"/>
    <x v="1"/>
    <x v="2"/>
    <s v="Fri"/>
    <x v="0"/>
  </r>
  <r>
    <x v="105"/>
    <x v="3"/>
    <x v="2"/>
    <x v="1"/>
    <x v="106"/>
    <x v="3"/>
    <n v="205358"/>
    <x v="4"/>
    <n v="616074"/>
    <x v="1"/>
    <x v="2"/>
    <s v="Mon"/>
    <x v="0"/>
  </r>
  <r>
    <x v="105"/>
    <x v="3"/>
    <x v="2"/>
    <x v="1"/>
    <x v="107"/>
    <x v="1"/>
    <n v="455255"/>
    <x v="1"/>
    <n v="910510"/>
    <x v="1"/>
    <x v="2"/>
    <s v="Mon"/>
    <x v="0"/>
  </r>
  <r>
    <x v="106"/>
    <x v="4"/>
    <x v="6"/>
    <x v="1"/>
    <x v="108"/>
    <x v="7"/>
    <n v="131693"/>
    <x v="4"/>
    <n v="921851"/>
    <x v="1"/>
    <x v="3"/>
    <s v="Thu"/>
    <x v="1"/>
  </r>
  <r>
    <x v="107"/>
    <x v="2"/>
    <x v="7"/>
    <x v="1"/>
    <x v="26"/>
    <x v="4"/>
    <n v="301547"/>
    <x v="5"/>
    <n v="301547"/>
    <x v="1"/>
    <x v="3"/>
    <s v="Mon"/>
    <x v="1"/>
  </r>
  <r>
    <x v="108"/>
    <x v="0"/>
    <x v="3"/>
    <x v="0"/>
    <x v="109"/>
    <x v="5"/>
    <n v="298918"/>
    <x v="2"/>
    <n v="2391344"/>
    <x v="1"/>
    <x v="3"/>
    <s v="Mon"/>
    <x v="1"/>
  </r>
  <r>
    <x v="109"/>
    <x v="4"/>
    <x v="5"/>
    <x v="0"/>
    <x v="110"/>
    <x v="5"/>
    <n v="189446"/>
    <x v="1"/>
    <n v="1515568"/>
    <x v="1"/>
    <x v="3"/>
    <s v="Thu"/>
    <x v="1"/>
  </r>
  <r>
    <x v="110"/>
    <x v="1"/>
    <x v="1"/>
    <x v="1"/>
    <x v="111"/>
    <x v="1"/>
    <n v="381987"/>
    <x v="3"/>
    <n v="763974"/>
    <x v="1"/>
    <x v="3"/>
    <s v="Sat"/>
    <x v="1"/>
  </r>
  <r>
    <x v="111"/>
    <x v="2"/>
    <x v="0"/>
    <x v="2"/>
    <x v="17"/>
    <x v="1"/>
    <n v="173706"/>
    <x v="2"/>
    <n v="347412"/>
    <x v="1"/>
    <x v="3"/>
    <s v="Sun"/>
    <x v="1"/>
  </r>
  <r>
    <x v="112"/>
    <x v="3"/>
    <x v="1"/>
    <x v="2"/>
    <x v="112"/>
    <x v="1"/>
    <n v="63719"/>
    <x v="2"/>
    <n v="127438"/>
    <x v="1"/>
    <x v="3"/>
    <s v="Mon"/>
    <x v="1"/>
  </r>
  <r>
    <x v="113"/>
    <x v="0"/>
    <x v="6"/>
    <x v="2"/>
    <x v="113"/>
    <x v="1"/>
    <n v="279673"/>
    <x v="1"/>
    <n v="559346"/>
    <x v="1"/>
    <x v="3"/>
    <s v="Fri"/>
    <x v="1"/>
  </r>
  <r>
    <x v="114"/>
    <x v="1"/>
    <x v="5"/>
    <x v="1"/>
    <x v="114"/>
    <x v="3"/>
    <n v="132897"/>
    <x v="5"/>
    <n v="398691"/>
    <x v="1"/>
    <x v="4"/>
    <s v="Fri"/>
    <x v="1"/>
  </r>
  <r>
    <x v="115"/>
    <x v="0"/>
    <x v="0"/>
    <x v="3"/>
    <x v="115"/>
    <x v="3"/>
    <n v="245444"/>
    <x v="0"/>
    <n v="736332"/>
    <x v="1"/>
    <x v="4"/>
    <s v="Sun"/>
    <x v="1"/>
  </r>
  <r>
    <x v="116"/>
    <x v="4"/>
    <x v="4"/>
    <x v="1"/>
    <x v="116"/>
    <x v="6"/>
    <n v="171275"/>
    <x v="5"/>
    <n v="856375"/>
    <x v="1"/>
    <x v="4"/>
    <s v="Thu"/>
    <x v="1"/>
  </r>
  <r>
    <x v="117"/>
    <x v="3"/>
    <x v="7"/>
    <x v="1"/>
    <x v="117"/>
    <x v="6"/>
    <n v="299056"/>
    <x v="3"/>
    <n v="1495280"/>
    <x v="1"/>
    <x v="4"/>
    <s v="Sat"/>
    <x v="1"/>
  </r>
  <r>
    <x v="117"/>
    <x v="2"/>
    <x v="7"/>
    <x v="3"/>
    <x v="118"/>
    <x v="6"/>
    <n v="441345"/>
    <x v="2"/>
    <n v="2206725"/>
    <x v="1"/>
    <x v="4"/>
    <s v="Sat"/>
    <x v="1"/>
  </r>
  <r>
    <x v="118"/>
    <x v="4"/>
    <x v="4"/>
    <x v="1"/>
    <x v="119"/>
    <x v="6"/>
    <n v="267615"/>
    <x v="5"/>
    <n v="1338075"/>
    <x v="1"/>
    <x v="4"/>
    <s v="Mon"/>
    <x v="1"/>
  </r>
  <r>
    <x v="119"/>
    <x v="1"/>
    <x v="3"/>
    <x v="2"/>
    <x v="120"/>
    <x v="5"/>
    <n v="438326"/>
    <x v="2"/>
    <n v="3506608"/>
    <x v="1"/>
    <x v="4"/>
    <s v="Wed"/>
    <x v="1"/>
  </r>
  <r>
    <x v="120"/>
    <x v="3"/>
    <x v="2"/>
    <x v="0"/>
    <x v="121"/>
    <x v="2"/>
    <n v="389044"/>
    <x v="4"/>
    <n v="1556176"/>
    <x v="1"/>
    <x v="4"/>
    <s v="Sat"/>
    <x v="1"/>
  </r>
  <r>
    <x v="121"/>
    <x v="4"/>
    <x v="1"/>
    <x v="2"/>
    <x v="122"/>
    <x v="8"/>
    <n v="120525"/>
    <x v="1"/>
    <n v="723150"/>
    <x v="1"/>
    <x v="4"/>
    <s v="Sun"/>
    <x v="1"/>
  </r>
  <r>
    <x v="122"/>
    <x v="3"/>
    <x v="6"/>
    <x v="0"/>
    <x v="123"/>
    <x v="6"/>
    <n v="374780"/>
    <x v="4"/>
    <n v="1873900"/>
    <x v="1"/>
    <x v="4"/>
    <s v="Mon"/>
    <x v="1"/>
  </r>
  <r>
    <x v="123"/>
    <x v="4"/>
    <x v="6"/>
    <x v="0"/>
    <x v="124"/>
    <x v="2"/>
    <n v="30227"/>
    <x v="1"/>
    <n v="120908"/>
    <x v="1"/>
    <x v="4"/>
    <s v="Fri"/>
    <x v="1"/>
  </r>
  <r>
    <x v="124"/>
    <x v="2"/>
    <x v="4"/>
    <x v="2"/>
    <x v="125"/>
    <x v="1"/>
    <n v="353974"/>
    <x v="5"/>
    <n v="707948"/>
    <x v="1"/>
    <x v="4"/>
    <s v="Tue"/>
    <x v="1"/>
  </r>
  <r>
    <x v="125"/>
    <x v="3"/>
    <x v="5"/>
    <x v="1"/>
    <x v="20"/>
    <x v="7"/>
    <n v="272584"/>
    <x v="1"/>
    <n v="1908088"/>
    <x v="1"/>
    <x v="4"/>
    <s v="Thu"/>
    <x v="1"/>
  </r>
  <r>
    <x v="126"/>
    <x v="4"/>
    <x v="6"/>
    <x v="1"/>
    <x v="126"/>
    <x v="3"/>
    <n v="371919"/>
    <x v="5"/>
    <n v="1115757"/>
    <x v="1"/>
    <x v="4"/>
    <s v="Fri"/>
    <x v="1"/>
  </r>
  <r>
    <x v="127"/>
    <x v="3"/>
    <x v="1"/>
    <x v="2"/>
    <x v="32"/>
    <x v="4"/>
    <n v="391396"/>
    <x v="0"/>
    <n v="391396"/>
    <x v="1"/>
    <x v="5"/>
    <s v="Tue"/>
    <x v="1"/>
  </r>
  <r>
    <x v="128"/>
    <x v="1"/>
    <x v="6"/>
    <x v="2"/>
    <x v="127"/>
    <x v="4"/>
    <n v="318090"/>
    <x v="1"/>
    <n v="318090"/>
    <x v="1"/>
    <x v="5"/>
    <s v="Mon"/>
    <x v="1"/>
  </r>
  <r>
    <x v="128"/>
    <x v="0"/>
    <x v="2"/>
    <x v="1"/>
    <x v="15"/>
    <x v="5"/>
    <n v="346490"/>
    <x v="4"/>
    <n v="2771920"/>
    <x v="1"/>
    <x v="5"/>
    <s v="Mon"/>
    <x v="1"/>
  </r>
  <r>
    <x v="129"/>
    <x v="4"/>
    <x v="2"/>
    <x v="2"/>
    <x v="128"/>
    <x v="1"/>
    <n v="122736"/>
    <x v="0"/>
    <n v="245472"/>
    <x v="1"/>
    <x v="5"/>
    <s v="Fri"/>
    <x v="1"/>
  </r>
  <r>
    <x v="130"/>
    <x v="2"/>
    <x v="5"/>
    <x v="0"/>
    <x v="129"/>
    <x v="2"/>
    <n v="392703"/>
    <x v="4"/>
    <n v="1570812"/>
    <x v="1"/>
    <x v="5"/>
    <s v="Wed"/>
    <x v="1"/>
  </r>
  <r>
    <x v="131"/>
    <x v="0"/>
    <x v="0"/>
    <x v="2"/>
    <x v="130"/>
    <x v="6"/>
    <n v="411015"/>
    <x v="5"/>
    <n v="2055075"/>
    <x v="1"/>
    <x v="5"/>
    <s v="Fri"/>
    <x v="1"/>
  </r>
  <r>
    <x v="132"/>
    <x v="3"/>
    <x v="5"/>
    <x v="0"/>
    <x v="126"/>
    <x v="7"/>
    <n v="373449"/>
    <x v="5"/>
    <n v="2614143"/>
    <x v="1"/>
    <x v="5"/>
    <s v="Sun"/>
    <x v="1"/>
  </r>
  <r>
    <x v="133"/>
    <x v="1"/>
    <x v="3"/>
    <x v="1"/>
    <x v="131"/>
    <x v="8"/>
    <n v="391236"/>
    <x v="2"/>
    <n v="2347416"/>
    <x v="1"/>
    <x v="6"/>
    <s v="Fri"/>
    <x v="2"/>
  </r>
  <r>
    <x v="134"/>
    <x v="3"/>
    <x v="7"/>
    <x v="2"/>
    <x v="132"/>
    <x v="6"/>
    <n v="237567"/>
    <x v="1"/>
    <n v="1187835"/>
    <x v="1"/>
    <x v="6"/>
    <s v="Wed"/>
    <x v="2"/>
  </r>
  <r>
    <x v="135"/>
    <x v="3"/>
    <x v="1"/>
    <x v="0"/>
    <x v="133"/>
    <x v="7"/>
    <n v="368990"/>
    <x v="1"/>
    <n v="2582930"/>
    <x v="1"/>
    <x v="6"/>
    <s v="Thu"/>
    <x v="2"/>
  </r>
  <r>
    <x v="136"/>
    <x v="3"/>
    <x v="3"/>
    <x v="1"/>
    <x v="134"/>
    <x v="5"/>
    <n v="155508"/>
    <x v="1"/>
    <n v="1244064"/>
    <x v="1"/>
    <x v="6"/>
    <s v="Fri"/>
    <x v="2"/>
  </r>
  <r>
    <x v="137"/>
    <x v="2"/>
    <x v="2"/>
    <x v="1"/>
    <x v="135"/>
    <x v="1"/>
    <n v="76977"/>
    <x v="5"/>
    <n v="153954"/>
    <x v="1"/>
    <x v="6"/>
    <s v="Wed"/>
    <x v="2"/>
  </r>
  <r>
    <x v="138"/>
    <x v="2"/>
    <x v="2"/>
    <x v="3"/>
    <x v="136"/>
    <x v="7"/>
    <n v="98253"/>
    <x v="1"/>
    <n v="687771"/>
    <x v="1"/>
    <x v="6"/>
    <s v="Thu"/>
    <x v="2"/>
  </r>
  <r>
    <x v="139"/>
    <x v="1"/>
    <x v="4"/>
    <x v="2"/>
    <x v="137"/>
    <x v="6"/>
    <n v="112202"/>
    <x v="0"/>
    <n v="561010"/>
    <x v="1"/>
    <x v="6"/>
    <s v="Sat"/>
    <x v="2"/>
  </r>
  <r>
    <x v="140"/>
    <x v="2"/>
    <x v="4"/>
    <x v="2"/>
    <x v="138"/>
    <x v="1"/>
    <n v="471147"/>
    <x v="2"/>
    <n v="942294"/>
    <x v="1"/>
    <x v="6"/>
    <s v="Wed"/>
    <x v="2"/>
  </r>
  <r>
    <x v="141"/>
    <x v="2"/>
    <x v="0"/>
    <x v="1"/>
    <x v="139"/>
    <x v="3"/>
    <n v="267783"/>
    <x v="4"/>
    <n v="803349"/>
    <x v="1"/>
    <x v="6"/>
    <s v="Thu"/>
    <x v="2"/>
  </r>
  <r>
    <x v="142"/>
    <x v="1"/>
    <x v="0"/>
    <x v="0"/>
    <x v="140"/>
    <x v="1"/>
    <n v="206638"/>
    <x v="4"/>
    <n v="413276"/>
    <x v="1"/>
    <x v="7"/>
    <s v="Fri"/>
    <x v="2"/>
  </r>
  <r>
    <x v="143"/>
    <x v="0"/>
    <x v="1"/>
    <x v="1"/>
    <x v="141"/>
    <x v="8"/>
    <n v="188804"/>
    <x v="5"/>
    <n v="1132824"/>
    <x v="1"/>
    <x v="7"/>
    <s v="Mon"/>
    <x v="2"/>
  </r>
  <r>
    <x v="144"/>
    <x v="4"/>
    <x v="1"/>
    <x v="1"/>
    <x v="142"/>
    <x v="4"/>
    <n v="283798"/>
    <x v="3"/>
    <n v="283798"/>
    <x v="1"/>
    <x v="7"/>
    <s v="Thu"/>
    <x v="2"/>
  </r>
  <r>
    <x v="145"/>
    <x v="3"/>
    <x v="5"/>
    <x v="2"/>
    <x v="143"/>
    <x v="1"/>
    <n v="345384"/>
    <x v="4"/>
    <n v="690768"/>
    <x v="1"/>
    <x v="8"/>
    <s v="Wed"/>
    <x v="2"/>
  </r>
  <r>
    <x v="146"/>
    <x v="0"/>
    <x v="6"/>
    <x v="1"/>
    <x v="144"/>
    <x v="7"/>
    <n v="153957"/>
    <x v="3"/>
    <n v="1077699"/>
    <x v="1"/>
    <x v="8"/>
    <s v="Wed"/>
    <x v="2"/>
  </r>
  <r>
    <x v="146"/>
    <x v="0"/>
    <x v="1"/>
    <x v="3"/>
    <x v="145"/>
    <x v="5"/>
    <n v="431031"/>
    <x v="1"/>
    <n v="3448248"/>
    <x v="1"/>
    <x v="8"/>
    <s v="Wed"/>
    <x v="2"/>
  </r>
  <r>
    <x v="147"/>
    <x v="0"/>
    <x v="7"/>
    <x v="0"/>
    <x v="146"/>
    <x v="0"/>
    <n v="188710"/>
    <x v="2"/>
    <n v="1698390"/>
    <x v="1"/>
    <x v="8"/>
    <s v="Sat"/>
    <x v="2"/>
  </r>
  <r>
    <x v="148"/>
    <x v="2"/>
    <x v="6"/>
    <x v="3"/>
    <x v="147"/>
    <x v="2"/>
    <n v="110675"/>
    <x v="3"/>
    <n v="442700"/>
    <x v="1"/>
    <x v="8"/>
    <s v="Fri"/>
    <x v="2"/>
  </r>
  <r>
    <x v="149"/>
    <x v="4"/>
    <x v="6"/>
    <x v="0"/>
    <x v="148"/>
    <x v="2"/>
    <n v="247454"/>
    <x v="0"/>
    <n v="989816"/>
    <x v="1"/>
    <x v="8"/>
    <s v="Wed"/>
    <x v="2"/>
  </r>
  <r>
    <x v="150"/>
    <x v="1"/>
    <x v="6"/>
    <x v="0"/>
    <x v="149"/>
    <x v="0"/>
    <n v="341856"/>
    <x v="1"/>
    <n v="3076704"/>
    <x v="1"/>
    <x v="9"/>
    <s v="Sat"/>
    <x v="3"/>
  </r>
  <r>
    <x v="151"/>
    <x v="0"/>
    <x v="3"/>
    <x v="3"/>
    <x v="150"/>
    <x v="8"/>
    <n v="40358"/>
    <x v="4"/>
    <n v="242148"/>
    <x v="1"/>
    <x v="9"/>
    <s v="Mon"/>
    <x v="3"/>
  </r>
  <r>
    <x v="152"/>
    <x v="1"/>
    <x v="6"/>
    <x v="2"/>
    <x v="151"/>
    <x v="5"/>
    <n v="366942"/>
    <x v="2"/>
    <n v="2935536"/>
    <x v="1"/>
    <x v="9"/>
    <s v="Thu"/>
    <x v="3"/>
  </r>
  <r>
    <x v="153"/>
    <x v="0"/>
    <x v="4"/>
    <x v="2"/>
    <x v="152"/>
    <x v="2"/>
    <n v="236628"/>
    <x v="3"/>
    <n v="946512"/>
    <x v="1"/>
    <x v="9"/>
    <s v="Wed"/>
    <x v="3"/>
  </r>
  <r>
    <x v="154"/>
    <x v="1"/>
    <x v="3"/>
    <x v="2"/>
    <x v="153"/>
    <x v="3"/>
    <n v="171434"/>
    <x v="5"/>
    <n v="514302"/>
    <x v="1"/>
    <x v="10"/>
    <s v="Thu"/>
    <x v="3"/>
  </r>
  <r>
    <x v="154"/>
    <x v="1"/>
    <x v="5"/>
    <x v="3"/>
    <x v="154"/>
    <x v="5"/>
    <n v="354732"/>
    <x v="0"/>
    <n v="2837856"/>
    <x v="1"/>
    <x v="10"/>
    <s v="Thu"/>
    <x v="3"/>
  </r>
  <r>
    <x v="155"/>
    <x v="3"/>
    <x v="6"/>
    <x v="2"/>
    <x v="155"/>
    <x v="7"/>
    <n v="416134"/>
    <x v="0"/>
    <n v="2912938"/>
    <x v="1"/>
    <x v="10"/>
    <s v="Mon"/>
    <x v="3"/>
  </r>
  <r>
    <x v="155"/>
    <x v="1"/>
    <x v="1"/>
    <x v="0"/>
    <x v="156"/>
    <x v="6"/>
    <n v="103970"/>
    <x v="3"/>
    <n v="519850"/>
    <x v="1"/>
    <x v="10"/>
    <s v="Mon"/>
    <x v="3"/>
  </r>
  <r>
    <x v="156"/>
    <x v="1"/>
    <x v="0"/>
    <x v="3"/>
    <x v="30"/>
    <x v="3"/>
    <n v="144069"/>
    <x v="1"/>
    <n v="432207"/>
    <x v="1"/>
    <x v="10"/>
    <s v="Sat"/>
    <x v="3"/>
  </r>
  <r>
    <x v="156"/>
    <x v="0"/>
    <x v="1"/>
    <x v="3"/>
    <x v="55"/>
    <x v="4"/>
    <n v="289617"/>
    <x v="4"/>
    <n v="289617"/>
    <x v="1"/>
    <x v="10"/>
    <s v="Sat"/>
    <x v="3"/>
  </r>
  <r>
    <x v="157"/>
    <x v="0"/>
    <x v="4"/>
    <x v="3"/>
    <x v="157"/>
    <x v="2"/>
    <n v="367452"/>
    <x v="2"/>
    <n v="1469808"/>
    <x v="1"/>
    <x v="10"/>
    <s v="Mon"/>
    <x v="3"/>
  </r>
  <r>
    <x v="158"/>
    <x v="4"/>
    <x v="3"/>
    <x v="0"/>
    <x v="158"/>
    <x v="1"/>
    <n v="174116"/>
    <x v="0"/>
    <n v="348232"/>
    <x v="1"/>
    <x v="10"/>
    <s v="Thu"/>
    <x v="3"/>
  </r>
  <r>
    <x v="159"/>
    <x v="3"/>
    <x v="3"/>
    <x v="0"/>
    <x v="159"/>
    <x v="4"/>
    <n v="292022"/>
    <x v="5"/>
    <n v="292022"/>
    <x v="1"/>
    <x v="10"/>
    <s v="Sat"/>
    <x v="3"/>
  </r>
  <r>
    <x v="160"/>
    <x v="1"/>
    <x v="0"/>
    <x v="3"/>
    <x v="160"/>
    <x v="8"/>
    <n v="343927"/>
    <x v="4"/>
    <n v="2063562"/>
    <x v="1"/>
    <x v="10"/>
    <s v="Sun"/>
    <x v="3"/>
  </r>
  <r>
    <x v="161"/>
    <x v="4"/>
    <x v="3"/>
    <x v="3"/>
    <x v="161"/>
    <x v="0"/>
    <n v="441515"/>
    <x v="3"/>
    <n v="3973635"/>
    <x v="1"/>
    <x v="11"/>
    <s v="Mon"/>
    <x v="3"/>
  </r>
  <r>
    <x v="162"/>
    <x v="3"/>
    <x v="1"/>
    <x v="2"/>
    <x v="162"/>
    <x v="7"/>
    <n v="150847"/>
    <x v="0"/>
    <n v="1055929"/>
    <x v="1"/>
    <x v="11"/>
    <s v="Wed"/>
    <x v="3"/>
  </r>
  <r>
    <x v="163"/>
    <x v="3"/>
    <x v="3"/>
    <x v="0"/>
    <x v="163"/>
    <x v="4"/>
    <n v="85629"/>
    <x v="1"/>
    <n v="85629"/>
    <x v="1"/>
    <x v="11"/>
    <s v="Mon"/>
    <x v="3"/>
  </r>
  <r>
    <x v="163"/>
    <x v="4"/>
    <x v="5"/>
    <x v="2"/>
    <x v="164"/>
    <x v="8"/>
    <n v="401000"/>
    <x v="5"/>
    <n v="2406000"/>
    <x v="1"/>
    <x v="11"/>
    <s v="Mon"/>
    <x v="3"/>
  </r>
  <r>
    <x v="164"/>
    <x v="4"/>
    <x v="6"/>
    <x v="2"/>
    <x v="165"/>
    <x v="8"/>
    <n v="426305"/>
    <x v="4"/>
    <n v="2557830"/>
    <x v="1"/>
    <x v="11"/>
    <s v="Tue"/>
    <x v="3"/>
  </r>
  <r>
    <x v="164"/>
    <x v="1"/>
    <x v="5"/>
    <x v="1"/>
    <x v="166"/>
    <x v="1"/>
    <n v="110773"/>
    <x v="0"/>
    <n v="221546"/>
    <x v="1"/>
    <x v="11"/>
    <s v="Tue"/>
    <x v="3"/>
  </r>
  <r>
    <x v="164"/>
    <x v="4"/>
    <x v="0"/>
    <x v="3"/>
    <x v="137"/>
    <x v="7"/>
    <n v="264701"/>
    <x v="0"/>
    <n v="1852907"/>
    <x v="1"/>
    <x v="11"/>
    <s v="Tue"/>
    <x v="3"/>
  </r>
  <r>
    <x v="165"/>
    <x v="1"/>
    <x v="6"/>
    <x v="2"/>
    <x v="167"/>
    <x v="5"/>
    <n v="348628"/>
    <x v="0"/>
    <n v="2789024"/>
    <x v="1"/>
    <x v="11"/>
    <s v="Wed"/>
    <x v="3"/>
  </r>
  <r>
    <x v="166"/>
    <x v="4"/>
    <x v="4"/>
    <x v="2"/>
    <x v="84"/>
    <x v="3"/>
    <n v="65821"/>
    <x v="2"/>
    <n v="197463"/>
    <x v="1"/>
    <x v="11"/>
    <s v="Thu"/>
    <x v="3"/>
  </r>
  <r>
    <x v="167"/>
    <x v="2"/>
    <x v="5"/>
    <x v="2"/>
    <x v="168"/>
    <x v="8"/>
    <n v="417349"/>
    <x v="0"/>
    <n v="2504094"/>
    <x v="1"/>
    <x v="11"/>
    <s v="Mon"/>
    <x v="3"/>
  </r>
  <r>
    <x v="168"/>
    <x v="1"/>
    <x v="2"/>
    <x v="0"/>
    <x v="36"/>
    <x v="5"/>
    <n v="395185"/>
    <x v="5"/>
    <n v="3161480"/>
    <x v="1"/>
    <x v="11"/>
    <s v="Fri"/>
    <x v="3"/>
  </r>
  <r>
    <x v="169"/>
    <x v="0"/>
    <x v="4"/>
    <x v="3"/>
    <x v="169"/>
    <x v="2"/>
    <n v="207009"/>
    <x v="0"/>
    <n v="828036"/>
    <x v="1"/>
    <x v="11"/>
    <s v="Sun"/>
    <x v="3"/>
  </r>
  <r>
    <x v="170"/>
    <x v="2"/>
    <x v="4"/>
    <x v="0"/>
    <x v="170"/>
    <x v="4"/>
    <n v="88822"/>
    <x v="1"/>
    <n v="88822"/>
    <x v="1"/>
    <x v="11"/>
    <s v="Tue"/>
    <x v="3"/>
  </r>
  <r>
    <x v="171"/>
    <x v="1"/>
    <x v="1"/>
    <x v="0"/>
    <x v="171"/>
    <x v="0"/>
    <n v="150052"/>
    <x v="4"/>
    <n v="1350468"/>
    <x v="1"/>
    <x v="11"/>
    <s v="Wed"/>
    <x v="3"/>
  </r>
  <r>
    <x v="172"/>
    <x v="3"/>
    <x v="1"/>
    <x v="3"/>
    <x v="172"/>
    <x v="4"/>
    <n v="83777"/>
    <x v="5"/>
    <n v="83777"/>
    <x v="2"/>
    <x v="0"/>
    <s v="Sun"/>
    <x v="0"/>
  </r>
  <r>
    <x v="173"/>
    <x v="4"/>
    <x v="4"/>
    <x v="1"/>
    <x v="173"/>
    <x v="0"/>
    <n v="88027"/>
    <x v="4"/>
    <n v="792243"/>
    <x v="2"/>
    <x v="0"/>
    <s v="Tue"/>
    <x v="0"/>
  </r>
  <r>
    <x v="174"/>
    <x v="1"/>
    <x v="3"/>
    <x v="1"/>
    <x v="174"/>
    <x v="7"/>
    <n v="422466"/>
    <x v="2"/>
    <n v="2957262"/>
    <x v="2"/>
    <x v="0"/>
    <s v="Fri"/>
    <x v="0"/>
  </r>
  <r>
    <x v="175"/>
    <x v="1"/>
    <x v="4"/>
    <x v="1"/>
    <x v="175"/>
    <x v="7"/>
    <n v="116978"/>
    <x v="0"/>
    <n v="818846"/>
    <x v="2"/>
    <x v="0"/>
    <s v="Wed"/>
    <x v="0"/>
  </r>
  <r>
    <x v="175"/>
    <x v="4"/>
    <x v="2"/>
    <x v="3"/>
    <x v="176"/>
    <x v="7"/>
    <n v="179145"/>
    <x v="2"/>
    <n v="1254015"/>
    <x v="2"/>
    <x v="0"/>
    <s v="Wed"/>
    <x v="0"/>
  </r>
  <r>
    <x v="176"/>
    <x v="2"/>
    <x v="1"/>
    <x v="0"/>
    <x v="177"/>
    <x v="2"/>
    <n v="198759"/>
    <x v="4"/>
    <n v="795036"/>
    <x v="2"/>
    <x v="0"/>
    <s v="Sun"/>
    <x v="0"/>
  </r>
  <r>
    <x v="177"/>
    <x v="0"/>
    <x v="6"/>
    <x v="1"/>
    <x v="178"/>
    <x v="0"/>
    <n v="275535"/>
    <x v="0"/>
    <n v="2479815"/>
    <x v="2"/>
    <x v="0"/>
    <s v="Wed"/>
    <x v="0"/>
  </r>
  <r>
    <x v="178"/>
    <x v="2"/>
    <x v="1"/>
    <x v="0"/>
    <x v="179"/>
    <x v="1"/>
    <n v="42878"/>
    <x v="5"/>
    <n v="85756"/>
    <x v="2"/>
    <x v="0"/>
    <s v="Thu"/>
    <x v="0"/>
  </r>
  <r>
    <x v="178"/>
    <x v="4"/>
    <x v="6"/>
    <x v="1"/>
    <x v="24"/>
    <x v="2"/>
    <n v="307215"/>
    <x v="3"/>
    <n v="1228860"/>
    <x v="2"/>
    <x v="0"/>
    <s v="Thu"/>
    <x v="0"/>
  </r>
  <r>
    <x v="179"/>
    <x v="1"/>
    <x v="1"/>
    <x v="1"/>
    <x v="169"/>
    <x v="8"/>
    <n v="294344"/>
    <x v="0"/>
    <n v="1766064"/>
    <x v="2"/>
    <x v="0"/>
    <s v="Fri"/>
    <x v="0"/>
  </r>
  <r>
    <x v="180"/>
    <x v="4"/>
    <x v="5"/>
    <x v="3"/>
    <x v="180"/>
    <x v="6"/>
    <n v="441180"/>
    <x v="3"/>
    <n v="2205900"/>
    <x v="2"/>
    <x v="0"/>
    <s v="Tue"/>
    <x v="0"/>
  </r>
  <r>
    <x v="181"/>
    <x v="3"/>
    <x v="7"/>
    <x v="0"/>
    <x v="181"/>
    <x v="5"/>
    <n v="104612"/>
    <x v="2"/>
    <n v="836896"/>
    <x v="2"/>
    <x v="0"/>
    <s v="Thu"/>
    <x v="0"/>
  </r>
  <r>
    <x v="182"/>
    <x v="4"/>
    <x v="7"/>
    <x v="3"/>
    <x v="37"/>
    <x v="3"/>
    <n v="462500"/>
    <x v="1"/>
    <n v="1387500"/>
    <x v="2"/>
    <x v="1"/>
    <s v="Sat"/>
    <x v="0"/>
  </r>
  <r>
    <x v="183"/>
    <x v="4"/>
    <x v="6"/>
    <x v="0"/>
    <x v="182"/>
    <x v="6"/>
    <n v="78410"/>
    <x v="2"/>
    <n v="392050"/>
    <x v="2"/>
    <x v="1"/>
    <s v="Sat"/>
    <x v="0"/>
  </r>
  <r>
    <x v="184"/>
    <x v="1"/>
    <x v="3"/>
    <x v="1"/>
    <x v="183"/>
    <x v="8"/>
    <n v="288707"/>
    <x v="4"/>
    <n v="1732242"/>
    <x v="2"/>
    <x v="2"/>
    <s v="Sun"/>
    <x v="0"/>
  </r>
  <r>
    <x v="185"/>
    <x v="0"/>
    <x v="0"/>
    <x v="3"/>
    <x v="36"/>
    <x v="4"/>
    <n v="247912"/>
    <x v="3"/>
    <n v="247912"/>
    <x v="2"/>
    <x v="2"/>
    <s v="Mon"/>
    <x v="0"/>
  </r>
  <r>
    <x v="185"/>
    <x v="1"/>
    <x v="6"/>
    <x v="0"/>
    <x v="184"/>
    <x v="5"/>
    <n v="151608"/>
    <x v="2"/>
    <n v="1212864"/>
    <x v="2"/>
    <x v="2"/>
    <s v="Mon"/>
    <x v="0"/>
  </r>
  <r>
    <x v="186"/>
    <x v="3"/>
    <x v="7"/>
    <x v="3"/>
    <x v="185"/>
    <x v="6"/>
    <n v="306223"/>
    <x v="2"/>
    <n v="1531115"/>
    <x v="2"/>
    <x v="2"/>
    <s v="Mon"/>
    <x v="0"/>
  </r>
  <r>
    <x v="186"/>
    <x v="3"/>
    <x v="5"/>
    <x v="0"/>
    <x v="186"/>
    <x v="1"/>
    <n v="377772"/>
    <x v="1"/>
    <n v="755544"/>
    <x v="2"/>
    <x v="2"/>
    <s v="Mon"/>
    <x v="0"/>
  </r>
  <r>
    <x v="187"/>
    <x v="4"/>
    <x v="6"/>
    <x v="3"/>
    <x v="187"/>
    <x v="4"/>
    <n v="36456"/>
    <x v="4"/>
    <n v="36456"/>
    <x v="2"/>
    <x v="2"/>
    <s v="Tue"/>
    <x v="0"/>
  </r>
  <r>
    <x v="188"/>
    <x v="0"/>
    <x v="7"/>
    <x v="1"/>
    <x v="188"/>
    <x v="3"/>
    <n v="73303"/>
    <x v="5"/>
    <n v="219909"/>
    <x v="2"/>
    <x v="2"/>
    <s v="Wed"/>
    <x v="0"/>
  </r>
  <r>
    <x v="188"/>
    <x v="1"/>
    <x v="0"/>
    <x v="0"/>
    <x v="33"/>
    <x v="8"/>
    <n v="207759"/>
    <x v="3"/>
    <n v="1246554"/>
    <x v="2"/>
    <x v="2"/>
    <s v="Wed"/>
    <x v="0"/>
  </r>
  <r>
    <x v="188"/>
    <x v="4"/>
    <x v="6"/>
    <x v="1"/>
    <x v="189"/>
    <x v="7"/>
    <n v="275039"/>
    <x v="0"/>
    <n v="1925273"/>
    <x v="2"/>
    <x v="2"/>
    <s v="Wed"/>
    <x v="0"/>
  </r>
  <r>
    <x v="189"/>
    <x v="4"/>
    <x v="2"/>
    <x v="1"/>
    <x v="190"/>
    <x v="6"/>
    <n v="432585"/>
    <x v="1"/>
    <n v="2162925"/>
    <x v="2"/>
    <x v="2"/>
    <s v="Tue"/>
    <x v="0"/>
  </r>
  <r>
    <x v="190"/>
    <x v="3"/>
    <x v="0"/>
    <x v="2"/>
    <x v="191"/>
    <x v="5"/>
    <n v="205650"/>
    <x v="0"/>
    <n v="1645200"/>
    <x v="2"/>
    <x v="3"/>
    <s v="Sat"/>
    <x v="1"/>
  </r>
  <r>
    <x v="191"/>
    <x v="2"/>
    <x v="5"/>
    <x v="2"/>
    <x v="192"/>
    <x v="7"/>
    <n v="381053"/>
    <x v="1"/>
    <n v="2667371"/>
    <x v="2"/>
    <x v="3"/>
    <s v="Mon"/>
    <x v="1"/>
  </r>
  <r>
    <x v="192"/>
    <x v="3"/>
    <x v="3"/>
    <x v="0"/>
    <x v="193"/>
    <x v="8"/>
    <n v="109845"/>
    <x v="1"/>
    <n v="659070"/>
    <x v="2"/>
    <x v="3"/>
    <s v="Tue"/>
    <x v="1"/>
  </r>
  <r>
    <x v="193"/>
    <x v="0"/>
    <x v="3"/>
    <x v="1"/>
    <x v="194"/>
    <x v="5"/>
    <n v="188186"/>
    <x v="3"/>
    <n v="1505488"/>
    <x v="2"/>
    <x v="3"/>
    <s v="Thu"/>
    <x v="1"/>
  </r>
  <r>
    <x v="194"/>
    <x v="2"/>
    <x v="0"/>
    <x v="0"/>
    <x v="195"/>
    <x v="6"/>
    <n v="458447"/>
    <x v="2"/>
    <n v="2292235"/>
    <x v="2"/>
    <x v="3"/>
    <s v="Fri"/>
    <x v="1"/>
  </r>
  <r>
    <x v="195"/>
    <x v="3"/>
    <x v="5"/>
    <x v="2"/>
    <x v="196"/>
    <x v="5"/>
    <n v="476569"/>
    <x v="0"/>
    <n v="3812552"/>
    <x v="2"/>
    <x v="3"/>
    <s v="Tue"/>
    <x v="1"/>
  </r>
  <r>
    <x v="196"/>
    <x v="4"/>
    <x v="5"/>
    <x v="2"/>
    <x v="197"/>
    <x v="5"/>
    <n v="265466"/>
    <x v="0"/>
    <n v="2123728"/>
    <x v="2"/>
    <x v="4"/>
    <s v="Fri"/>
    <x v="1"/>
  </r>
  <r>
    <x v="197"/>
    <x v="3"/>
    <x v="1"/>
    <x v="3"/>
    <x v="198"/>
    <x v="8"/>
    <n v="139168"/>
    <x v="5"/>
    <n v="835008"/>
    <x v="2"/>
    <x v="4"/>
    <s v="Mon"/>
    <x v="1"/>
  </r>
  <r>
    <x v="198"/>
    <x v="4"/>
    <x v="5"/>
    <x v="2"/>
    <x v="199"/>
    <x v="5"/>
    <n v="31685"/>
    <x v="5"/>
    <n v="253480"/>
    <x v="2"/>
    <x v="4"/>
    <s v="Thu"/>
    <x v="1"/>
  </r>
  <r>
    <x v="199"/>
    <x v="1"/>
    <x v="4"/>
    <x v="2"/>
    <x v="200"/>
    <x v="6"/>
    <n v="325441"/>
    <x v="2"/>
    <n v="1627205"/>
    <x v="2"/>
    <x v="4"/>
    <s v="Sat"/>
    <x v="1"/>
  </r>
  <r>
    <x v="200"/>
    <x v="2"/>
    <x v="4"/>
    <x v="3"/>
    <x v="151"/>
    <x v="6"/>
    <n v="349440"/>
    <x v="1"/>
    <n v="1747200"/>
    <x v="2"/>
    <x v="4"/>
    <s v="Mon"/>
    <x v="1"/>
  </r>
  <r>
    <x v="201"/>
    <x v="3"/>
    <x v="7"/>
    <x v="2"/>
    <x v="201"/>
    <x v="5"/>
    <n v="83411"/>
    <x v="4"/>
    <n v="667288"/>
    <x v="2"/>
    <x v="4"/>
    <s v="Wed"/>
    <x v="1"/>
  </r>
  <r>
    <x v="202"/>
    <x v="4"/>
    <x v="4"/>
    <x v="2"/>
    <x v="202"/>
    <x v="3"/>
    <n v="238037"/>
    <x v="2"/>
    <n v="714111"/>
    <x v="2"/>
    <x v="5"/>
    <s v="Wed"/>
    <x v="1"/>
  </r>
  <r>
    <x v="203"/>
    <x v="3"/>
    <x v="4"/>
    <x v="0"/>
    <x v="86"/>
    <x v="3"/>
    <n v="90726"/>
    <x v="5"/>
    <n v="272178"/>
    <x v="2"/>
    <x v="5"/>
    <s v="Fri"/>
    <x v="1"/>
  </r>
  <r>
    <x v="203"/>
    <x v="4"/>
    <x v="7"/>
    <x v="3"/>
    <x v="183"/>
    <x v="6"/>
    <n v="430975"/>
    <x v="2"/>
    <n v="2154875"/>
    <x v="2"/>
    <x v="5"/>
    <s v="Fri"/>
    <x v="1"/>
  </r>
  <r>
    <x v="204"/>
    <x v="3"/>
    <x v="0"/>
    <x v="1"/>
    <x v="203"/>
    <x v="0"/>
    <n v="288182"/>
    <x v="2"/>
    <n v="2593638"/>
    <x v="2"/>
    <x v="5"/>
    <s v="Tue"/>
    <x v="1"/>
  </r>
  <r>
    <x v="205"/>
    <x v="0"/>
    <x v="4"/>
    <x v="1"/>
    <x v="204"/>
    <x v="3"/>
    <n v="473104"/>
    <x v="2"/>
    <n v="1419312"/>
    <x v="2"/>
    <x v="5"/>
    <s v="Mon"/>
    <x v="1"/>
  </r>
  <r>
    <x v="206"/>
    <x v="1"/>
    <x v="0"/>
    <x v="1"/>
    <x v="205"/>
    <x v="0"/>
    <n v="276302"/>
    <x v="3"/>
    <n v="2486718"/>
    <x v="2"/>
    <x v="5"/>
    <s v="Wed"/>
    <x v="1"/>
  </r>
  <r>
    <x v="207"/>
    <x v="3"/>
    <x v="6"/>
    <x v="3"/>
    <x v="26"/>
    <x v="8"/>
    <n v="345513"/>
    <x v="0"/>
    <n v="2073078"/>
    <x v="2"/>
    <x v="6"/>
    <s v="Mon"/>
    <x v="2"/>
  </r>
  <r>
    <x v="208"/>
    <x v="0"/>
    <x v="1"/>
    <x v="3"/>
    <x v="160"/>
    <x v="6"/>
    <n v="227240"/>
    <x v="5"/>
    <n v="1136200"/>
    <x v="2"/>
    <x v="6"/>
    <s v="Tue"/>
    <x v="2"/>
  </r>
  <r>
    <x v="208"/>
    <x v="0"/>
    <x v="3"/>
    <x v="0"/>
    <x v="206"/>
    <x v="2"/>
    <n v="484937"/>
    <x v="3"/>
    <n v="1939748"/>
    <x v="2"/>
    <x v="6"/>
    <s v="Tue"/>
    <x v="2"/>
  </r>
  <r>
    <x v="209"/>
    <x v="1"/>
    <x v="7"/>
    <x v="3"/>
    <x v="207"/>
    <x v="1"/>
    <n v="499426"/>
    <x v="3"/>
    <n v="998852"/>
    <x v="2"/>
    <x v="6"/>
    <s v="Thu"/>
    <x v="2"/>
  </r>
  <r>
    <x v="210"/>
    <x v="4"/>
    <x v="0"/>
    <x v="0"/>
    <x v="169"/>
    <x v="5"/>
    <n v="190578"/>
    <x v="5"/>
    <n v="1524624"/>
    <x v="2"/>
    <x v="6"/>
    <s v="Sat"/>
    <x v="2"/>
  </r>
  <r>
    <x v="211"/>
    <x v="4"/>
    <x v="1"/>
    <x v="3"/>
    <x v="59"/>
    <x v="5"/>
    <n v="156538"/>
    <x v="5"/>
    <n v="1252304"/>
    <x v="2"/>
    <x v="6"/>
    <s v="Tue"/>
    <x v="2"/>
  </r>
  <r>
    <x v="212"/>
    <x v="3"/>
    <x v="4"/>
    <x v="2"/>
    <x v="208"/>
    <x v="5"/>
    <n v="248391"/>
    <x v="2"/>
    <n v="1987128"/>
    <x v="2"/>
    <x v="6"/>
    <s v="Fri"/>
    <x v="2"/>
  </r>
  <r>
    <x v="213"/>
    <x v="2"/>
    <x v="6"/>
    <x v="0"/>
    <x v="209"/>
    <x v="8"/>
    <n v="34159"/>
    <x v="5"/>
    <n v="204954"/>
    <x v="2"/>
    <x v="6"/>
    <s v="Fri"/>
    <x v="2"/>
  </r>
  <r>
    <x v="214"/>
    <x v="4"/>
    <x v="3"/>
    <x v="0"/>
    <x v="210"/>
    <x v="8"/>
    <n v="51710"/>
    <x v="1"/>
    <n v="310260"/>
    <x v="2"/>
    <x v="6"/>
    <s v="Thu"/>
    <x v="2"/>
  </r>
  <r>
    <x v="214"/>
    <x v="0"/>
    <x v="4"/>
    <x v="2"/>
    <x v="211"/>
    <x v="5"/>
    <n v="406357"/>
    <x v="2"/>
    <n v="3250856"/>
    <x v="2"/>
    <x v="6"/>
    <s v="Thu"/>
    <x v="2"/>
  </r>
  <r>
    <x v="215"/>
    <x v="0"/>
    <x v="5"/>
    <x v="1"/>
    <x v="212"/>
    <x v="1"/>
    <n v="433348"/>
    <x v="5"/>
    <n v="866696"/>
    <x v="2"/>
    <x v="6"/>
    <s v="Fri"/>
    <x v="2"/>
  </r>
  <r>
    <x v="216"/>
    <x v="4"/>
    <x v="0"/>
    <x v="0"/>
    <x v="213"/>
    <x v="5"/>
    <n v="250095"/>
    <x v="5"/>
    <n v="2000760"/>
    <x v="2"/>
    <x v="7"/>
    <s v="Fri"/>
    <x v="2"/>
  </r>
  <r>
    <x v="217"/>
    <x v="0"/>
    <x v="4"/>
    <x v="1"/>
    <x v="127"/>
    <x v="0"/>
    <n v="87981"/>
    <x v="2"/>
    <n v="791829"/>
    <x v="2"/>
    <x v="7"/>
    <s v="Tue"/>
    <x v="2"/>
  </r>
  <r>
    <x v="218"/>
    <x v="2"/>
    <x v="2"/>
    <x v="1"/>
    <x v="214"/>
    <x v="6"/>
    <n v="167894"/>
    <x v="0"/>
    <n v="839470"/>
    <x v="2"/>
    <x v="7"/>
    <s v="Fri"/>
    <x v="2"/>
  </r>
  <r>
    <x v="219"/>
    <x v="1"/>
    <x v="7"/>
    <x v="2"/>
    <x v="215"/>
    <x v="2"/>
    <n v="426365"/>
    <x v="5"/>
    <n v="1705460"/>
    <x v="2"/>
    <x v="7"/>
    <s v="Sat"/>
    <x v="2"/>
  </r>
  <r>
    <x v="220"/>
    <x v="4"/>
    <x v="7"/>
    <x v="2"/>
    <x v="166"/>
    <x v="6"/>
    <n v="210675"/>
    <x v="3"/>
    <n v="1053375"/>
    <x v="2"/>
    <x v="8"/>
    <s v="Wed"/>
    <x v="2"/>
  </r>
  <r>
    <x v="221"/>
    <x v="2"/>
    <x v="0"/>
    <x v="0"/>
    <x v="216"/>
    <x v="7"/>
    <n v="44059"/>
    <x v="4"/>
    <n v="308413"/>
    <x v="2"/>
    <x v="8"/>
    <s v="Fri"/>
    <x v="2"/>
  </r>
  <r>
    <x v="222"/>
    <x v="1"/>
    <x v="3"/>
    <x v="3"/>
    <x v="212"/>
    <x v="5"/>
    <n v="191951"/>
    <x v="3"/>
    <n v="1535608"/>
    <x v="2"/>
    <x v="8"/>
    <s v="Tue"/>
    <x v="2"/>
  </r>
  <r>
    <x v="223"/>
    <x v="4"/>
    <x v="6"/>
    <x v="3"/>
    <x v="217"/>
    <x v="5"/>
    <n v="133567"/>
    <x v="2"/>
    <n v="1068536"/>
    <x v="2"/>
    <x v="8"/>
    <s v="Fri"/>
    <x v="2"/>
  </r>
  <r>
    <x v="224"/>
    <x v="3"/>
    <x v="1"/>
    <x v="1"/>
    <x v="218"/>
    <x v="0"/>
    <n v="249201"/>
    <x v="4"/>
    <n v="2242809"/>
    <x v="2"/>
    <x v="8"/>
    <s v="Sun"/>
    <x v="2"/>
  </r>
  <r>
    <x v="225"/>
    <x v="4"/>
    <x v="5"/>
    <x v="0"/>
    <x v="55"/>
    <x v="7"/>
    <n v="183872"/>
    <x v="3"/>
    <n v="1287104"/>
    <x v="2"/>
    <x v="8"/>
    <s v="Thu"/>
    <x v="2"/>
  </r>
  <r>
    <x v="226"/>
    <x v="2"/>
    <x v="3"/>
    <x v="2"/>
    <x v="219"/>
    <x v="0"/>
    <n v="313135"/>
    <x v="1"/>
    <n v="2818215"/>
    <x v="2"/>
    <x v="9"/>
    <s v="Mon"/>
    <x v="3"/>
  </r>
  <r>
    <x v="227"/>
    <x v="2"/>
    <x v="0"/>
    <x v="3"/>
    <x v="220"/>
    <x v="5"/>
    <n v="447459"/>
    <x v="4"/>
    <n v="3579672"/>
    <x v="2"/>
    <x v="9"/>
    <s v="Wed"/>
    <x v="3"/>
  </r>
  <r>
    <x v="228"/>
    <x v="0"/>
    <x v="4"/>
    <x v="1"/>
    <x v="221"/>
    <x v="6"/>
    <n v="332527"/>
    <x v="1"/>
    <n v="1662635"/>
    <x v="2"/>
    <x v="9"/>
    <s v="Fri"/>
    <x v="3"/>
  </r>
  <r>
    <x v="229"/>
    <x v="3"/>
    <x v="4"/>
    <x v="3"/>
    <x v="222"/>
    <x v="0"/>
    <n v="154077"/>
    <x v="3"/>
    <n v="1386693"/>
    <x v="2"/>
    <x v="9"/>
    <s v="Tue"/>
    <x v="3"/>
  </r>
  <r>
    <x v="230"/>
    <x v="3"/>
    <x v="3"/>
    <x v="2"/>
    <x v="223"/>
    <x v="3"/>
    <n v="440857"/>
    <x v="5"/>
    <n v="1322571"/>
    <x v="2"/>
    <x v="9"/>
    <s v="Fri"/>
    <x v="3"/>
  </r>
  <r>
    <x v="231"/>
    <x v="0"/>
    <x v="0"/>
    <x v="2"/>
    <x v="224"/>
    <x v="7"/>
    <n v="431906"/>
    <x v="1"/>
    <n v="3023342"/>
    <x v="2"/>
    <x v="9"/>
    <s v="Tue"/>
    <x v="3"/>
  </r>
  <r>
    <x v="231"/>
    <x v="4"/>
    <x v="0"/>
    <x v="1"/>
    <x v="225"/>
    <x v="3"/>
    <n v="117680"/>
    <x v="0"/>
    <n v="353040"/>
    <x v="2"/>
    <x v="9"/>
    <s v="Tue"/>
    <x v="3"/>
  </r>
  <r>
    <x v="232"/>
    <x v="2"/>
    <x v="5"/>
    <x v="1"/>
    <x v="226"/>
    <x v="6"/>
    <n v="130161"/>
    <x v="1"/>
    <n v="650805"/>
    <x v="2"/>
    <x v="9"/>
    <s v="Wed"/>
    <x v="3"/>
  </r>
  <r>
    <x v="233"/>
    <x v="1"/>
    <x v="1"/>
    <x v="0"/>
    <x v="149"/>
    <x v="7"/>
    <n v="293500"/>
    <x v="0"/>
    <n v="2054500"/>
    <x v="2"/>
    <x v="10"/>
    <s v="Sat"/>
    <x v="3"/>
  </r>
  <r>
    <x v="234"/>
    <x v="1"/>
    <x v="6"/>
    <x v="3"/>
    <x v="227"/>
    <x v="4"/>
    <n v="162379"/>
    <x v="0"/>
    <n v="162379"/>
    <x v="2"/>
    <x v="10"/>
    <s v="Thu"/>
    <x v="3"/>
  </r>
  <r>
    <x v="235"/>
    <x v="1"/>
    <x v="3"/>
    <x v="1"/>
    <x v="219"/>
    <x v="6"/>
    <n v="353981"/>
    <x v="4"/>
    <n v="1769905"/>
    <x v="2"/>
    <x v="10"/>
    <s v="Thu"/>
    <x v="3"/>
  </r>
  <r>
    <x v="236"/>
    <x v="0"/>
    <x v="0"/>
    <x v="0"/>
    <x v="115"/>
    <x v="5"/>
    <n v="264814"/>
    <x v="2"/>
    <n v="2118512"/>
    <x v="2"/>
    <x v="10"/>
    <s v="Fri"/>
    <x v="3"/>
  </r>
  <r>
    <x v="236"/>
    <x v="4"/>
    <x v="5"/>
    <x v="0"/>
    <x v="228"/>
    <x v="4"/>
    <n v="470303"/>
    <x v="1"/>
    <n v="470303"/>
    <x v="2"/>
    <x v="10"/>
    <s v="Fri"/>
    <x v="3"/>
  </r>
  <r>
    <x v="237"/>
    <x v="3"/>
    <x v="1"/>
    <x v="3"/>
    <x v="22"/>
    <x v="4"/>
    <n v="481591"/>
    <x v="3"/>
    <n v="481591"/>
    <x v="2"/>
    <x v="11"/>
    <s v="Sun"/>
    <x v="3"/>
  </r>
  <r>
    <x v="237"/>
    <x v="3"/>
    <x v="3"/>
    <x v="2"/>
    <x v="59"/>
    <x v="2"/>
    <n v="48260"/>
    <x v="4"/>
    <n v="193040"/>
    <x v="2"/>
    <x v="11"/>
    <s v="Sun"/>
    <x v="3"/>
  </r>
  <r>
    <x v="238"/>
    <x v="0"/>
    <x v="6"/>
    <x v="1"/>
    <x v="229"/>
    <x v="0"/>
    <n v="238884"/>
    <x v="4"/>
    <n v="2149956"/>
    <x v="2"/>
    <x v="11"/>
    <s v="Fri"/>
    <x v="3"/>
  </r>
  <r>
    <x v="239"/>
    <x v="1"/>
    <x v="7"/>
    <x v="1"/>
    <x v="230"/>
    <x v="4"/>
    <n v="47715"/>
    <x v="1"/>
    <n v="47715"/>
    <x v="2"/>
    <x v="11"/>
    <s v="Sat"/>
    <x v="3"/>
  </r>
  <r>
    <x v="240"/>
    <x v="2"/>
    <x v="2"/>
    <x v="2"/>
    <x v="231"/>
    <x v="4"/>
    <n v="53418"/>
    <x v="5"/>
    <n v="53418"/>
    <x v="2"/>
    <x v="11"/>
    <s v="Mon"/>
    <x v="3"/>
  </r>
  <r>
    <x v="241"/>
    <x v="2"/>
    <x v="6"/>
    <x v="2"/>
    <x v="232"/>
    <x v="7"/>
    <n v="100598"/>
    <x v="1"/>
    <n v="704186"/>
    <x v="2"/>
    <x v="11"/>
    <s v="Fri"/>
    <x v="3"/>
  </r>
  <r>
    <x v="242"/>
    <x v="1"/>
    <x v="6"/>
    <x v="0"/>
    <x v="87"/>
    <x v="1"/>
    <n v="288369"/>
    <x v="3"/>
    <n v="576738"/>
    <x v="3"/>
    <x v="0"/>
    <s v="Mon"/>
    <x v="0"/>
  </r>
  <r>
    <x v="243"/>
    <x v="0"/>
    <x v="2"/>
    <x v="2"/>
    <x v="168"/>
    <x v="2"/>
    <n v="72688"/>
    <x v="0"/>
    <n v="290752"/>
    <x v="3"/>
    <x v="0"/>
    <s v="Fri"/>
    <x v="0"/>
  </r>
  <r>
    <x v="244"/>
    <x v="0"/>
    <x v="0"/>
    <x v="1"/>
    <x v="233"/>
    <x v="4"/>
    <n v="471781"/>
    <x v="2"/>
    <n v="471781"/>
    <x v="3"/>
    <x v="0"/>
    <s v="Fri"/>
    <x v="0"/>
  </r>
  <r>
    <x v="245"/>
    <x v="4"/>
    <x v="7"/>
    <x v="0"/>
    <x v="234"/>
    <x v="4"/>
    <n v="293417"/>
    <x v="2"/>
    <n v="293417"/>
    <x v="3"/>
    <x v="0"/>
    <s v="Thu"/>
    <x v="0"/>
  </r>
  <r>
    <x v="246"/>
    <x v="3"/>
    <x v="0"/>
    <x v="3"/>
    <x v="235"/>
    <x v="5"/>
    <n v="145540"/>
    <x v="0"/>
    <n v="1164320"/>
    <x v="3"/>
    <x v="1"/>
    <s v="Wed"/>
    <x v="0"/>
  </r>
  <r>
    <x v="247"/>
    <x v="1"/>
    <x v="3"/>
    <x v="1"/>
    <x v="236"/>
    <x v="2"/>
    <n v="161516"/>
    <x v="0"/>
    <n v="646064"/>
    <x v="3"/>
    <x v="1"/>
    <s v="Sat"/>
    <x v="0"/>
  </r>
  <r>
    <x v="248"/>
    <x v="2"/>
    <x v="0"/>
    <x v="2"/>
    <x v="237"/>
    <x v="1"/>
    <n v="140638"/>
    <x v="1"/>
    <n v="281276"/>
    <x v="3"/>
    <x v="2"/>
    <s v="Thu"/>
    <x v="0"/>
  </r>
  <r>
    <x v="249"/>
    <x v="0"/>
    <x v="4"/>
    <x v="2"/>
    <x v="238"/>
    <x v="4"/>
    <n v="55222"/>
    <x v="5"/>
    <n v="55222"/>
    <x v="3"/>
    <x v="2"/>
    <s v="Sun"/>
    <x v="0"/>
  </r>
  <r>
    <x v="250"/>
    <x v="4"/>
    <x v="6"/>
    <x v="0"/>
    <x v="239"/>
    <x v="8"/>
    <n v="313535"/>
    <x v="2"/>
    <n v="1881210"/>
    <x v="3"/>
    <x v="2"/>
    <s v="Fri"/>
    <x v="0"/>
  </r>
  <r>
    <x v="251"/>
    <x v="0"/>
    <x v="1"/>
    <x v="2"/>
    <x v="240"/>
    <x v="3"/>
    <n v="401050"/>
    <x v="0"/>
    <n v="1203150"/>
    <x v="3"/>
    <x v="2"/>
    <s v="Sun"/>
    <x v="0"/>
  </r>
  <r>
    <x v="252"/>
    <x v="4"/>
    <x v="6"/>
    <x v="3"/>
    <x v="189"/>
    <x v="4"/>
    <n v="266185"/>
    <x v="1"/>
    <n v="266185"/>
    <x v="3"/>
    <x v="2"/>
    <s v="Fri"/>
    <x v="0"/>
  </r>
  <r>
    <x v="253"/>
    <x v="3"/>
    <x v="1"/>
    <x v="3"/>
    <x v="241"/>
    <x v="1"/>
    <n v="240815"/>
    <x v="0"/>
    <n v="481630"/>
    <x v="3"/>
    <x v="2"/>
    <s v="Sun"/>
    <x v="0"/>
  </r>
  <r>
    <x v="254"/>
    <x v="1"/>
    <x v="1"/>
    <x v="2"/>
    <x v="242"/>
    <x v="5"/>
    <n v="167162"/>
    <x v="3"/>
    <n v="1337296"/>
    <x v="3"/>
    <x v="3"/>
    <s v="Sat"/>
    <x v="1"/>
  </r>
  <r>
    <x v="254"/>
    <x v="4"/>
    <x v="3"/>
    <x v="2"/>
    <x v="243"/>
    <x v="7"/>
    <n v="309600"/>
    <x v="2"/>
    <n v="2167200"/>
    <x v="3"/>
    <x v="3"/>
    <s v="Sat"/>
    <x v="1"/>
  </r>
  <r>
    <x v="254"/>
    <x v="0"/>
    <x v="6"/>
    <x v="2"/>
    <x v="244"/>
    <x v="8"/>
    <n v="424754"/>
    <x v="2"/>
    <n v="2548524"/>
    <x v="3"/>
    <x v="3"/>
    <s v="Sat"/>
    <x v="1"/>
  </r>
  <r>
    <x v="255"/>
    <x v="2"/>
    <x v="0"/>
    <x v="0"/>
    <x v="245"/>
    <x v="0"/>
    <n v="469844"/>
    <x v="5"/>
    <n v="4228596"/>
    <x v="3"/>
    <x v="3"/>
    <s v="Wed"/>
    <x v="1"/>
  </r>
  <r>
    <x v="256"/>
    <x v="2"/>
    <x v="3"/>
    <x v="0"/>
    <x v="246"/>
    <x v="2"/>
    <n v="415632"/>
    <x v="5"/>
    <n v="1662528"/>
    <x v="3"/>
    <x v="3"/>
    <s v="Thu"/>
    <x v="1"/>
  </r>
  <r>
    <x v="257"/>
    <x v="4"/>
    <x v="2"/>
    <x v="2"/>
    <x v="247"/>
    <x v="5"/>
    <n v="174880"/>
    <x v="0"/>
    <n v="1399040"/>
    <x v="3"/>
    <x v="3"/>
    <s v="Sat"/>
    <x v="1"/>
  </r>
  <r>
    <x v="257"/>
    <x v="0"/>
    <x v="5"/>
    <x v="1"/>
    <x v="248"/>
    <x v="4"/>
    <n v="136180"/>
    <x v="4"/>
    <n v="136180"/>
    <x v="3"/>
    <x v="3"/>
    <s v="Sat"/>
    <x v="1"/>
  </r>
  <r>
    <x v="258"/>
    <x v="0"/>
    <x v="3"/>
    <x v="3"/>
    <x v="249"/>
    <x v="2"/>
    <n v="66252"/>
    <x v="4"/>
    <n v="265008"/>
    <x v="3"/>
    <x v="3"/>
    <s v="Wed"/>
    <x v="1"/>
  </r>
  <r>
    <x v="259"/>
    <x v="0"/>
    <x v="6"/>
    <x v="2"/>
    <x v="250"/>
    <x v="2"/>
    <n v="129061"/>
    <x v="1"/>
    <n v="516244"/>
    <x v="3"/>
    <x v="3"/>
    <s v="Sun"/>
    <x v="1"/>
  </r>
  <r>
    <x v="260"/>
    <x v="4"/>
    <x v="0"/>
    <x v="1"/>
    <x v="251"/>
    <x v="3"/>
    <n v="443638"/>
    <x v="3"/>
    <n v="1330914"/>
    <x v="3"/>
    <x v="3"/>
    <s v="Tue"/>
    <x v="1"/>
  </r>
  <r>
    <x v="261"/>
    <x v="2"/>
    <x v="5"/>
    <x v="1"/>
    <x v="252"/>
    <x v="0"/>
    <n v="457148"/>
    <x v="3"/>
    <n v="4114332"/>
    <x v="3"/>
    <x v="3"/>
    <s v="Wed"/>
    <x v="1"/>
  </r>
  <r>
    <x v="262"/>
    <x v="4"/>
    <x v="5"/>
    <x v="1"/>
    <x v="33"/>
    <x v="3"/>
    <n v="260800"/>
    <x v="5"/>
    <n v="782400"/>
    <x v="3"/>
    <x v="3"/>
    <s v="Thu"/>
    <x v="1"/>
  </r>
  <r>
    <x v="263"/>
    <x v="1"/>
    <x v="6"/>
    <x v="0"/>
    <x v="253"/>
    <x v="3"/>
    <n v="269899"/>
    <x v="4"/>
    <n v="809697"/>
    <x v="3"/>
    <x v="4"/>
    <s v="Fri"/>
    <x v="1"/>
  </r>
  <r>
    <x v="264"/>
    <x v="3"/>
    <x v="6"/>
    <x v="3"/>
    <x v="254"/>
    <x v="8"/>
    <n v="314836"/>
    <x v="5"/>
    <n v="1889016"/>
    <x v="3"/>
    <x v="4"/>
    <s v="Sat"/>
    <x v="1"/>
  </r>
  <r>
    <x v="265"/>
    <x v="1"/>
    <x v="4"/>
    <x v="3"/>
    <x v="255"/>
    <x v="8"/>
    <n v="147299"/>
    <x v="4"/>
    <n v="883794"/>
    <x v="3"/>
    <x v="4"/>
    <s v="Wed"/>
    <x v="1"/>
  </r>
  <r>
    <x v="266"/>
    <x v="2"/>
    <x v="4"/>
    <x v="1"/>
    <x v="256"/>
    <x v="3"/>
    <n v="446822"/>
    <x v="4"/>
    <n v="1340466"/>
    <x v="3"/>
    <x v="4"/>
    <s v="Sat"/>
    <x v="1"/>
  </r>
  <r>
    <x v="266"/>
    <x v="3"/>
    <x v="4"/>
    <x v="1"/>
    <x v="4"/>
    <x v="7"/>
    <n v="50416"/>
    <x v="5"/>
    <n v="352912"/>
    <x v="3"/>
    <x v="4"/>
    <s v="Sat"/>
    <x v="1"/>
  </r>
  <r>
    <x v="267"/>
    <x v="4"/>
    <x v="2"/>
    <x v="3"/>
    <x v="257"/>
    <x v="2"/>
    <n v="154786"/>
    <x v="3"/>
    <n v="619144"/>
    <x v="3"/>
    <x v="4"/>
    <s v="Sun"/>
    <x v="1"/>
  </r>
  <r>
    <x v="267"/>
    <x v="4"/>
    <x v="0"/>
    <x v="2"/>
    <x v="64"/>
    <x v="8"/>
    <n v="325949"/>
    <x v="3"/>
    <n v="1955694"/>
    <x v="3"/>
    <x v="4"/>
    <s v="Sun"/>
    <x v="1"/>
  </r>
  <r>
    <x v="268"/>
    <x v="2"/>
    <x v="5"/>
    <x v="0"/>
    <x v="63"/>
    <x v="1"/>
    <n v="273768"/>
    <x v="5"/>
    <n v="547536"/>
    <x v="3"/>
    <x v="4"/>
    <s v="Sat"/>
    <x v="1"/>
  </r>
  <r>
    <x v="269"/>
    <x v="0"/>
    <x v="2"/>
    <x v="0"/>
    <x v="258"/>
    <x v="6"/>
    <n v="313177"/>
    <x v="0"/>
    <n v="1565885"/>
    <x v="3"/>
    <x v="4"/>
    <s v="Mon"/>
    <x v="1"/>
  </r>
  <r>
    <x v="270"/>
    <x v="3"/>
    <x v="7"/>
    <x v="1"/>
    <x v="259"/>
    <x v="8"/>
    <n v="411473"/>
    <x v="1"/>
    <n v="2468838"/>
    <x v="3"/>
    <x v="5"/>
    <s v="Sun"/>
    <x v="1"/>
  </r>
  <r>
    <x v="271"/>
    <x v="0"/>
    <x v="3"/>
    <x v="0"/>
    <x v="260"/>
    <x v="2"/>
    <n v="154483"/>
    <x v="1"/>
    <n v="617932"/>
    <x v="3"/>
    <x v="5"/>
    <s v="Mon"/>
    <x v="1"/>
  </r>
  <r>
    <x v="272"/>
    <x v="4"/>
    <x v="0"/>
    <x v="3"/>
    <x v="261"/>
    <x v="0"/>
    <n v="121924"/>
    <x v="2"/>
    <n v="1097316"/>
    <x v="3"/>
    <x v="5"/>
    <s v="Mon"/>
    <x v="1"/>
  </r>
  <r>
    <x v="273"/>
    <x v="3"/>
    <x v="6"/>
    <x v="1"/>
    <x v="262"/>
    <x v="1"/>
    <n v="57330"/>
    <x v="3"/>
    <n v="114660"/>
    <x v="3"/>
    <x v="5"/>
    <s v="Sun"/>
    <x v="1"/>
  </r>
  <r>
    <x v="274"/>
    <x v="2"/>
    <x v="4"/>
    <x v="2"/>
    <x v="263"/>
    <x v="7"/>
    <n v="446009"/>
    <x v="3"/>
    <n v="3122063"/>
    <x v="3"/>
    <x v="6"/>
    <s v="Sat"/>
    <x v="2"/>
  </r>
  <r>
    <x v="275"/>
    <x v="2"/>
    <x v="2"/>
    <x v="1"/>
    <x v="264"/>
    <x v="6"/>
    <n v="224756"/>
    <x v="0"/>
    <n v="1123780"/>
    <x v="3"/>
    <x v="6"/>
    <s v="Thu"/>
    <x v="2"/>
  </r>
  <r>
    <x v="276"/>
    <x v="0"/>
    <x v="3"/>
    <x v="2"/>
    <x v="265"/>
    <x v="3"/>
    <n v="463303"/>
    <x v="3"/>
    <n v="1389909"/>
    <x v="3"/>
    <x v="6"/>
    <s v="Sun"/>
    <x v="2"/>
  </r>
  <r>
    <x v="277"/>
    <x v="1"/>
    <x v="0"/>
    <x v="1"/>
    <x v="266"/>
    <x v="7"/>
    <n v="230409"/>
    <x v="0"/>
    <n v="1612863"/>
    <x v="3"/>
    <x v="6"/>
    <s v="Sat"/>
    <x v="2"/>
  </r>
  <r>
    <x v="278"/>
    <x v="2"/>
    <x v="6"/>
    <x v="3"/>
    <x v="267"/>
    <x v="5"/>
    <n v="426742"/>
    <x v="0"/>
    <n v="3413936"/>
    <x v="3"/>
    <x v="6"/>
    <s v="Tue"/>
    <x v="2"/>
  </r>
  <r>
    <x v="279"/>
    <x v="3"/>
    <x v="5"/>
    <x v="2"/>
    <x v="268"/>
    <x v="5"/>
    <n v="382231"/>
    <x v="3"/>
    <n v="3057848"/>
    <x v="3"/>
    <x v="6"/>
    <s v="Thu"/>
    <x v="2"/>
  </r>
  <r>
    <x v="280"/>
    <x v="1"/>
    <x v="5"/>
    <x v="3"/>
    <x v="269"/>
    <x v="7"/>
    <n v="271881"/>
    <x v="1"/>
    <n v="1903167"/>
    <x v="3"/>
    <x v="6"/>
    <s v="Fri"/>
    <x v="2"/>
  </r>
  <r>
    <x v="280"/>
    <x v="4"/>
    <x v="0"/>
    <x v="3"/>
    <x v="270"/>
    <x v="8"/>
    <n v="255306"/>
    <x v="1"/>
    <n v="1531836"/>
    <x v="3"/>
    <x v="6"/>
    <s v="Fri"/>
    <x v="2"/>
  </r>
  <r>
    <x v="281"/>
    <x v="2"/>
    <x v="6"/>
    <x v="0"/>
    <x v="271"/>
    <x v="7"/>
    <n v="301082"/>
    <x v="5"/>
    <n v="2107574"/>
    <x v="3"/>
    <x v="6"/>
    <s v="Sat"/>
    <x v="2"/>
  </r>
  <r>
    <x v="282"/>
    <x v="1"/>
    <x v="2"/>
    <x v="1"/>
    <x v="272"/>
    <x v="1"/>
    <n v="263711"/>
    <x v="2"/>
    <n v="527422"/>
    <x v="3"/>
    <x v="6"/>
    <s v="Wed"/>
    <x v="2"/>
  </r>
  <r>
    <x v="283"/>
    <x v="0"/>
    <x v="3"/>
    <x v="1"/>
    <x v="181"/>
    <x v="4"/>
    <n v="401907"/>
    <x v="2"/>
    <n v="401907"/>
    <x v="3"/>
    <x v="6"/>
    <s v="Thu"/>
    <x v="2"/>
  </r>
  <r>
    <x v="284"/>
    <x v="0"/>
    <x v="6"/>
    <x v="1"/>
    <x v="273"/>
    <x v="5"/>
    <n v="382594"/>
    <x v="5"/>
    <n v="3060752"/>
    <x v="3"/>
    <x v="6"/>
    <s v="Sun"/>
    <x v="2"/>
  </r>
  <r>
    <x v="284"/>
    <x v="3"/>
    <x v="6"/>
    <x v="0"/>
    <x v="274"/>
    <x v="4"/>
    <n v="178377"/>
    <x v="5"/>
    <n v="178377"/>
    <x v="3"/>
    <x v="6"/>
    <s v="Sun"/>
    <x v="2"/>
  </r>
  <r>
    <x v="285"/>
    <x v="0"/>
    <x v="5"/>
    <x v="1"/>
    <x v="72"/>
    <x v="0"/>
    <n v="118651"/>
    <x v="1"/>
    <n v="1067859"/>
    <x v="3"/>
    <x v="7"/>
    <s v="Mon"/>
    <x v="2"/>
  </r>
  <r>
    <x v="286"/>
    <x v="3"/>
    <x v="7"/>
    <x v="1"/>
    <x v="275"/>
    <x v="6"/>
    <n v="251547"/>
    <x v="3"/>
    <n v="1257735"/>
    <x v="3"/>
    <x v="7"/>
    <s v="Tue"/>
    <x v="2"/>
  </r>
  <r>
    <x v="287"/>
    <x v="3"/>
    <x v="4"/>
    <x v="0"/>
    <x v="276"/>
    <x v="7"/>
    <n v="234782"/>
    <x v="5"/>
    <n v="1643474"/>
    <x v="3"/>
    <x v="7"/>
    <s v="Sun"/>
    <x v="2"/>
  </r>
  <r>
    <x v="288"/>
    <x v="4"/>
    <x v="7"/>
    <x v="0"/>
    <x v="277"/>
    <x v="7"/>
    <n v="42172"/>
    <x v="1"/>
    <n v="295204"/>
    <x v="3"/>
    <x v="7"/>
    <s v="Sun"/>
    <x v="2"/>
  </r>
  <r>
    <x v="289"/>
    <x v="4"/>
    <x v="3"/>
    <x v="3"/>
    <x v="278"/>
    <x v="1"/>
    <n v="347783"/>
    <x v="2"/>
    <n v="695566"/>
    <x v="3"/>
    <x v="7"/>
    <s v="Fri"/>
    <x v="2"/>
  </r>
  <r>
    <x v="290"/>
    <x v="1"/>
    <x v="6"/>
    <x v="1"/>
    <x v="279"/>
    <x v="1"/>
    <n v="310709"/>
    <x v="0"/>
    <n v="621418"/>
    <x v="3"/>
    <x v="7"/>
    <s v="Tue"/>
    <x v="2"/>
  </r>
  <r>
    <x v="291"/>
    <x v="1"/>
    <x v="6"/>
    <x v="3"/>
    <x v="104"/>
    <x v="5"/>
    <n v="191536"/>
    <x v="5"/>
    <n v="1532288"/>
    <x v="3"/>
    <x v="8"/>
    <s v="Wed"/>
    <x v="2"/>
  </r>
  <r>
    <x v="292"/>
    <x v="2"/>
    <x v="1"/>
    <x v="0"/>
    <x v="280"/>
    <x v="8"/>
    <n v="272416"/>
    <x v="2"/>
    <n v="1634496"/>
    <x v="3"/>
    <x v="8"/>
    <s v="Thu"/>
    <x v="2"/>
  </r>
  <r>
    <x v="293"/>
    <x v="4"/>
    <x v="6"/>
    <x v="3"/>
    <x v="281"/>
    <x v="6"/>
    <n v="357870"/>
    <x v="1"/>
    <n v="1789350"/>
    <x v="3"/>
    <x v="8"/>
    <s v="Fri"/>
    <x v="2"/>
  </r>
  <r>
    <x v="293"/>
    <x v="0"/>
    <x v="2"/>
    <x v="1"/>
    <x v="282"/>
    <x v="7"/>
    <n v="261366"/>
    <x v="3"/>
    <n v="1829562"/>
    <x v="3"/>
    <x v="8"/>
    <s v="Fri"/>
    <x v="2"/>
  </r>
  <r>
    <x v="294"/>
    <x v="3"/>
    <x v="5"/>
    <x v="0"/>
    <x v="283"/>
    <x v="5"/>
    <n v="302648"/>
    <x v="3"/>
    <n v="2421184"/>
    <x v="3"/>
    <x v="8"/>
    <s v="Thu"/>
    <x v="2"/>
  </r>
  <r>
    <x v="295"/>
    <x v="0"/>
    <x v="1"/>
    <x v="3"/>
    <x v="100"/>
    <x v="2"/>
    <n v="166522"/>
    <x v="1"/>
    <n v="666088"/>
    <x v="3"/>
    <x v="8"/>
    <s v="Fri"/>
    <x v="2"/>
  </r>
  <r>
    <x v="295"/>
    <x v="4"/>
    <x v="2"/>
    <x v="1"/>
    <x v="284"/>
    <x v="3"/>
    <n v="209244"/>
    <x v="0"/>
    <n v="627732"/>
    <x v="3"/>
    <x v="8"/>
    <s v="Fri"/>
    <x v="2"/>
  </r>
  <r>
    <x v="296"/>
    <x v="2"/>
    <x v="4"/>
    <x v="1"/>
    <x v="285"/>
    <x v="0"/>
    <n v="146202"/>
    <x v="4"/>
    <n v="1315818"/>
    <x v="3"/>
    <x v="8"/>
    <s v="Wed"/>
    <x v="2"/>
  </r>
  <r>
    <x v="297"/>
    <x v="0"/>
    <x v="0"/>
    <x v="0"/>
    <x v="286"/>
    <x v="2"/>
    <n v="387026"/>
    <x v="1"/>
    <n v="1548104"/>
    <x v="3"/>
    <x v="8"/>
    <s v="Sat"/>
    <x v="2"/>
  </r>
  <r>
    <x v="298"/>
    <x v="3"/>
    <x v="1"/>
    <x v="0"/>
    <x v="287"/>
    <x v="5"/>
    <n v="278263"/>
    <x v="1"/>
    <n v="2226104"/>
    <x v="3"/>
    <x v="9"/>
    <s v="Mon"/>
    <x v="3"/>
  </r>
  <r>
    <x v="299"/>
    <x v="1"/>
    <x v="7"/>
    <x v="0"/>
    <x v="137"/>
    <x v="3"/>
    <n v="217386"/>
    <x v="5"/>
    <n v="652158"/>
    <x v="3"/>
    <x v="9"/>
    <s v="Tue"/>
    <x v="3"/>
  </r>
  <r>
    <x v="300"/>
    <x v="1"/>
    <x v="5"/>
    <x v="1"/>
    <x v="288"/>
    <x v="0"/>
    <n v="298173"/>
    <x v="0"/>
    <n v="2683557"/>
    <x v="3"/>
    <x v="9"/>
    <s v="Wed"/>
    <x v="3"/>
  </r>
  <r>
    <x v="301"/>
    <x v="3"/>
    <x v="0"/>
    <x v="3"/>
    <x v="289"/>
    <x v="4"/>
    <n v="43266"/>
    <x v="5"/>
    <n v="43266"/>
    <x v="3"/>
    <x v="9"/>
    <s v="Thu"/>
    <x v="3"/>
  </r>
  <r>
    <x v="302"/>
    <x v="3"/>
    <x v="0"/>
    <x v="1"/>
    <x v="109"/>
    <x v="7"/>
    <n v="88751"/>
    <x v="5"/>
    <n v="621257"/>
    <x v="3"/>
    <x v="9"/>
    <s v="Sat"/>
    <x v="3"/>
  </r>
  <r>
    <x v="302"/>
    <x v="3"/>
    <x v="6"/>
    <x v="2"/>
    <x v="230"/>
    <x v="5"/>
    <n v="180654"/>
    <x v="0"/>
    <n v="1445232"/>
    <x v="3"/>
    <x v="9"/>
    <s v="Sat"/>
    <x v="3"/>
  </r>
  <r>
    <x v="303"/>
    <x v="0"/>
    <x v="5"/>
    <x v="1"/>
    <x v="290"/>
    <x v="3"/>
    <n v="342075"/>
    <x v="3"/>
    <n v="1026225"/>
    <x v="3"/>
    <x v="9"/>
    <s v="Thu"/>
    <x v="3"/>
  </r>
  <r>
    <x v="304"/>
    <x v="4"/>
    <x v="4"/>
    <x v="2"/>
    <x v="136"/>
    <x v="8"/>
    <n v="150950"/>
    <x v="1"/>
    <n v="905700"/>
    <x v="3"/>
    <x v="9"/>
    <s v="Fri"/>
    <x v="3"/>
  </r>
  <r>
    <x v="305"/>
    <x v="4"/>
    <x v="4"/>
    <x v="3"/>
    <x v="291"/>
    <x v="2"/>
    <n v="391418"/>
    <x v="2"/>
    <n v="1565672"/>
    <x v="3"/>
    <x v="9"/>
    <s v="Mon"/>
    <x v="3"/>
  </r>
  <r>
    <x v="305"/>
    <x v="2"/>
    <x v="5"/>
    <x v="0"/>
    <x v="292"/>
    <x v="4"/>
    <n v="182515"/>
    <x v="2"/>
    <n v="182515"/>
    <x v="3"/>
    <x v="9"/>
    <s v="Mon"/>
    <x v="3"/>
  </r>
  <r>
    <x v="306"/>
    <x v="3"/>
    <x v="0"/>
    <x v="1"/>
    <x v="293"/>
    <x v="4"/>
    <n v="56074"/>
    <x v="0"/>
    <n v="56074"/>
    <x v="3"/>
    <x v="9"/>
    <s v="Thu"/>
    <x v="3"/>
  </r>
  <r>
    <x v="307"/>
    <x v="3"/>
    <x v="2"/>
    <x v="3"/>
    <x v="198"/>
    <x v="6"/>
    <n v="349186"/>
    <x v="1"/>
    <n v="1745930"/>
    <x v="3"/>
    <x v="9"/>
    <s v="Sat"/>
    <x v="3"/>
  </r>
  <r>
    <x v="308"/>
    <x v="0"/>
    <x v="4"/>
    <x v="3"/>
    <x v="10"/>
    <x v="0"/>
    <n v="30151"/>
    <x v="5"/>
    <n v="271359"/>
    <x v="3"/>
    <x v="9"/>
    <s v="Sun"/>
    <x v="3"/>
  </r>
  <r>
    <x v="309"/>
    <x v="4"/>
    <x v="1"/>
    <x v="2"/>
    <x v="294"/>
    <x v="4"/>
    <n v="177564"/>
    <x v="0"/>
    <n v="177564"/>
    <x v="3"/>
    <x v="9"/>
    <s v="Mon"/>
    <x v="3"/>
  </r>
  <r>
    <x v="309"/>
    <x v="3"/>
    <x v="0"/>
    <x v="3"/>
    <x v="116"/>
    <x v="0"/>
    <n v="376540"/>
    <x v="5"/>
    <n v="3388860"/>
    <x v="3"/>
    <x v="9"/>
    <s v="Mon"/>
    <x v="3"/>
  </r>
  <r>
    <x v="310"/>
    <x v="2"/>
    <x v="3"/>
    <x v="3"/>
    <x v="295"/>
    <x v="3"/>
    <n v="458348"/>
    <x v="0"/>
    <n v="1375044"/>
    <x v="3"/>
    <x v="9"/>
    <s v="Sat"/>
    <x v="3"/>
  </r>
  <r>
    <x v="311"/>
    <x v="3"/>
    <x v="7"/>
    <x v="1"/>
    <x v="296"/>
    <x v="2"/>
    <n v="459139"/>
    <x v="3"/>
    <n v="1836556"/>
    <x v="3"/>
    <x v="10"/>
    <s v="Wed"/>
    <x v="3"/>
  </r>
  <r>
    <x v="312"/>
    <x v="2"/>
    <x v="2"/>
    <x v="2"/>
    <x v="42"/>
    <x v="0"/>
    <n v="409870"/>
    <x v="4"/>
    <n v="3688830"/>
    <x v="3"/>
    <x v="10"/>
    <s v="Sat"/>
    <x v="3"/>
  </r>
  <r>
    <x v="313"/>
    <x v="0"/>
    <x v="7"/>
    <x v="0"/>
    <x v="272"/>
    <x v="0"/>
    <n v="242353"/>
    <x v="3"/>
    <n v="2181177"/>
    <x v="3"/>
    <x v="10"/>
    <s v="Mon"/>
    <x v="3"/>
  </r>
  <r>
    <x v="314"/>
    <x v="4"/>
    <x v="3"/>
    <x v="1"/>
    <x v="297"/>
    <x v="8"/>
    <n v="47555"/>
    <x v="1"/>
    <n v="285330"/>
    <x v="3"/>
    <x v="10"/>
    <s v="Tue"/>
    <x v="3"/>
  </r>
  <r>
    <x v="315"/>
    <x v="2"/>
    <x v="1"/>
    <x v="2"/>
    <x v="288"/>
    <x v="4"/>
    <n v="476085"/>
    <x v="0"/>
    <n v="476085"/>
    <x v="3"/>
    <x v="10"/>
    <s v="Sun"/>
    <x v="3"/>
  </r>
  <r>
    <x v="315"/>
    <x v="2"/>
    <x v="0"/>
    <x v="1"/>
    <x v="270"/>
    <x v="2"/>
    <n v="448813"/>
    <x v="0"/>
    <n v="1795252"/>
    <x v="3"/>
    <x v="10"/>
    <s v="Sun"/>
    <x v="3"/>
  </r>
  <r>
    <x v="316"/>
    <x v="3"/>
    <x v="4"/>
    <x v="1"/>
    <x v="298"/>
    <x v="2"/>
    <n v="238597"/>
    <x v="2"/>
    <n v="954388"/>
    <x v="3"/>
    <x v="10"/>
    <s v="Mon"/>
    <x v="3"/>
  </r>
  <r>
    <x v="317"/>
    <x v="4"/>
    <x v="2"/>
    <x v="3"/>
    <x v="299"/>
    <x v="5"/>
    <n v="441971"/>
    <x v="1"/>
    <n v="3535768"/>
    <x v="3"/>
    <x v="10"/>
    <s v="Fri"/>
    <x v="3"/>
  </r>
  <r>
    <x v="317"/>
    <x v="0"/>
    <x v="7"/>
    <x v="3"/>
    <x v="97"/>
    <x v="3"/>
    <n v="450611"/>
    <x v="5"/>
    <n v="1351833"/>
    <x v="3"/>
    <x v="10"/>
    <s v="Fri"/>
    <x v="3"/>
  </r>
  <r>
    <x v="318"/>
    <x v="0"/>
    <x v="7"/>
    <x v="1"/>
    <x v="162"/>
    <x v="1"/>
    <n v="489643"/>
    <x v="4"/>
    <n v="979286"/>
    <x v="3"/>
    <x v="10"/>
    <s v="Sat"/>
    <x v="3"/>
  </r>
  <r>
    <x v="319"/>
    <x v="4"/>
    <x v="3"/>
    <x v="2"/>
    <x v="300"/>
    <x v="5"/>
    <n v="399074"/>
    <x v="4"/>
    <n v="3192592"/>
    <x v="3"/>
    <x v="10"/>
    <s v="Mon"/>
    <x v="3"/>
  </r>
  <r>
    <x v="320"/>
    <x v="1"/>
    <x v="0"/>
    <x v="2"/>
    <x v="112"/>
    <x v="6"/>
    <n v="279695"/>
    <x v="4"/>
    <n v="1398475"/>
    <x v="3"/>
    <x v="11"/>
    <s v="Fri"/>
    <x v="3"/>
  </r>
  <r>
    <x v="321"/>
    <x v="2"/>
    <x v="7"/>
    <x v="1"/>
    <x v="12"/>
    <x v="1"/>
    <n v="335450"/>
    <x v="1"/>
    <n v="670900"/>
    <x v="3"/>
    <x v="11"/>
    <s v="Wed"/>
    <x v="3"/>
  </r>
  <r>
    <x v="322"/>
    <x v="0"/>
    <x v="2"/>
    <x v="1"/>
    <x v="301"/>
    <x v="2"/>
    <n v="449918"/>
    <x v="0"/>
    <n v="1799672"/>
    <x v="3"/>
    <x v="11"/>
    <s v="Fri"/>
    <x v="3"/>
  </r>
  <r>
    <x v="323"/>
    <x v="2"/>
    <x v="0"/>
    <x v="3"/>
    <x v="79"/>
    <x v="2"/>
    <n v="237808"/>
    <x v="5"/>
    <n v="951232"/>
    <x v="3"/>
    <x v="11"/>
    <s v="Mon"/>
    <x v="3"/>
  </r>
  <r>
    <x v="324"/>
    <x v="0"/>
    <x v="0"/>
    <x v="2"/>
    <x v="194"/>
    <x v="4"/>
    <n v="456951"/>
    <x v="3"/>
    <n v="456951"/>
    <x v="3"/>
    <x v="11"/>
    <s v="Mon"/>
    <x v="3"/>
  </r>
  <r>
    <x v="325"/>
    <x v="1"/>
    <x v="5"/>
    <x v="3"/>
    <x v="302"/>
    <x v="3"/>
    <n v="206375"/>
    <x v="5"/>
    <n v="619125"/>
    <x v="3"/>
    <x v="11"/>
    <s v="Tue"/>
    <x v="3"/>
  </r>
  <r>
    <x v="326"/>
    <x v="0"/>
    <x v="4"/>
    <x v="2"/>
    <x v="303"/>
    <x v="1"/>
    <n v="224313"/>
    <x v="4"/>
    <n v="448626"/>
    <x v="3"/>
    <x v="11"/>
    <s v="Sat"/>
    <x v="3"/>
  </r>
  <r>
    <x v="327"/>
    <x v="4"/>
    <x v="7"/>
    <x v="3"/>
    <x v="304"/>
    <x v="0"/>
    <n v="366553"/>
    <x v="2"/>
    <n v="3298977"/>
    <x v="4"/>
    <x v="0"/>
    <s v="Sun"/>
    <x v="0"/>
  </r>
  <r>
    <x v="328"/>
    <x v="4"/>
    <x v="1"/>
    <x v="1"/>
    <x v="305"/>
    <x v="3"/>
    <n v="248796"/>
    <x v="0"/>
    <n v="746388"/>
    <x v="4"/>
    <x v="0"/>
    <s v="Tue"/>
    <x v="0"/>
  </r>
  <r>
    <x v="329"/>
    <x v="4"/>
    <x v="4"/>
    <x v="1"/>
    <x v="306"/>
    <x v="2"/>
    <n v="246532"/>
    <x v="1"/>
    <n v="986128"/>
    <x v="4"/>
    <x v="0"/>
    <s v="Thu"/>
    <x v="0"/>
  </r>
  <r>
    <x v="330"/>
    <x v="2"/>
    <x v="5"/>
    <x v="2"/>
    <x v="238"/>
    <x v="0"/>
    <n v="405054"/>
    <x v="1"/>
    <n v="3645486"/>
    <x v="4"/>
    <x v="0"/>
    <s v="Fri"/>
    <x v="0"/>
  </r>
  <r>
    <x v="331"/>
    <x v="4"/>
    <x v="4"/>
    <x v="3"/>
    <x v="307"/>
    <x v="3"/>
    <n v="360151"/>
    <x v="0"/>
    <n v="1080453"/>
    <x v="4"/>
    <x v="0"/>
    <s v="Sun"/>
    <x v="0"/>
  </r>
  <r>
    <x v="332"/>
    <x v="0"/>
    <x v="1"/>
    <x v="0"/>
    <x v="308"/>
    <x v="1"/>
    <n v="384716"/>
    <x v="4"/>
    <n v="769432"/>
    <x v="4"/>
    <x v="1"/>
    <s v="Tue"/>
    <x v="0"/>
  </r>
  <r>
    <x v="333"/>
    <x v="3"/>
    <x v="7"/>
    <x v="0"/>
    <x v="220"/>
    <x v="0"/>
    <n v="416093"/>
    <x v="0"/>
    <n v="3744837"/>
    <x v="4"/>
    <x v="1"/>
    <s v="Fri"/>
    <x v="0"/>
  </r>
  <r>
    <x v="334"/>
    <x v="0"/>
    <x v="1"/>
    <x v="1"/>
    <x v="309"/>
    <x v="5"/>
    <n v="135564"/>
    <x v="0"/>
    <n v="1084512"/>
    <x v="4"/>
    <x v="1"/>
    <s v="Mon"/>
    <x v="0"/>
  </r>
  <r>
    <x v="335"/>
    <x v="3"/>
    <x v="6"/>
    <x v="1"/>
    <x v="71"/>
    <x v="3"/>
    <n v="433895"/>
    <x v="2"/>
    <n v="1301685"/>
    <x v="4"/>
    <x v="1"/>
    <s v="Tue"/>
    <x v="0"/>
  </r>
  <r>
    <x v="336"/>
    <x v="3"/>
    <x v="0"/>
    <x v="2"/>
    <x v="229"/>
    <x v="3"/>
    <n v="310343"/>
    <x v="1"/>
    <n v="931029"/>
    <x v="4"/>
    <x v="1"/>
    <s v="Sat"/>
    <x v="0"/>
  </r>
  <r>
    <x v="337"/>
    <x v="4"/>
    <x v="2"/>
    <x v="1"/>
    <x v="310"/>
    <x v="1"/>
    <n v="228992"/>
    <x v="1"/>
    <n v="457984"/>
    <x v="4"/>
    <x v="1"/>
    <s v="Sat"/>
    <x v="0"/>
  </r>
  <r>
    <x v="338"/>
    <x v="2"/>
    <x v="2"/>
    <x v="3"/>
    <x v="311"/>
    <x v="7"/>
    <n v="306811"/>
    <x v="1"/>
    <n v="2147677"/>
    <x v="4"/>
    <x v="1"/>
    <s v="Mon"/>
    <x v="0"/>
  </r>
  <r>
    <x v="339"/>
    <x v="0"/>
    <x v="2"/>
    <x v="1"/>
    <x v="312"/>
    <x v="5"/>
    <n v="480547"/>
    <x v="2"/>
    <n v="3844376"/>
    <x v="4"/>
    <x v="2"/>
    <s v="Fri"/>
    <x v="0"/>
  </r>
  <r>
    <x v="340"/>
    <x v="4"/>
    <x v="4"/>
    <x v="2"/>
    <x v="106"/>
    <x v="8"/>
    <n v="334352"/>
    <x v="4"/>
    <n v="2006112"/>
    <x v="4"/>
    <x v="2"/>
    <s v="Thu"/>
    <x v="0"/>
  </r>
  <r>
    <x v="341"/>
    <x v="2"/>
    <x v="1"/>
    <x v="1"/>
    <x v="83"/>
    <x v="0"/>
    <n v="309444"/>
    <x v="0"/>
    <n v="2784996"/>
    <x v="4"/>
    <x v="2"/>
    <s v="Thu"/>
    <x v="0"/>
  </r>
  <r>
    <x v="342"/>
    <x v="4"/>
    <x v="2"/>
    <x v="1"/>
    <x v="313"/>
    <x v="4"/>
    <n v="391276"/>
    <x v="1"/>
    <n v="391276"/>
    <x v="4"/>
    <x v="2"/>
    <s v="Sat"/>
    <x v="0"/>
  </r>
  <r>
    <x v="343"/>
    <x v="3"/>
    <x v="7"/>
    <x v="1"/>
    <x v="314"/>
    <x v="7"/>
    <n v="407241"/>
    <x v="2"/>
    <n v="2850687"/>
    <x v="4"/>
    <x v="2"/>
    <s v="Mon"/>
    <x v="0"/>
  </r>
  <r>
    <x v="344"/>
    <x v="0"/>
    <x v="4"/>
    <x v="3"/>
    <x v="315"/>
    <x v="8"/>
    <n v="299896"/>
    <x v="3"/>
    <n v="1799376"/>
    <x v="4"/>
    <x v="2"/>
    <s v="Fri"/>
    <x v="0"/>
  </r>
  <r>
    <x v="345"/>
    <x v="2"/>
    <x v="5"/>
    <x v="1"/>
    <x v="316"/>
    <x v="6"/>
    <n v="262702"/>
    <x v="2"/>
    <n v="1313510"/>
    <x v="4"/>
    <x v="3"/>
    <s v="Sun"/>
    <x v="1"/>
  </r>
  <r>
    <x v="345"/>
    <x v="4"/>
    <x v="1"/>
    <x v="2"/>
    <x v="96"/>
    <x v="2"/>
    <n v="31949"/>
    <x v="1"/>
    <n v="127796"/>
    <x v="4"/>
    <x v="3"/>
    <s v="Sun"/>
    <x v="1"/>
  </r>
  <r>
    <x v="346"/>
    <x v="3"/>
    <x v="1"/>
    <x v="0"/>
    <x v="317"/>
    <x v="7"/>
    <n v="216595"/>
    <x v="0"/>
    <n v="1516165"/>
    <x v="4"/>
    <x v="3"/>
    <s v="Tue"/>
    <x v="1"/>
  </r>
  <r>
    <x v="347"/>
    <x v="3"/>
    <x v="5"/>
    <x v="3"/>
    <x v="318"/>
    <x v="3"/>
    <n v="105404"/>
    <x v="5"/>
    <n v="316212"/>
    <x v="4"/>
    <x v="3"/>
    <s v="Mon"/>
    <x v="1"/>
  </r>
  <r>
    <x v="348"/>
    <x v="2"/>
    <x v="6"/>
    <x v="1"/>
    <x v="319"/>
    <x v="0"/>
    <n v="52691"/>
    <x v="1"/>
    <n v="474219"/>
    <x v="4"/>
    <x v="3"/>
    <s v="Thu"/>
    <x v="1"/>
  </r>
  <r>
    <x v="349"/>
    <x v="0"/>
    <x v="0"/>
    <x v="3"/>
    <x v="265"/>
    <x v="2"/>
    <n v="260829"/>
    <x v="3"/>
    <n v="1043316"/>
    <x v="4"/>
    <x v="3"/>
    <s v="Mon"/>
    <x v="1"/>
  </r>
  <r>
    <x v="349"/>
    <x v="3"/>
    <x v="7"/>
    <x v="1"/>
    <x v="320"/>
    <x v="5"/>
    <n v="263367"/>
    <x v="1"/>
    <n v="2106936"/>
    <x v="4"/>
    <x v="3"/>
    <s v="Mon"/>
    <x v="1"/>
  </r>
  <r>
    <x v="350"/>
    <x v="4"/>
    <x v="1"/>
    <x v="1"/>
    <x v="321"/>
    <x v="5"/>
    <n v="358722"/>
    <x v="0"/>
    <n v="2869776"/>
    <x v="4"/>
    <x v="3"/>
    <s v="Tue"/>
    <x v="1"/>
  </r>
  <r>
    <x v="350"/>
    <x v="4"/>
    <x v="6"/>
    <x v="3"/>
    <x v="322"/>
    <x v="3"/>
    <n v="251953"/>
    <x v="5"/>
    <n v="755859"/>
    <x v="4"/>
    <x v="3"/>
    <s v="Tue"/>
    <x v="1"/>
  </r>
  <r>
    <x v="351"/>
    <x v="4"/>
    <x v="5"/>
    <x v="3"/>
    <x v="193"/>
    <x v="5"/>
    <n v="54272"/>
    <x v="5"/>
    <n v="434176"/>
    <x v="4"/>
    <x v="4"/>
    <s v="Sat"/>
    <x v="1"/>
  </r>
  <r>
    <x v="352"/>
    <x v="0"/>
    <x v="3"/>
    <x v="1"/>
    <x v="323"/>
    <x v="0"/>
    <n v="94950"/>
    <x v="2"/>
    <n v="854550"/>
    <x v="4"/>
    <x v="4"/>
    <s v="Mon"/>
    <x v="1"/>
  </r>
  <r>
    <x v="353"/>
    <x v="1"/>
    <x v="7"/>
    <x v="0"/>
    <x v="309"/>
    <x v="8"/>
    <n v="223308"/>
    <x v="0"/>
    <n v="1339848"/>
    <x v="4"/>
    <x v="4"/>
    <s v="Wed"/>
    <x v="1"/>
  </r>
  <r>
    <x v="354"/>
    <x v="2"/>
    <x v="5"/>
    <x v="1"/>
    <x v="61"/>
    <x v="0"/>
    <n v="68887"/>
    <x v="3"/>
    <n v="619983"/>
    <x v="4"/>
    <x v="4"/>
    <s v="Tue"/>
    <x v="1"/>
  </r>
  <r>
    <x v="355"/>
    <x v="1"/>
    <x v="2"/>
    <x v="2"/>
    <x v="324"/>
    <x v="6"/>
    <n v="77785"/>
    <x v="2"/>
    <n v="388925"/>
    <x v="4"/>
    <x v="4"/>
    <s v="Wed"/>
    <x v="1"/>
  </r>
  <r>
    <x v="356"/>
    <x v="1"/>
    <x v="1"/>
    <x v="1"/>
    <x v="325"/>
    <x v="3"/>
    <n v="455089"/>
    <x v="5"/>
    <n v="1365267"/>
    <x v="4"/>
    <x v="5"/>
    <s v="Fri"/>
    <x v="1"/>
  </r>
  <r>
    <x v="357"/>
    <x v="4"/>
    <x v="7"/>
    <x v="0"/>
    <x v="326"/>
    <x v="0"/>
    <n v="413123"/>
    <x v="5"/>
    <n v="3718107"/>
    <x v="4"/>
    <x v="5"/>
    <s v="Fri"/>
    <x v="1"/>
  </r>
  <r>
    <x v="358"/>
    <x v="2"/>
    <x v="3"/>
    <x v="0"/>
    <x v="171"/>
    <x v="5"/>
    <n v="151404"/>
    <x v="2"/>
    <n v="1211232"/>
    <x v="4"/>
    <x v="5"/>
    <s v="Sun"/>
    <x v="1"/>
  </r>
  <r>
    <x v="359"/>
    <x v="1"/>
    <x v="4"/>
    <x v="3"/>
    <x v="327"/>
    <x v="8"/>
    <n v="112041"/>
    <x v="1"/>
    <n v="672246"/>
    <x v="4"/>
    <x v="5"/>
    <s v="Tue"/>
    <x v="1"/>
  </r>
  <r>
    <x v="360"/>
    <x v="4"/>
    <x v="6"/>
    <x v="1"/>
    <x v="246"/>
    <x v="8"/>
    <n v="484501"/>
    <x v="0"/>
    <n v="2907006"/>
    <x v="4"/>
    <x v="5"/>
    <s v="Thu"/>
    <x v="1"/>
  </r>
  <r>
    <x v="360"/>
    <x v="1"/>
    <x v="1"/>
    <x v="1"/>
    <x v="328"/>
    <x v="7"/>
    <n v="310447"/>
    <x v="4"/>
    <n v="2173129"/>
    <x v="4"/>
    <x v="5"/>
    <s v="Thu"/>
    <x v="1"/>
  </r>
  <r>
    <x v="360"/>
    <x v="1"/>
    <x v="1"/>
    <x v="3"/>
    <x v="329"/>
    <x v="1"/>
    <n v="94098"/>
    <x v="4"/>
    <n v="188196"/>
    <x v="4"/>
    <x v="5"/>
    <s v="Thu"/>
    <x v="1"/>
  </r>
  <r>
    <x v="360"/>
    <x v="0"/>
    <x v="1"/>
    <x v="0"/>
    <x v="73"/>
    <x v="3"/>
    <n v="325600"/>
    <x v="4"/>
    <n v="976800"/>
    <x v="4"/>
    <x v="5"/>
    <s v="Thu"/>
    <x v="1"/>
  </r>
  <r>
    <x v="361"/>
    <x v="0"/>
    <x v="4"/>
    <x v="1"/>
    <x v="330"/>
    <x v="8"/>
    <n v="232772"/>
    <x v="1"/>
    <n v="1396632"/>
    <x v="4"/>
    <x v="5"/>
    <s v="Fri"/>
    <x v="1"/>
  </r>
  <r>
    <x v="362"/>
    <x v="4"/>
    <x v="1"/>
    <x v="1"/>
    <x v="25"/>
    <x v="7"/>
    <n v="248489"/>
    <x v="2"/>
    <n v="1739423"/>
    <x v="4"/>
    <x v="5"/>
    <s v="Sat"/>
    <x v="1"/>
  </r>
  <r>
    <x v="363"/>
    <x v="2"/>
    <x v="6"/>
    <x v="1"/>
    <x v="331"/>
    <x v="0"/>
    <n v="317671"/>
    <x v="3"/>
    <n v="2859039"/>
    <x v="4"/>
    <x v="5"/>
    <s v="Wed"/>
    <x v="1"/>
  </r>
  <r>
    <x v="364"/>
    <x v="4"/>
    <x v="3"/>
    <x v="2"/>
    <x v="332"/>
    <x v="6"/>
    <n v="497559"/>
    <x v="3"/>
    <n v="2487795"/>
    <x v="4"/>
    <x v="5"/>
    <s v="Fri"/>
    <x v="1"/>
  </r>
  <r>
    <x v="365"/>
    <x v="2"/>
    <x v="4"/>
    <x v="0"/>
    <x v="231"/>
    <x v="3"/>
    <n v="275098"/>
    <x v="4"/>
    <n v="825294"/>
    <x v="4"/>
    <x v="6"/>
    <s v="Fri"/>
    <x v="2"/>
  </r>
  <r>
    <x v="366"/>
    <x v="3"/>
    <x v="5"/>
    <x v="0"/>
    <x v="333"/>
    <x v="1"/>
    <n v="172362"/>
    <x v="5"/>
    <n v="344724"/>
    <x v="4"/>
    <x v="6"/>
    <s v="Sat"/>
    <x v="2"/>
  </r>
  <r>
    <x v="367"/>
    <x v="2"/>
    <x v="5"/>
    <x v="2"/>
    <x v="309"/>
    <x v="1"/>
    <n v="357633"/>
    <x v="5"/>
    <n v="715266"/>
    <x v="4"/>
    <x v="6"/>
    <s v="Sun"/>
    <x v="2"/>
  </r>
  <r>
    <x v="368"/>
    <x v="0"/>
    <x v="3"/>
    <x v="1"/>
    <x v="334"/>
    <x v="0"/>
    <n v="496279"/>
    <x v="2"/>
    <n v="4466511"/>
    <x v="4"/>
    <x v="6"/>
    <s v="Sun"/>
    <x v="2"/>
  </r>
  <r>
    <x v="369"/>
    <x v="2"/>
    <x v="4"/>
    <x v="1"/>
    <x v="242"/>
    <x v="2"/>
    <n v="186122"/>
    <x v="3"/>
    <n v="744488"/>
    <x v="4"/>
    <x v="6"/>
    <s v="Thu"/>
    <x v="2"/>
  </r>
  <r>
    <x v="370"/>
    <x v="2"/>
    <x v="5"/>
    <x v="3"/>
    <x v="335"/>
    <x v="3"/>
    <n v="163700"/>
    <x v="2"/>
    <n v="491100"/>
    <x v="4"/>
    <x v="7"/>
    <s v="Wed"/>
    <x v="2"/>
  </r>
  <r>
    <x v="371"/>
    <x v="3"/>
    <x v="1"/>
    <x v="1"/>
    <x v="53"/>
    <x v="2"/>
    <n v="138022"/>
    <x v="4"/>
    <n v="552088"/>
    <x v="4"/>
    <x v="7"/>
    <s v="Tue"/>
    <x v="2"/>
  </r>
  <r>
    <x v="372"/>
    <x v="1"/>
    <x v="3"/>
    <x v="1"/>
    <x v="336"/>
    <x v="2"/>
    <n v="35494"/>
    <x v="1"/>
    <n v="141976"/>
    <x v="4"/>
    <x v="7"/>
    <s v="Wed"/>
    <x v="2"/>
  </r>
  <r>
    <x v="373"/>
    <x v="4"/>
    <x v="1"/>
    <x v="3"/>
    <x v="337"/>
    <x v="0"/>
    <n v="442395"/>
    <x v="2"/>
    <n v="3981555"/>
    <x v="4"/>
    <x v="7"/>
    <s v="Tue"/>
    <x v="2"/>
  </r>
  <r>
    <x v="374"/>
    <x v="4"/>
    <x v="2"/>
    <x v="3"/>
    <x v="338"/>
    <x v="5"/>
    <n v="119469"/>
    <x v="3"/>
    <n v="955752"/>
    <x v="4"/>
    <x v="7"/>
    <s v="Fri"/>
    <x v="2"/>
  </r>
  <r>
    <x v="375"/>
    <x v="1"/>
    <x v="0"/>
    <x v="0"/>
    <x v="339"/>
    <x v="0"/>
    <n v="59763"/>
    <x v="2"/>
    <n v="537867"/>
    <x v="4"/>
    <x v="7"/>
    <s v="Sun"/>
    <x v="2"/>
  </r>
  <r>
    <x v="375"/>
    <x v="4"/>
    <x v="5"/>
    <x v="0"/>
    <x v="53"/>
    <x v="5"/>
    <n v="73295"/>
    <x v="3"/>
    <n v="586360"/>
    <x v="4"/>
    <x v="7"/>
    <s v="Sun"/>
    <x v="2"/>
  </r>
  <r>
    <x v="376"/>
    <x v="0"/>
    <x v="0"/>
    <x v="1"/>
    <x v="319"/>
    <x v="7"/>
    <n v="407535"/>
    <x v="0"/>
    <n v="2852745"/>
    <x v="4"/>
    <x v="7"/>
    <s v="Thu"/>
    <x v="2"/>
  </r>
  <r>
    <x v="377"/>
    <x v="3"/>
    <x v="7"/>
    <x v="3"/>
    <x v="49"/>
    <x v="0"/>
    <n v="478253"/>
    <x v="3"/>
    <n v="4304277"/>
    <x v="4"/>
    <x v="8"/>
    <s v="Fri"/>
    <x v="2"/>
  </r>
  <r>
    <x v="378"/>
    <x v="3"/>
    <x v="4"/>
    <x v="2"/>
    <x v="340"/>
    <x v="2"/>
    <n v="40901"/>
    <x v="4"/>
    <n v="163604"/>
    <x v="4"/>
    <x v="8"/>
    <s v="Mon"/>
    <x v="2"/>
  </r>
  <r>
    <x v="379"/>
    <x v="1"/>
    <x v="0"/>
    <x v="3"/>
    <x v="341"/>
    <x v="1"/>
    <n v="240473"/>
    <x v="4"/>
    <n v="480946"/>
    <x v="4"/>
    <x v="8"/>
    <s v="Thu"/>
    <x v="2"/>
  </r>
  <r>
    <x v="380"/>
    <x v="3"/>
    <x v="4"/>
    <x v="1"/>
    <x v="94"/>
    <x v="8"/>
    <n v="256929"/>
    <x v="5"/>
    <n v="1541574"/>
    <x v="4"/>
    <x v="8"/>
    <s v="Thu"/>
    <x v="2"/>
  </r>
  <r>
    <x v="381"/>
    <x v="2"/>
    <x v="1"/>
    <x v="2"/>
    <x v="342"/>
    <x v="8"/>
    <n v="55685"/>
    <x v="5"/>
    <n v="334110"/>
    <x v="4"/>
    <x v="8"/>
    <s v="Fri"/>
    <x v="2"/>
  </r>
  <r>
    <x v="381"/>
    <x v="1"/>
    <x v="7"/>
    <x v="0"/>
    <x v="343"/>
    <x v="8"/>
    <n v="30641"/>
    <x v="2"/>
    <n v="183846"/>
    <x v="4"/>
    <x v="8"/>
    <s v="Fri"/>
    <x v="2"/>
  </r>
  <r>
    <x v="382"/>
    <x v="0"/>
    <x v="5"/>
    <x v="3"/>
    <x v="344"/>
    <x v="8"/>
    <n v="379958"/>
    <x v="0"/>
    <n v="2279748"/>
    <x v="4"/>
    <x v="8"/>
    <s v="Wed"/>
    <x v="2"/>
  </r>
  <r>
    <x v="383"/>
    <x v="4"/>
    <x v="4"/>
    <x v="2"/>
    <x v="345"/>
    <x v="6"/>
    <n v="461755"/>
    <x v="4"/>
    <n v="2308775"/>
    <x v="4"/>
    <x v="9"/>
    <s v="Wed"/>
    <x v="3"/>
  </r>
  <r>
    <x v="384"/>
    <x v="0"/>
    <x v="2"/>
    <x v="2"/>
    <x v="346"/>
    <x v="2"/>
    <n v="417491"/>
    <x v="3"/>
    <n v="1669964"/>
    <x v="4"/>
    <x v="9"/>
    <s v="Fri"/>
    <x v="3"/>
  </r>
  <r>
    <x v="385"/>
    <x v="3"/>
    <x v="0"/>
    <x v="0"/>
    <x v="98"/>
    <x v="5"/>
    <n v="273490"/>
    <x v="0"/>
    <n v="2187920"/>
    <x v="4"/>
    <x v="9"/>
    <s v="Sat"/>
    <x v="3"/>
  </r>
  <r>
    <x v="386"/>
    <x v="2"/>
    <x v="5"/>
    <x v="1"/>
    <x v="347"/>
    <x v="2"/>
    <n v="495515"/>
    <x v="4"/>
    <n v="1982060"/>
    <x v="4"/>
    <x v="9"/>
    <s v="Tue"/>
    <x v="3"/>
  </r>
  <r>
    <x v="387"/>
    <x v="1"/>
    <x v="2"/>
    <x v="2"/>
    <x v="348"/>
    <x v="4"/>
    <n v="170246"/>
    <x v="0"/>
    <n v="170246"/>
    <x v="4"/>
    <x v="9"/>
    <s v="Wed"/>
    <x v="3"/>
  </r>
  <r>
    <x v="388"/>
    <x v="0"/>
    <x v="2"/>
    <x v="3"/>
    <x v="349"/>
    <x v="1"/>
    <n v="48135"/>
    <x v="0"/>
    <n v="96270"/>
    <x v="4"/>
    <x v="9"/>
    <s v="Mon"/>
    <x v="3"/>
  </r>
  <r>
    <x v="389"/>
    <x v="2"/>
    <x v="6"/>
    <x v="2"/>
    <x v="350"/>
    <x v="5"/>
    <n v="240221"/>
    <x v="4"/>
    <n v="1921768"/>
    <x v="4"/>
    <x v="10"/>
    <s v="Mon"/>
    <x v="3"/>
  </r>
  <r>
    <x v="390"/>
    <x v="2"/>
    <x v="4"/>
    <x v="0"/>
    <x v="234"/>
    <x v="1"/>
    <n v="410438"/>
    <x v="0"/>
    <n v="820876"/>
    <x v="4"/>
    <x v="10"/>
    <s v="Wed"/>
    <x v="3"/>
  </r>
  <r>
    <x v="390"/>
    <x v="3"/>
    <x v="6"/>
    <x v="3"/>
    <x v="351"/>
    <x v="5"/>
    <n v="108064"/>
    <x v="0"/>
    <n v="864512"/>
    <x v="4"/>
    <x v="10"/>
    <s v="Wed"/>
    <x v="3"/>
  </r>
  <r>
    <x v="391"/>
    <x v="1"/>
    <x v="1"/>
    <x v="2"/>
    <x v="70"/>
    <x v="6"/>
    <n v="202246"/>
    <x v="4"/>
    <n v="1011230"/>
    <x v="4"/>
    <x v="10"/>
    <s v="Sun"/>
    <x v="3"/>
  </r>
  <r>
    <x v="392"/>
    <x v="0"/>
    <x v="7"/>
    <x v="2"/>
    <x v="11"/>
    <x v="7"/>
    <n v="421925"/>
    <x v="1"/>
    <n v="2953475"/>
    <x v="4"/>
    <x v="10"/>
    <s v="Fri"/>
    <x v="3"/>
  </r>
  <r>
    <x v="393"/>
    <x v="2"/>
    <x v="2"/>
    <x v="2"/>
    <x v="352"/>
    <x v="6"/>
    <n v="230409"/>
    <x v="0"/>
    <n v="1152045"/>
    <x v="4"/>
    <x v="10"/>
    <s v="Sat"/>
    <x v="3"/>
  </r>
  <r>
    <x v="394"/>
    <x v="0"/>
    <x v="7"/>
    <x v="3"/>
    <x v="353"/>
    <x v="4"/>
    <n v="97739"/>
    <x v="4"/>
    <n v="97739"/>
    <x v="4"/>
    <x v="10"/>
    <s v="Sun"/>
    <x v="3"/>
  </r>
  <r>
    <x v="394"/>
    <x v="2"/>
    <x v="4"/>
    <x v="3"/>
    <x v="35"/>
    <x v="4"/>
    <n v="247814"/>
    <x v="0"/>
    <n v="247814"/>
    <x v="4"/>
    <x v="10"/>
    <s v="Sun"/>
    <x v="3"/>
  </r>
  <r>
    <x v="395"/>
    <x v="1"/>
    <x v="7"/>
    <x v="3"/>
    <x v="59"/>
    <x v="0"/>
    <n v="401411"/>
    <x v="1"/>
    <n v="3612699"/>
    <x v="4"/>
    <x v="10"/>
    <s v="Mon"/>
    <x v="3"/>
  </r>
  <r>
    <x v="396"/>
    <x v="0"/>
    <x v="3"/>
    <x v="2"/>
    <x v="37"/>
    <x v="5"/>
    <n v="84637"/>
    <x v="0"/>
    <n v="677096"/>
    <x v="4"/>
    <x v="10"/>
    <s v="Sat"/>
    <x v="3"/>
  </r>
  <r>
    <x v="397"/>
    <x v="3"/>
    <x v="7"/>
    <x v="3"/>
    <x v="354"/>
    <x v="5"/>
    <n v="78542"/>
    <x v="4"/>
    <n v="628336"/>
    <x v="4"/>
    <x v="10"/>
    <s v="Sun"/>
    <x v="3"/>
  </r>
  <r>
    <x v="398"/>
    <x v="4"/>
    <x v="2"/>
    <x v="2"/>
    <x v="193"/>
    <x v="0"/>
    <n v="385150"/>
    <x v="2"/>
    <n v="3466350"/>
    <x v="4"/>
    <x v="10"/>
    <s v="Tue"/>
    <x v="3"/>
  </r>
  <r>
    <x v="399"/>
    <x v="1"/>
    <x v="6"/>
    <x v="2"/>
    <x v="355"/>
    <x v="2"/>
    <n v="432137"/>
    <x v="3"/>
    <n v="1728548"/>
    <x v="4"/>
    <x v="11"/>
    <s v="Sun"/>
    <x v="3"/>
  </r>
  <r>
    <x v="400"/>
    <x v="0"/>
    <x v="7"/>
    <x v="2"/>
    <x v="356"/>
    <x v="0"/>
    <n v="330923"/>
    <x v="0"/>
    <n v="2978307"/>
    <x v="4"/>
    <x v="11"/>
    <s v="Fri"/>
    <x v="3"/>
  </r>
  <r>
    <x v="400"/>
    <x v="4"/>
    <x v="7"/>
    <x v="1"/>
    <x v="165"/>
    <x v="3"/>
    <n v="276987"/>
    <x v="3"/>
    <n v="830961"/>
    <x v="4"/>
    <x v="11"/>
    <s v="Fri"/>
    <x v="3"/>
  </r>
  <r>
    <x v="401"/>
    <x v="3"/>
    <x v="6"/>
    <x v="0"/>
    <x v="344"/>
    <x v="4"/>
    <n v="88182"/>
    <x v="0"/>
    <n v="88182"/>
    <x v="4"/>
    <x v="11"/>
    <s v="Thu"/>
    <x v="3"/>
  </r>
  <r>
    <x v="402"/>
    <x v="4"/>
    <x v="3"/>
    <x v="1"/>
    <x v="339"/>
    <x v="1"/>
    <n v="477634"/>
    <x v="0"/>
    <n v="955268"/>
    <x v="5"/>
    <x v="0"/>
    <s v="Sat"/>
    <x v="0"/>
  </r>
  <r>
    <x v="402"/>
    <x v="3"/>
    <x v="7"/>
    <x v="2"/>
    <x v="357"/>
    <x v="7"/>
    <n v="492599"/>
    <x v="3"/>
    <n v="3448193"/>
    <x v="5"/>
    <x v="0"/>
    <s v="Sat"/>
    <x v="0"/>
  </r>
  <r>
    <x v="403"/>
    <x v="3"/>
    <x v="7"/>
    <x v="3"/>
    <x v="358"/>
    <x v="8"/>
    <n v="305272"/>
    <x v="1"/>
    <n v="1831632"/>
    <x v="5"/>
    <x v="0"/>
    <s v="Tue"/>
    <x v="0"/>
  </r>
  <r>
    <x v="404"/>
    <x v="4"/>
    <x v="7"/>
    <x v="1"/>
    <x v="359"/>
    <x v="4"/>
    <n v="218415"/>
    <x v="1"/>
    <n v="218415"/>
    <x v="5"/>
    <x v="0"/>
    <s v="Sat"/>
    <x v="0"/>
  </r>
  <r>
    <x v="405"/>
    <x v="3"/>
    <x v="0"/>
    <x v="0"/>
    <x v="360"/>
    <x v="1"/>
    <n v="130944"/>
    <x v="2"/>
    <n v="261888"/>
    <x v="5"/>
    <x v="0"/>
    <s v="Thu"/>
    <x v="0"/>
  </r>
  <r>
    <x v="406"/>
    <x v="4"/>
    <x v="5"/>
    <x v="1"/>
    <x v="361"/>
    <x v="2"/>
    <n v="467229"/>
    <x v="2"/>
    <n v="1868916"/>
    <x v="5"/>
    <x v="0"/>
    <s v="Sat"/>
    <x v="0"/>
  </r>
  <r>
    <x v="406"/>
    <x v="1"/>
    <x v="4"/>
    <x v="1"/>
    <x v="362"/>
    <x v="0"/>
    <n v="330835"/>
    <x v="2"/>
    <n v="2977515"/>
    <x v="5"/>
    <x v="0"/>
    <s v="Sat"/>
    <x v="0"/>
  </r>
  <r>
    <x v="407"/>
    <x v="3"/>
    <x v="4"/>
    <x v="0"/>
    <x v="363"/>
    <x v="1"/>
    <n v="332468"/>
    <x v="1"/>
    <n v="664936"/>
    <x v="5"/>
    <x v="1"/>
    <s v="Thu"/>
    <x v="0"/>
  </r>
  <r>
    <x v="408"/>
    <x v="4"/>
    <x v="2"/>
    <x v="2"/>
    <x v="59"/>
    <x v="5"/>
    <n v="194270"/>
    <x v="0"/>
    <n v="1554160"/>
    <x v="5"/>
    <x v="1"/>
    <s v="Wed"/>
    <x v="0"/>
  </r>
  <r>
    <x v="409"/>
    <x v="3"/>
    <x v="1"/>
    <x v="2"/>
    <x v="318"/>
    <x v="2"/>
    <n v="448960"/>
    <x v="0"/>
    <n v="1795840"/>
    <x v="5"/>
    <x v="1"/>
    <s v="Thu"/>
    <x v="0"/>
  </r>
  <r>
    <x v="409"/>
    <x v="2"/>
    <x v="7"/>
    <x v="0"/>
    <x v="364"/>
    <x v="1"/>
    <n v="211052"/>
    <x v="5"/>
    <n v="422104"/>
    <x v="5"/>
    <x v="1"/>
    <s v="Thu"/>
    <x v="0"/>
  </r>
  <r>
    <x v="410"/>
    <x v="3"/>
    <x v="7"/>
    <x v="1"/>
    <x v="365"/>
    <x v="8"/>
    <n v="221759"/>
    <x v="1"/>
    <n v="1330554"/>
    <x v="5"/>
    <x v="2"/>
    <s v="Sat"/>
    <x v="0"/>
  </r>
  <r>
    <x v="411"/>
    <x v="2"/>
    <x v="2"/>
    <x v="0"/>
    <x v="366"/>
    <x v="3"/>
    <n v="162403"/>
    <x v="3"/>
    <n v="487209"/>
    <x v="5"/>
    <x v="2"/>
    <s v="Thu"/>
    <x v="0"/>
  </r>
  <r>
    <x v="412"/>
    <x v="4"/>
    <x v="7"/>
    <x v="2"/>
    <x v="367"/>
    <x v="7"/>
    <n v="336028"/>
    <x v="3"/>
    <n v="2352196"/>
    <x v="5"/>
    <x v="2"/>
    <s v="Fri"/>
    <x v="0"/>
  </r>
  <r>
    <x v="413"/>
    <x v="2"/>
    <x v="0"/>
    <x v="0"/>
    <x v="289"/>
    <x v="8"/>
    <n v="319895"/>
    <x v="2"/>
    <n v="1919370"/>
    <x v="5"/>
    <x v="2"/>
    <s v="Tue"/>
    <x v="0"/>
  </r>
  <r>
    <x v="414"/>
    <x v="2"/>
    <x v="4"/>
    <x v="2"/>
    <x v="368"/>
    <x v="1"/>
    <n v="228666"/>
    <x v="5"/>
    <n v="457332"/>
    <x v="5"/>
    <x v="2"/>
    <s v="Sat"/>
    <x v="0"/>
  </r>
  <r>
    <x v="415"/>
    <x v="4"/>
    <x v="1"/>
    <x v="2"/>
    <x v="364"/>
    <x v="6"/>
    <n v="263807"/>
    <x v="5"/>
    <n v="1319035"/>
    <x v="5"/>
    <x v="3"/>
    <s v="Wed"/>
    <x v="1"/>
  </r>
  <r>
    <x v="416"/>
    <x v="0"/>
    <x v="4"/>
    <x v="3"/>
    <x v="369"/>
    <x v="6"/>
    <n v="405964"/>
    <x v="0"/>
    <n v="2029820"/>
    <x v="5"/>
    <x v="3"/>
    <s v="Sun"/>
    <x v="1"/>
  </r>
  <r>
    <x v="416"/>
    <x v="2"/>
    <x v="5"/>
    <x v="0"/>
    <x v="37"/>
    <x v="8"/>
    <n v="175276"/>
    <x v="2"/>
    <n v="1051656"/>
    <x v="5"/>
    <x v="3"/>
    <s v="Sun"/>
    <x v="1"/>
  </r>
  <r>
    <x v="417"/>
    <x v="0"/>
    <x v="6"/>
    <x v="0"/>
    <x v="370"/>
    <x v="7"/>
    <n v="157731"/>
    <x v="3"/>
    <n v="1104117"/>
    <x v="5"/>
    <x v="3"/>
    <s v="Sat"/>
    <x v="1"/>
  </r>
  <r>
    <x v="418"/>
    <x v="1"/>
    <x v="6"/>
    <x v="1"/>
    <x v="371"/>
    <x v="6"/>
    <n v="161016"/>
    <x v="5"/>
    <n v="805080"/>
    <x v="5"/>
    <x v="3"/>
    <s v="Tue"/>
    <x v="1"/>
  </r>
  <r>
    <x v="419"/>
    <x v="1"/>
    <x v="0"/>
    <x v="1"/>
    <x v="372"/>
    <x v="5"/>
    <n v="359634"/>
    <x v="5"/>
    <n v="2877072"/>
    <x v="5"/>
    <x v="3"/>
    <s v="Sat"/>
    <x v="1"/>
  </r>
  <r>
    <x v="420"/>
    <x v="4"/>
    <x v="5"/>
    <x v="2"/>
    <x v="34"/>
    <x v="2"/>
    <n v="308155"/>
    <x v="0"/>
    <n v="1232620"/>
    <x v="5"/>
    <x v="3"/>
    <s v="Mon"/>
    <x v="1"/>
  </r>
  <r>
    <x v="421"/>
    <x v="3"/>
    <x v="4"/>
    <x v="2"/>
    <x v="222"/>
    <x v="7"/>
    <n v="57902"/>
    <x v="1"/>
    <n v="405314"/>
    <x v="5"/>
    <x v="4"/>
    <s v="Sat"/>
    <x v="1"/>
  </r>
  <r>
    <x v="422"/>
    <x v="0"/>
    <x v="0"/>
    <x v="2"/>
    <x v="13"/>
    <x v="5"/>
    <n v="308347"/>
    <x v="3"/>
    <n v="2466776"/>
    <x v="5"/>
    <x v="4"/>
    <s v="Sun"/>
    <x v="1"/>
  </r>
  <r>
    <x v="423"/>
    <x v="3"/>
    <x v="5"/>
    <x v="3"/>
    <x v="373"/>
    <x v="7"/>
    <n v="121730"/>
    <x v="1"/>
    <n v="852110"/>
    <x v="5"/>
    <x v="4"/>
    <s v="Sat"/>
    <x v="1"/>
  </r>
  <r>
    <x v="424"/>
    <x v="3"/>
    <x v="6"/>
    <x v="3"/>
    <x v="65"/>
    <x v="4"/>
    <n v="278173"/>
    <x v="5"/>
    <n v="278173"/>
    <x v="5"/>
    <x v="5"/>
    <s v="Sat"/>
    <x v="1"/>
  </r>
  <r>
    <x v="425"/>
    <x v="0"/>
    <x v="1"/>
    <x v="0"/>
    <x v="223"/>
    <x v="8"/>
    <n v="95311"/>
    <x v="1"/>
    <n v="571866"/>
    <x v="5"/>
    <x v="5"/>
    <s v="Wed"/>
    <x v="1"/>
  </r>
  <r>
    <x v="425"/>
    <x v="4"/>
    <x v="3"/>
    <x v="1"/>
    <x v="374"/>
    <x v="5"/>
    <n v="429346"/>
    <x v="5"/>
    <n v="3434768"/>
    <x v="5"/>
    <x v="5"/>
    <s v="Wed"/>
    <x v="1"/>
  </r>
  <r>
    <x v="426"/>
    <x v="4"/>
    <x v="1"/>
    <x v="0"/>
    <x v="23"/>
    <x v="7"/>
    <n v="367649"/>
    <x v="5"/>
    <n v="2573543"/>
    <x v="5"/>
    <x v="5"/>
    <s v="Sat"/>
    <x v="1"/>
  </r>
  <r>
    <x v="427"/>
    <x v="3"/>
    <x v="5"/>
    <x v="0"/>
    <x v="375"/>
    <x v="3"/>
    <n v="385918"/>
    <x v="3"/>
    <n v="1157754"/>
    <x v="5"/>
    <x v="5"/>
    <s v="Mon"/>
    <x v="1"/>
  </r>
  <r>
    <x v="428"/>
    <x v="0"/>
    <x v="4"/>
    <x v="2"/>
    <x v="376"/>
    <x v="0"/>
    <n v="181373"/>
    <x v="3"/>
    <n v="1632357"/>
    <x v="5"/>
    <x v="5"/>
    <s v="Thu"/>
    <x v="1"/>
  </r>
  <r>
    <x v="428"/>
    <x v="3"/>
    <x v="0"/>
    <x v="2"/>
    <x v="275"/>
    <x v="6"/>
    <n v="116758"/>
    <x v="1"/>
    <n v="583790"/>
    <x v="5"/>
    <x v="5"/>
    <s v="Thu"/>
    <x v="1"/>
  </r>
  <r>
    <x v="429"/>
    <x v="3"/>
    <x v="2"/>
    <x v="3"/>
    <x v="171"/>
    <x v="4"/>
    <n v="110837"/>
    <x v="5"/>
    <n v="110837"/>
    <x v="5"/>
    <x v="5"/>
    <s v="Tue"/>
    <x v="1"/>
  </r>
  <r>
    <x v="430"/>
    <x v="4"/>
    <x v="4"/>
    <x v="1"/>
    <x v="256"/>
    <x v="0"/>
    <n v="238106"/>
    <x v="3"/>
    <n v="2142954"/>
    <x v="5"/>
    <x v="5"/>
    <s v="Wed"/>
    <x v="1"/>
  </r>
  <r>
    <x v="431"/>
    <x v="1"/>
    <x v="6"/>
    <x v="1"/>
    <x v="90"/>
    <x v="3"/>
    <n v="110815"/>
    <x v="3"/>
    <n v="332445"/>
    <x v="5"/>
    <x v="5"/>
    <s v="Fri"/>
    <x v="1"/>
  </r>
  <r>
    <x v="432"/>
    <x v="1"/>
    <x v="7"/>
    <x v="2"/>
    <x v="328"/>
    <x v="3"/>
    <n v="201504"/>
    <x v="5"/>
    <n v="604512"/>
    <x v="5"/>
    <x v="5"/>
    <s v="Sat"/>
    <x v="1"/>
  </r>
  <r>
    <x v="433"/>
    <x v="0"/>
    <x v="0"/>
    <x v="0"/>
    <x v="377"/>
    <x v="5"/>
    <n v="38953"/>
    <x v="0"/>
    <n v="311624"/>
    <x v="5"/>
    <x v="5"/>
    <s v="Sun"/>
    <x v="1"/>
  </r>
  <r>
    <x v="433"/>
    <x v="1"/>
    <x v="5"/>
    <x v="3"/>
    <x v="79"/>
    <x v="7"/>
    <n v="464550"/>
    <x v="2"/>
    <n v="3251850"/>
    <x v="5"/>
    <x v="5"/>
    <s v="Sun"/>
    <x v="1"/>
  </r>
  <r>
    <x v="434"/>
    <x v="3"/>
    <x v="0"/>
    <x v="1"/>
    <x v="6"/>
    <x v="2"/>
    <n v="182789"/>
    <x v="3"/>
    <n v="731156"/>
    <x v="5"/>
    <x v="5"/>
    <s v="Thu"/>
    <x v="1"/>
  </r>
  <r>
    <x v="435"/>
    <x v="2"/>
    <x v="6"/>
    <x v="3"/>
    <x v="378"/>
    <x v="3"/>
    <n v="51106"/>
    <x v="5"/>
    <n v="153318"/>
    <x v="5"/>
    <x v="5"/>
    <s v="Fri"/>
    <x v="1"/>
  </r>
  <r>
    <x v="436"/>
    <x v="3"/>
    <x v="4"/>
    <x v="1"/>
    <x v="379"/>
    <x v="8"/>
    <n v="125288"/>
    <x v="3"/>
    <n v="751728"/>
    <x v="5"/>
    <x v="6"/>
    <s v="Tue"/>
    <x v="2"/>
  </r>
  <r>
    <x v="437"/>
    <x v="3"/>
    <x v="6"/>
    <x v="1"/>
    <x v="380"/>
    <x v="0"/>
    <n v="340586"/>
    <x v="2"/>
    <n v="3065274"/>
    <x v="5"/>
    <x v="6"/>
    <s v="Thu"/>
    <x v="2"/>
  </r>
  <r>
    <x v="438"/>
    <x v="4"/>
    <x v="6"/>
    <x v="1"/>
    <x v="100"/>
    <x v="1"/>
    <n v="292123"/>
    <x v="5"/>
    <n v="584246"/>
    <x v="5"/>
    <x v="6"/>
    <s v="Fri"/>
    <x v="2"/>
  </r>
  <r>
    <x v="439"/>
    <x v="3"/>
    <x v="1"/>
    <x v="2"/>
    <x v="10"/>
    <x v="0"/>
    <n v="440464"/>
    <x v="5"/>
    <n v="3964176"/>
    <x v="5"/>
    <x v="6"/>
    <s v="Sun"/>
    <x v="2"/>
  </r>
  <r>
    <x v="440"/>
    <x v="2"/>
    <x v="7"/>
    <x v="3"/>
    <x v="381"/>
    <x v="0"/>
    <n v="88240"/>
    <x v="1"/>
    <n v="794160"/>
    <x v="5"/>
    <x v="6"/>
    <s v="Tue"/>
    <x v="2"/>
  </r>
  <r>
    <x v="441"/>
    <x v="4"/>
    <x v="6"/>
    <x v="1"/>
    <x v="382"/>
    <x v="4"/>
    <n v="73636"/>
    <x v="3"/>
    <n v="73636"/>
    <x v="5"/>
    <x v="6"/>
    <s v="Wed"/>
    <x v="2"/>
  </r>
  <r>
    <x v="442"/>
    <x v="4"/>
    <x v="7"/>
    <x v="3"/>
    <x v="76"/>
    <x v="5"/>
    <n v="405135"/>
    <x v="5"/>
    <n v="3241080"/>
    <x v="5"/>
    <x v="6"/>
    <s v="Fri"/>
    <x v="2"/>
  </r>
  <r>
    <x v="443"/>
    <x v="1"/>
    <x v="4"/>
    <x v="2"/>
    <x v="165"/>
    <x v="1"/>
    <n v="321062"/>
    <x v="0"/>
    <n v="642124"/>
    <x v="5"/>
    <x v="7"/>
    <s v="Tue"/>
    <x v="2"/>
  </r>
  <r>
    <x v="444"/>
    <x v="0"/>
    <x v="5"/>
    <x v="2"/>
    <x v="383"/>
    <x v="1"/>
    <n v="215351"/>
    <x v="3"/>
    <n v="430702"/>
    <x v="5"/>
    <x v="7"/>
    <s v="Mon"/>
    <x v="2"/>
  </r>
  <r>
    <x v="445"/>
    <x v="3"/>
    <x v="4"/>
    <x v="3"/>
    <x v="384"/>
    <x v="4"/>
    <n v="303663"/>
    <x v="1"/>
    <n v="303663"/>
    <x v="5"/>
    <x v="7"/>
    <s v="Tue"/>
    <x v="2"/>
  </r>
  <r>
    <x v="446"/>
    <x v="0"/>
    <x v="6"/>
    <x v="0"/>
    <x v="183"/>
    <x v="8"/>
    <n v="119281"/>
    <x v="5"/>
    <n v="715686"/>
    <x v="5"/>
    <x v="7"/>
    <s v="Sat"/>
    <x v="2"/>
  </r>
  <r>
    <x v="447"/>
    <x v="2"/>
    <x v="2"/>
    <x v="0"/>
    <x v="103"/>
    <x v="8"/>
    <n v="325025"/>
    <x v="4"/>
    <n v="1950150"/>
    <x v="5"/>
    <x v="7"/>
    <s v="Sun"/>
    <x v="2"/>
  </r>
  <r>
    <x v="448"/>
    <x v="2"/>
    <x v="7"/>
    <x v="0"/>
    <x v="385"/>
    <x v="0"/>
    <n v="117617"/>
    <x v="3"/>
    <n v="1058553"/>
    <x v="5"/>
    <x v="7"/>
    <s v="Tue"/>
    <x v="2"/>
  </r>
  <r>
    <x v="449"/>
    <x v="1"/>
    <x v="0"/>
    <x v="2"/>
    <x v="386"/>
    <x v="4"/>
    <n v="164838"/>
    <x v="4"/>
    <n v="164838"/>
    <x v="5"/>
    <x v="7"/>
    <s v="Wed"/>
    <x v="2"/>
  </r>
  <r>
    <x v="450"/>
    <x v="1"/>
    <x v="4"/>
    <x v="1"/>
    <x v="312"/>
    <x v="5"/>
    <n v="54417"/>
    <x v="3"/>
    <n v="435336"/>
    <x v="5"/>
    <x v="7"/>
    <s v="Tue"/>
    <x v="2"/>
  </r>
  <r>
    <x v="450"/>
    <x v="2"/>
    <x v="4"/>
    <x v="3"/>
    <x v="387"/>
    <x v="7"/>
    <n v="157762"/>
    <x v="2"/>
    <n v="1104334"/>
    <x v="5"/>
    <x v="7"/>
    <s v="Tue"/>
    <x v="2"/>
  </r>
  <r>
    <x v="451"/>
    <x v="3"/>
    <x v="5"/>
    <x v="3"/>
    <x v="388"/>
    <x v="8"/>
    <n v="381130"/>
    <x v="2"/>
    <n v="2286780"/>
    <x v="5"/>
    <x v="7"/>
    <s v="Fri"/>
    <x v="2"/>
  </r>
  <r>
    <x v="452"/>
    <x v="2"/>
    <x v="1"/>
    <x v="0"/>
    <x v="389"/>
    <x v="2"/>
    <n v="244829"/>
    <x v="5"/>
    <n v="979316"/>
    <x v="5"/>
    <x v="8"/>
    <s v="Tue"/>
    <x v="2"/>
  </r>
  <r>
    <x v="453"/>
    <x v="4"/>
    <x v="7"/>
    <x v="3"/>
    <x v="390"/>
    <x v="0"/>
    <n v="466584"/>
    <x v="3"/>
    <n v="4199256"/>
    <x v="5"/>
    <x v="8"/>
    <s v="Fri"/>
    <x v="2"/>
  </r>
  <r>
    <x v="454"/>
    <x v="0"/>
    <x v="1"/>
    <x v="3"/>
    <x v="251"/>
    <x v="4"/>
    <n v="210404"/>
    <x v="2"/>
    <n v="210404"/>
    <x v="5"/>
    <x v="8"/>
    <s v="Sun"/>
    <x v="2"/>
  </r>
  <r>
    <x v="455"/>
    <x v="3"/>
    <x v="4"/>
    <x v="3"/>
    <x v="155"/>
    <x v="4"/>
    <n v="182952"/>
    <x v="5"/>
    <n v="182952"/>
    <x v="5"/>
    <x v="8"/>
    <s v="Mon"/>
    <x v="2"/>
  </r>
  <r>
    <x v="456"/>
    <x v="2"/>
    <x v="7"/>
    <x v="3"/>
    <x v="391"/>
    <x v="4"/>
    <n v="100999"/>
    <x v="5"/>
    <n v="100999"/>
    <x v="5"/>
    <x v="8"/>
    <s v="Sun"/>
    <x v="2"/>
  </r>
  <r>
    <x v="457"/>
    <x v="4"/>
    <x v="1"/>
    <x v="2"/>
    <x v="392"/>
    <x v="4"/>
    <n v="349862"/>
    <x v="0"/>
    <n v="349862"/>
    <x v="5"/>
    <x v="8"/>
    <s v="Tue"/>
    <x v="2"/>
  </r>
  <r>
    <x v="458"/>
    <x v="2"/>
    <x v="2"/>
    <x v="3"/>
    <x v="393"/>
    <x v="4"/>
    <n v="440065"/>
    <x v="4"/>
    <n v="440065"/>
    <x v="5"/>
    <x v="9"/>
    <s v="Sun"/>
    <x v="3"/>
  </r>
  <r>
    <x v="459"/>
    <x v="1"/>
    <x v="4"/>
    <x v="1"/>
    <x v="394"/>
    <x v="8"/>
    <n v="222401"/>
    <x v="1"/>
    <n v="1334406"/>
    <x v="5"/>
    <x v="9"/>
    <s v="Thu"/>
    <x v="3"/>
  </r>
  <r>
    <x v="459"/>
    <x v="4"/>
    <x v="3"/>
    <x v="2"/>
    <x v="363"/>
    <x v="4"/>
    <n v="133253"/>
    <x v="4"/>
    <n v="133253"/>
    <x v="5"/>
    <x v="9"/>
    <s v="Thu"/>
    <x v="3"/>
  </r>
  <r>
    <x v="460"/>
    <x v="1"/>
    <x v="7"/>
    <x v="1"/>
    <x v="395"/>
    <x v="6"/>
    <n v="337111"/>
    <x v="5"/>
    <n v="1685555"/>
    <x v="5"/>
    <x v="9"/>
    <s v="Mon"/>
    <x v="3"/>
  </r>
  <r>
    <x v="460"/>
    <x v="2"/>
    <x v="4"/>
    <x v="2"/>
    <x v="396"/>
    <x v="0"/>
    <n v="427186"/>
    <x v="5"/>
    <n v="3844674"/>
    <x v="5"/>
    <x v="9"/>
    <s v="Mon"/>
    <x v="3"/>
  </r>
  <r>
    <x v="460"/>
    <x v="0"/>
    <x v="3"/>
    <x v="3"/>
    <x v="397"/>
    <x v="0"/>
    <n v="299238"/>
    <x v="4"/>
    <n v="2693142"/>
    <x v="5"/>
    <x v="9"/>
    <s v="Mon"/>
    <x v="3"/>
  </r>
  <r>
    <x v="461"/>
    <x v="2"/>
    <x v="1"/>
    <x v="1"/>
    <x v="398"/>
    <x v="0"/>
    <n v="205223"/>
    <x v="2"/>
    <n v="1847007"/>
    <x v="5"/>
    <x v="9"/>
    <s v="Fri"/>
    <x v="3"/>
  </r>
  <r>
    <x v="461"/>
    <x v="4"/>
    <x v="1"/>
    <x v="3"/>
    <x v="319"/>
    <x v="1"/>
    <n v="264930"/>
    <x v="3"/>
    <n v="529860"/>
    <x v="5"/>
    <x v="9"/>
    <s v="Fri"/>
    <x v="3"/>
  </r>
  <r>
    <x v="462"/>
    <x v="3"/>
    <x v="0"/>
    <x v="1"/>
    <x v="399"/>
    <x v="8"/>
    <n v="88338"/>
    <x v="2"/>
    <n v="530028"/>
    <x v="5"/>
    <x v="9"/>
    <s v="Thu"/>
    <x v="3"/>
  </r>
  <r>
    <x v="463"/>
    <x v="2"/>
    <x v="7"/>
    <x v="0"/>
    <x v="70"/>
    <x v="8"/>
    <n v="309927"/>
    <x v="1"/>
    <n v="1859562"/>
    <x v="5"/>
    <x v="10"/>
    <s v="Wed"/>
    <x v="3"/>
  </r>
  <r>
    <x v="464"/>
    <x v="0"/>
    <x v="4"/>
    <x v="0"/>
    <x v="400"/>
    <x v="3"/>
    <n v="388953"/>
    <x v="5"/>
    <n v="1166859"/>
    <x v="5"/>
    <x v="10"/>
    <s v="Fri"/>
    <x v="3"/>
  </r>
  <r>
    <x v="465"/>
    <x v="1"/>
    <x v="0"/>
    <x v="1"/>
    <x v="401"/>
    <x v="8"/>
    <n v="230821"/>
    <x v="1"/>
    <n v="1384926"/>
    <x v="5"/>
    <x v="10"/>
    <s v="Tue"/>
    <x v="3"/>
  </r>
  <r>
    <x v="466"/>
    <x v="1"/>
    <x v="7"/>
    <x v="2"/>
    <x v="402"/>
    <x v="5"/>
    <n v="78004"/>
    <x v="2"/>
    <n v="624032"/>
    <x v="5"/>
    <x v="10"/>
    <s v="Fri"/>
    <x v="3"/>
  </r>
  <r>
    <x v="466"/>
    <x v="4"/>
    <x v="1"/>
    <x v="1"/>
    <x v="403"/>
    <x v="5"/>
    <n v="346158"/>
    <x v="2"/>
    <n v="2769264"/>
    <x v="5"/>
    <x v="10"/>
    <s v="Fri"/>
    <x v="3"/>
  </r>
  <r>
    <x v="467"/>
    <x v="3"/>
    <x v="1"/>
    <x v="3"/>
    <x v="404"/>
    <x v="5"/>
    <n v="78970"/>
    <x v="2"/>
    <n v="631760"/>
    <x v="5"/>
    <x v="11"/>
    <s v="Tue"/>
    <x v="3"/>
  </r>
  <r>
    <x v="468"/>
    <x v="4"/>
    <x v="3"/>
    <x v="2"/>
    <x v="129"/>
    <x v="7"/>
    <n v="228286"/>
    <x v="5"/>
    <n v="1598002"/>
    <x v="5"/>
    <x v="11"/>
    <s v="Fri"/>
    <x v="3"/>
  </r>
  <r>
    <x v="468"/>
    <x v="0"/>
    <x v="1"/>
    <x v="2"/>
    <x v="143"/>
    <x v="8"/>
    <n v="241083"/>
    <x v="4"/>
    <n v="1446498"/>
    <x v="5"/>
    <x v="11"/>
    <s v="Fri"/>
    <x v="3"/>
  </r>
  <r>
    <x v="469"/>
    <x v="4"/>
    <x v="7"/>
    <x v="0"/>
    <x v="405"/>
    <x v="7"/>
    <n v="301713"/>
    <x v="3"/>
    <n v="2111991"/>
    <x v="5"/>
    <x v="11"/>
    <s v="Wed"/>
    <x v="3"/>
  </r>
  <r>
    <x v="470"/>
    <x v="1"/>
    <x v="6"/>
    <x v="2"/>
    <x v="406"/>
    <x v="7"/>
    <n v="483283"/>
    <x v="3"/>
    <n v="3382981"/>
    <x v="5"/>
    <x v="11"/>
    <s v="Sat"/>
    <x v="3"/>
  </r>
  <r>
    <x v="471"/>
    <x v="2"/>
    <x v="6"/>
    <x v="2"/>
    <x v="407"/>
    <x v="0"/>
    <n v="458275"/>
    <x v="5"/>
    <n v="4124475"/>
    <x v="5"/>
    <x v="11"/>
    <s v="Mon"/>
    <x v="3"/>
  </r>
  <r>
    <x v="472"/>
    <x v="2"/>
    <x v="3"/>
    <x v="2"/>
    <x v="285"/>
    <x v="1"/>
    <n v="119274"/>
    <x v="3"/>
    <n v="238548"/>
    <x v="5"/>
    <x v="11"/>
    <s v="Wed"/>
    <x v="3"/>
  </r>
  <r>
    <x v="473"/>
    <x v="3"/>
    <x v="7"/>
    <x v="1"/>
    <x v="225"/>
    <x v="7"/>
    <n v="361550"/>
    <x v="0"/>
    <n v="2530850"/>
    <x v="5"/>
    <x v="11"/>
    <s v="Fri"/>
    <x v="3"/>
  </r>
  <r>
    <x v="473"/>
    <x v="2"/>
    <x v="4"/>
    <x v="1"/>
    <x v="28"/>
    <x v="4"/>
    <n v="84452"/>
    <x v="1"/>
    <n v="84452"/>
    <x v="5"/>
    <x v="11"/>
    <s v="Fri"/>
    <x v="3"/>
  </r>
  <r>
    <x v="473"/>
    <x v="0"/>
    <x v="5"/>
    <x v="2"/>
    <x v="408"/>
    <x v="5"/>
    <n v="333198"/>
    <x v="0"/>
    <n v="2665584"/>
    <x v="5"/>
    <x v="11"/>
    <s v="Fri"/>
    <x v="3"/>
  </r>
  <r>
    <x v="474"/>
    <x v="3"/>
    <x v="2"/>
    <x v="1"/>
    <x v="386"/>
    <x v="4"/>
    <n v="156918"/>
    <x v="1"/>
    <n v="156918"/>
    <x v="5"/>
    <x v="11"/>
    <s v="Sun"/>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0CEDF6-E85F-4781-95A1-EF9AB839B76D}" name="PivotTable13" cacheId="4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131:D142" firstHeaderRow="0" firstDataRow="1" firstDataCol="1"/>
  <pivotFields count="16">
    <pivotField compact="0" numFmtId="165" outline="0" showAll="0" defaultSubtotal="0">
      <items count="4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s>
    </pivotField>
    <pivotField compact="0" outline="0" showAll="0" defaultSubtotal="0">
      <items count="10">
        <item m="1" x="6"/>
        <item x="1"/>
        <item x="0"/>
        <item x="3"/>
        <item x="4"/>
        <item x="2"/>
        <item m="1" x="5"/>
        <item m="1" x="8"/>
        <item m="1" x="9"/>
        <item m="1" x="7"/>
      </items>
    </pivotField>
    <pivotField compact="0" outline="0" showAll="0" defaultSubtotal="0">
      <items count="16">
        <item x="2"/>
        <item m="1" x="10"/>
        <item x="0"/>
        <item m="1" x="8"/>
        <item m="1" x="14"/>
        <item x="6"/>
        <item m="1" x="9"/>
        <item x="1"/>
        <item x="5"/>
        <item m="1" x="13"/>
        <item x="3"/>
        <item m="1" x="11"/>
        <item m="1" x="15"/>
        <item x="7"/>
        <item m="1" x="12"/>
        <item x="4"/>
      </items>
    </pivotField>
    <pivotField compact="0" outline="0" showAll="0" defaultSubtotal="0"/>
    <pivotField axis="axisRow" compact="0" outline="0" showAll="0" measureFilter="1" sortType="descending" defaultSubtotal="0">
      <items count="409">
        <item x="366"/>
        <item x="49"/>
        <item x="253"/>
        <item x="381"/>
        <item x="234"/>
        <item x="183"/>
        <item x="240"/>
        <item x="11"/>
        <item x="175"/>
        <item x="309"/>
        <item x="228"/>
        <item x="87"/>
        <item x="303"/>
        <item x="181"/>
        <item x="277"/>
        <item x="5"/>
        <item x="9"/>
        <item x="351"/>
        <item x="116"/>
        <item x="345"/>
        <item x="302"/>
        <item x="222"/>
        <item x="256"/>
        <item x="55"/>
        <item x="8"/>
        <item x="10"/>
        <item x="67"/>
        <item x="127"/>
        <item x="151"/>
        <item x="17"/>
        <item x="177"/>
        <item x="39"/>
        <item x="232"/>
        <item x="203"/>
        <item x="251"/>
        <item x="156"/>
        <item x="84"/>
        <item x="95"/>
        <item x="407"/>
        <item x="327"/>
        <item x="326"/>
        <item x="336"/>
        <item x="145"/>
        <item x="341"/>
        <item x="342"/>
        <item x="171"/>
        <item x="118"/>
        <item x="305"/>
        <item x="180"/>
        <item x="142"/>
        <item x="268"/>
        <item x="312"/>
        <item x="72"/>
        <item x="43"/>
        <item x="307"/>
        <item x="96"/>
        <item x="257"/>
        <item x="77"/>
        <item x="248"/>
        <item x="170"/>
        <item x="269"/>
        <item x="34"/>
        <item x="331"/>
        <item x="372"/>
        <item x="172"/>
        <item x="236"/>
        <item x="383"/>
        <item x="363"/>
        <item x="27"/>
        <item x="225"/>
        <item x="38"/>
        <item x="371"/>
        <item x="340"/>
        <item x="75"/>
        <item x="128"/>
        <item x="375"/>
        <item x="323"/>
        <item x="316"/>
        <item x="367"/>
        <item x="182"/>
        <item x="86"/>
        <item x="161"/>
        <item x="100"/>
        <item x="284"/>
        <item x="105"/>
        <item x="322"/>
        <item x="338"/>
        <item x="112"/>
        <item x="365"/>
        <item x="233"/>
        <item x="104"/>
        <item x="19"/>
        <item x="324"/>
        <item x="292"/>
        <item x="109"/>
        <item x="48"/>
        <item x="250"/>
        <item x="218"/>
        <item x="226"/>
        <item x="399"/>
        <item x="362"/>
        <item x="185"/>
        <item x="344"/>
        <item x="348"/>
        <item x="130"/>
        <item x="286"/>
        <item x="211"/>
        <item x="188"/>
        <item x="135"/>
        <item x="374"/>
        <item x="80"/>
        <item x="394"/>
        <item x="388"/>
        <item x="129"/>
        <item x="149"/>
        <item x="192"/>
        <item x="68"/>
        <item x="22"/>
        <item x="330"/>
        <item x="195"/>
        <item x="398"/>
        <item x="258"/>
        <item x="325"/>
        <item x="88"/>
        <item x="197"/>
        <item x="334"/>
        <item x="389"/>
        <item x="352"/>
        <item x="63"/>
        <item x="207"/>
        <item x="219"/>
        <item x="217"/>
        <item x="270"/>
        <item x="376"/>
        <item x="200"/>
        <item x="113"/>
        <item x="401"/>
        <item x="408"/>
        <item x="285"/>
        <item x="3"/>
        <item x="202"/>
        <item x="45"/>
        <item x="59"/>
        <item x="190"/>
        <item x="165"/>
        <item x="2"/>
        <item x="390"/>
        <item x="317"/>
        <item x="229"/>
        <item x="210"/>
        <item x="290"/>
        <item x="280"/>
        <item x="385"/>
        <item x="297"/>
        <item x="266"/>
        <item x="343"/>
        <item x="36"/>
        <item x="304"/>
        <item x="335"/>
        <item x="110"/>
        <item x="288"/>
        <item x="332"/>
        <item x="56"/>
        <item x="23"/>
        <item x="60"/>
        <item x="131"/>
        <item x="64"/>
        <item x="85"/>
        <item x="93"/>
        <item x="196"/>
        <item x="32"/>
        <item x="263"/>
        <item x="120"/>
        <item x="244"/>
        <item x="214"/>
        <item x="313"/>
        <item x="125"/>
        <item x="94"/>
        <item x="97"/>
        <item x="231"/>
        <item x="66"/>
        <item x="238"/>
        <item x="152"/>
        <item x="24"/>
        <item x="79"/>
        <item x="119"/>
        <item x="306"/>
        <item x="255"/>
        <item x="4"/>
        <item x="287"/>
        <item x="333"/>
        <item x="176"/>
        <item x="29"/>
        <item x="382"/>
        <item x="53"/>
        <item x="358"/>
        <item x="0"/>
        <item x="262"/>
        <item x="20"/>
        <item x="193"/>
        <item x="318"/>
        <item x="254"/>
        <item x="384"/>
        <item x="191"/>
        <item x="267"/>
        <item x="368"/>
        <item x="397"/>
        <item x="279"/>
        <item x="259"/>
        <item x="315"/>
        <item x="144"/>
        <item x="359"/>
        <item x="179"/>
        <item x="150"/>
        <item x="89"/>
        <item x="103"/>
        <item x="26"/>
        <item x="168"/>
        <item x="404"/>
        <item x="321"/>
        <item x="158"/>
        <item x="246"/>
        <item x="162"/>
        <item x="40"/>
        <item x="276"/>
        <item x="328"/>
        <item x="7"/>
        <item x="247"/>
        <item x="184"/>
        <item x="395"/>
        <item x="360"/>
        <item x="355"/>
        <item x="346"/>
        <item x="301"/>
        <item x="115"/>
        <item x="349"/>
        <item x="44"/>
        <item x="339"/>
        <item x="107"/>
        <item x="91"/>
        <item x="357"/>
        <item x="1"/>
        <item x="198"/>
        <item x="199"/>
        <item x="220"/>
        <item x="329"/>
        <item x="178"/>
        <item x="160"/>
        <item x="58"/>
        <item x="314"/>
        <item x="208"/>
        <item x="402"/>
        <item x="369"/>
        <item x="249"/>
        <item x="51"/>
        <item x="71"/>
        <item x="274"/>
        <item x="243"/>
        <item x="73"/>
        <item x="124"/>
        <item x="319"/>
        <item x="117"/>
        <item x="147"/>
        <item x="126"/>
        <item x="260"/>
        <item x="65"/>
        <item x="278"/>
        <item x="205"/>
        <item x="370"/>
        <item x="230"/>
        <item x="347"/>
        <item x="396"/>
        <item x="354"/>
        <item x="310"/>
        <item x="90"/>
        <item x="35"/>
        <item x="136"/>
        <item x="403"/>
        <item x="223"/>
        <item x="237"/>
        <item x="123"/>
        <item x="153"/>
        <item x="361"/>
        <item x="6"/>
        <item x="101"/>
        <item x="106"/>
        <item x="159"/>
        <item x="201"/>
        <item x="296"/>
        <item x="13"/>
        <item x="194"/>
        <item x="108"/>
        <item x="379"/>
        <item x="42"/>
        <item x="239"/>
        <item x="81"/>
        <item x="173"/>
        <item x="261"/>
        <item x="14"/>
        <item x="139"/>
        <item x="174"/>
        <item x="294"/>
        <item x="265"/>
        <item x="311"/>
        <item x="141"/>
        <item x="114"/>
        <item x="132"/>
        <item x="154"/>
        <item x="31"/>
        <item x="337"/>
        <item x="393"/>
        <item x="12"/>
        <item x="133"/>
        <item x="241"/>
        <item x="271"/>
        <item x="15"/>
        <item x="353"/>
        <item x="99"/>
        <item x="293"/>
        <item x="264"/>
        <item x="291"/>
        <item x="57"/>
        <item x="275"/>
        <item x="41"/>
        <item x="70"/>
        <item x="356"/>
        <item x="18"/>
        <item x="82"/>
        <item x="148"/>
        <item x="166"/>
        <item x="299"/>
        <item x="28"/>
        <item x="281"/>
        <item x="47"/>
        <item x="140"/>
        <item x="16"/>
        <item x="320"/>
        <item x="377"/>
        <item x="378"/>
        <item x="386"/>
        <item x="102"/>
        <item x="78"/>
        <item x="405"/>
        <item x="380"/>
        <item x="98"/>
        <item x="364"/>
        <item x="92"/>
        <item x="30"/>
        <item x="83"/>
        <item x="164"/>
        <item x="273"/>
        <item x="62"/>
        <item x="25"/>
        <item x="50"/>
        <item x="391"/>
        <item x="46"/>
        <item x="69"/>
        <item x="221"/>
        <item x="282"/>
        <item x="235"/>
        <item x="298"/>
        <item x="167"/>
        <item x="387"/>
        <item x="33"/>
        <item x="300"/>
        <item x="204"/>
        <item x="373"/>
        <item x="163"/>
        <item x="252"/>
        <item x="400"/>
        <item x="350"/>
        <item x="206"/>
        <item x="21"/>
        <item x="155"/>
        <item x="134"/>
        <item x="54"/>
        <item x="122"/>
        <item x="61"/>
        <item x="146"/>
        <item x="406"/>
        <item x="216"/>
        <item x="189"/>
        <item x="245"/>
        <item x="143"/>
        <item x="283"/>
        <item x="392"/>
        <item x="76"/>
        <item x="242"/>
        <item x="272"/>
        <item x="209"/>
        <item x="111"/>
        <item x="215"/>
        <item x="37"/>
        <item x="121"/>
        <item x="169"/>
        <item x="212"/>
        <item x="74"/>
        <item x="157"/>
        <item x="52"/>
        <item x="289"/>
        <item x="187"/>
        <item x="137"/>
        <item x="138"/>
        <item x="295"/>
        <item x="227"/>
        <item x="186"/>
        <item x="213"/>
        <item x="308"/>
        <item x="224"/>
      </items>
      <autoSortScope>
        <pivotArea dataOnly="0" outline="0" fieldPosition="0">
          <references count="1">
            <reference field="4294967294" count="1" selected="0">
              <x v="1"/>
            </reference>
          </references>
        </pivotArea>
      </autoSortScope>
    </pivotField>
    <pivotField dataField="1" compact="0" outline="0" showAll="0" defaultSubtotal="0"/>
    <pivotField compact="0" outline="0" showAll="0" defaultSubtotal="0"/>
    <pivotField compact="0" outline="0" showAll="0" defaultSubtotal="0">
      <items count="6">
        <item x="4"/>
        <item x="0"/>
        <item x="3"/>
        <item x="1"/>
        <item x="2"/>
        <item x="5"/>
      </items>
    </pivotField>
    <pivotField dataField="1" compact="0" outline="0" showAll="0" defaultSubtotal="0"/>
    <pivotField compact="0" outline="0" showAll="0" defaultSubtotal="0">
      <items count="6">
        <item x="0"/>
        <item x="1"/>
        <item x="2"/>
        <item x="3"/>
        <item x="4"/>
        <item x="5"/>
      </items>
    </pivotField>
    <pivotField compact="0" outline="0" showAll="0" defaultSubtotal="0"/>
    <pivotField compact="0" outline="0" showAll="0" defaultSubtotal="0"/>
    <pivotField compact="0" outline="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8">
        <item x="0"/>
        <item x="1"/>
        <item x="2"/>
        <item x="3"/>
        <item x="4"/>
        <item x="5"/>
        <item x="6"/>
        <item x="7"/>
      </items>
    </pivotField>
  </pivotFields>
  <rowFields count="1">
    <field x="4"/>
  </rowFields>
  <rowItems count="11">
    <i>
      <x v="244"/>
    </i>
    <i>
      <x v="142"/>
    </i>
    <i>
      <x v="163"/>
    </i>
    <i>
      <x v="25"/>
    </i>
    <i>
      <x v="293"/>
    </i>
    <i>
      <x v="1"/>
    </i>
    <i>
      <x v="289"/>
    </i>
    <i>
      <x v="184"/>
    </i>
    <i>
      <x v="114"/>
    </i>
    <i>
      <x v="28"/>
    </i>
    <i t="grand">
      <x/>
    </i>
  </rowItems>
  <colFields count="1">
    <field x="-2"/>
  </colFields>
  <colItems count="3">
    <i>
      <x/>
    </i>
    <i i="1">
      <x v="1"/>
    </i>
    <i i="2">
      <x v="2"/>
    </i>
  </colItems>
  <dataFields count="3">
    <dataField name="UnitsSold" fld="5" baseField="0" baseItem="0"/>
    <dataField name="TotalSales" fld="8" baseField="0" baseItem="0"/>
    <dataField name="AVG TotalSales" fld="8" subtotal="average" baseField="7" baseItem="0"/>
  </dataFields>
  <formats count="1">
    <format dxfId="8">
      <pivotArea outline="0" collapsedLevelsAreSubtotals="1" fieldPosition="0"/>
    </format>
  </formats>
  <pivotTableStyleInfo name="PivotStyleLight16" showRowHeaders="1" showColHeaders="1" showRowStripes="0" showColStripes="0" showLastColumn="1"/>
  <filters count="1">
    <filter fld="4" type="count" evalOrder="-1" id="3"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2AED10D-21AD-4C9B-AD88-082A888B7279}" name="PivotTable2" cacheId="4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11:A12" firstHeaderRow="1" firstDataRow="1" firstDataCol="0"/>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showAll="0"/>
    <pivotField showAll="0"/>
    <pivotField showAll="0">
      <items count="7">
        <item x="4"/>
        <item x="0"/>
        <item x="3"/>
        <item x="1"/>
        <item x="2"/>
        <item x="5"/>
        <item t="default"/>
      </items>
    </pivotField>
    <pivotField dataField="1"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Items count="1">
    <i/>
  </rowItems>
  <colItems count="1">
    <i/>
  </colItems>
  <dataFields count="1">
    <dataField name="Sum of Total_Sales" fld="8" baseField="0" baseItem="0"/>
  </dataFields>
  <formats count="1">
    <format dxfId="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326895-AF8F-4BDA-BFB7-F73022F95445}" name="PivotTable16" cacheId="40" dataOnRows="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166:G171" firstHeaderRow="1" firstDataRow="2" firstDataCol="1"/>
  <pivotFields count="16">
    <pivotField dataField="1"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dataField="1" showAll="0">
      <items count="10">
        <item x="4"/>
        <item x="1"/>
        <item x="3"/>
        <item x="2"/>
        <item x="6"/>
        <item x="8"/>
        <item x="7"/>
        <item x="5"/>
        <item x="0"/>
        <item t="default"/>
      </items>
    </pivotField>
    <pivotField dataField="1" showAll="0"/>
    <pivotField showAll="0">
      <items count="7">
        <item x="4"/>
        <item x="0"/>
        <item x="3"/>
        <item x="1"/>
        <item x="2"/>
        <item x="5"/>
        <item t="default"/>
      </items>
    </pivotField>
    <pivotField dataField="1" showAll="0"/>
    <pivotField axis="axisCol" showAll="0">
      <items count="7">
        <item x="0"/>
        <item x="1"/>
        <item x="2"/>
        <item x="3"/>
        <item x="4"/>
        <item x="5"/>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
        <item sd="0" x="0"/>
        <item sd="0" x="1"/>
        <item sd="0" x="2"/>
        <item sd="0" x="3"/>
        <item sd="0" x="4"/>
        <item sd="0" x="5"/>
        <item sd="0" x="6"/>
        <item sd="0" x="7"/>
        <item t="default"/>
      </items>
    </pivotField>
  </pivotFields>
  <rowFields count="1">
    <field x="-2"/>
  </rowFields>
  <rowItems count="4">
    <i>
      <x/>
    </i>
    <i i="1">
      <x v="1"/>
    </i>
    <i i="2">
      <x v="2"/>
    </i>
    <i i="3">
      <x v="3"/>
    </i>
  </rowItems>
  <colFields count="1">
    <field x="9"/>
  </colFields>
  <colItems count="6">
    <i>
      <x/>
    </i>
    <i>
      <x v="1"/>
    </i>
    <i>
      <x v="2"/>
    </i>
    <i>
      <x v="3"/>
    </i>
    <i>
      <x v="4"/>
    </i>
    <i>
      <x v="5"/>
    </i>
  </colItems>
  <dataFields count="4">
    <dataField name="Sum of Total_Sales" fld="8" baseField="0" baseItem="0"/>
    <dataField name="Sum of Units_Sold" fld="5" baseField="0" baseItem="0"/>
    <dataField name="Average of Unit_Price" fld="6" subtotal="average" baseField="15" baseItem="2"/>
    <dataField name="Count of Date" fld="0" subtotal="count" baseField="0" baseItem="0"/>
  </dataFields>
  <formats count="1">
    <format dxfId="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73C4D74-00D6-47A5-B0CC-A04816D5D10C}" name="PivotTable10" cacheId="4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4">
  <location ref="A90:B96" firstHeaderRow="1" firstDataRow="1"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axis="axisRow" showAll="0">
      <items count="11">
        <item m="1" x="6"/>
        <item m="1" x="5"/>
        <item m="1" x="8"/>
        <item m="1" x="9"/>
        <item m="1" x="7"/>
        <item x="0"/>
        <item x="1"/>
        <item x="2"/>
        <item x="3"/>
        <item x="4"/>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showAll="0"/>
    <pivotField showAll="0"/>
    <pivotField showAll="0">
      <items count="7">
        <item x="4"/>
        <item x="0"/>
        <item x="3"/>
        <item x="1"/>
        <item x="2"/>
        <item x="5"/>
        <item t="default"/>
      </items>
    </pivotField>
    <pivotField dataField="1"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6">
    <i>
      <x v="5"/>
    </i>
    <i>
      <x v="6"/>
    </i>
    <i>
      <x v="7"/>
    </i>
    <i>
      <x v="8"/>
    </i>
    <i>
      <x v="9"/>
    </i>
    <i t="grand">
      <x/>
    </i>
  </rowItems>
  <colItems count="1">
    <i/>
  </colItems>
  <dataFields count="1">
    <dataField name="Sum of Total_Sales" fld="8" baseField="0" baseItem="0"/>
  </dataFields>
  <formats count="1">
    <format dxfId="57">
      <pivotArea outline="0" collapsedLevelsAreSubtotals="1" fieldPosition="0"/>
    </format>
  </formats>
  <chartFormats count="11">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0"/>
          </reference>
        </references>
      </pivotArea>
    </chartFormat>
    <chartFormat chart="3" format="14">
      <pivotArea type="data" outline="0" fieldPosition="0">
        <references count="2">
          <reference field="4294967294" count="1" selected="0">
            <x v="0"/>
          </reference>
          <reference field="1" count="1" selected="0">
            <x v="1"/>
          </reference>
        </references>
      </pivotArea>
    </chartFormat>
    <chartFormat chart="3" format="15">
      <pivotArea type="data" outline="0" fieldPosition="0">
        <references count="2">
          <reference field="4294967294" count="1" selected="0">
            <x v="0"/>
          </reference>
          <reference field="1" count="1" selected="0">
            <x v="2"/>
          </reference>
        </references>
      </pivotArea>
    </chartFormat>
    <chartFormat chart="3" format="16">
      <pivotArea type="data" outline="0" fieldPosition="0">
        <references count="2">
          <reference field="4294967294" count="1" selected="0">
            <x v="0"/>
          </reference>
          <reference field="1" count="1" selected="0">
            <x v="3"/>
          </reference>
        </references>
      </pivotArea>
    </chartFormat>
    <chartFormat chart="3" format="17">
      <pivotArea type="data" outline="0" fieldPosition="0">
        <references count="2">
          <reference field="4294967294" count="1" selected="0">
            <x v="0"/>
          </reference>
          <reference field="1" count="1" selected="0">
            <x v="4"/>
          </reference>
        </references>
      </pivotArea>
    </chartFormat>
    <chartFormat chart="3" format="18">
      <pivotArea type="data" outline="0" fieldPosition="0">
        <references count="2">
          <reference field="4294967294" count="1" selected="0">
            <x v="0"/>
          </reference>
          <reference field="1" count="1" selected="0">
            <x v="5"/>
          </reference>
        </references>
      </pivotArea>
    </chartFormat>
    <chartFormat chart="3" format="19">
      <pivotArea type="data" outline="0" fieldPosition="0">
        <references count="2">
          <reference field="4294967294" count="1" selected="0">
            <x v="0"/>
          </reference>
          <reference field="1" count="1" selected="0">
            <x v="6"/>
          </reference>
        </references>
      </pivotArea>
    </chartFormat>
    <chartFormat chart="3" format="20">
      <pivotArea type="data" outline="0" fieldPosition="0">
        <references count="2">
          <reference field="4294967294" count="1" selected="0">
            <x v="0"/>
          </reference>
          <reference field="1" count="1" selected="0">
            <x v="7"/>
          </reference>
        </references>
      </pivotArea>
    </chartFormat>
    <chartFormat chart="3" format="21">
      <pivotArea type="data" outline="0" fieldPosition="0">
        <references count="2">
          <reference field="4294967294" count="1" selected="0">
            <x v="0"/>
          </reference>
          <reference field="1" count="1" selected="0">
            <x v="8"/>
          </reference>
        </references>
      </pivotArea>
    </chartFormat>
    <chartFormat chart="3" format="22">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09EB7DE-977D-43FD-A7CB-998D3A30B00D}" name="PivotTable8" cacheId="4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66:B75" firstHeaderRow="1" firstDataRow="1"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axis="axisRow" showAll="0" sortType="ascending">
      <items count="17">
        <item m="1" x="10"/>
        <item m="1" x="8"/>
        <item m="1" x="14"/>
        <item m="1" x="9"/>
        <item m="1" x="13"/>
        <item m="1" x="11"/>
        <item m="1" x="15"/>
        <item m="1" x="12"/>
        <item x="0"/>
        <item x="1"/>
        <item x="2"/>
        <item x="3"/>
        <item x="4"/>
        <item x="5"/>
        <item x="6"/>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7">
        <item x="4"/>
        <item x="0"/>
        <item x="3"/>
        <item x="1"/>
        <item x="2"/>
        <item x="5"/>
        <item t="default"/>
      </items>
    </pivotField>
    <pivotField dataField="1"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2"/>
  </rowFields>
  <rowItems count="9">
    <i>
      <x v="10"/>
    </i>
    <i>
      <x v="11"/>
    </i>
    <i>
      <x v="8"/>
    </i>
    <i>
      <x v="13"/>
    </i>
    <i>
      <x v="12"/>
    </i>
    <i>
      <x v="14"/>
    </i>
    <i>
      <x v="9"/>
    </i>
    <i>
      <x v="15"/>
    </i>
    <i t="grand">
      <x/>
    </i>
  </rowItems>
  <colItems count="1">
    <i/>
  </colItems>
  <dataFields count="1">
    <dataField name="Sum of Total_Sales" fld="8" baseField="0" baseItem="0"/>
  </dataFields>
  <formats count="1">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33E6169-10CD-4B74-8C65-6E4991C052CC}" name="PivotTable3" cacheId="4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16:A17" firstHeaderRow="1" firstDataRow="1" firstDataCol="0"/>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showAll="0"/>
    <pivotField dataField="1" showAll="0"/>
    <pivotField showAll="0">
      <items count="7">
        <item x="4"/>
        <item x="0"/>
        <item x="3"/>
        <item x="1"/>
        <item x="2"/>
        <item x="5"/>
        <item t="default"/>
      </items>
    </pivotField>
    <pivotField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Items count="1">
    <i/>
  </rowItems>
  <colItems count="1">
    <i/>
  </colItems>
  <dataFields count="1">
    <dataField name="Average of Unit_Price" fld="6" subtotal="average" baseField="0" baseItem="0"/>
  </dataFields>
  <formats count="1">
    <format dxfId="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E0E02F9-599B-4AAF-8F63-1C7ED22E374F}" name="PivotTable22" cacheId="40" applyNumberFormats="0" applyBorderFormats="0" applyFontFormats="0" applyPatternFormats="0" applyAlignmentFormats="0" applyWidthHeightFormats="1" dataCaption="Values" grandTotalCaption="Total" updatedVersion="8" minRefreshableVersion="3" itemPrintTitles="1" createdVersion="8" indent="0" outline="1" outlineData="1" multipleFieldFilters="0" rowHeaderCaption="SalesMan">
  <location ref="H235:L242" firstHeaderRow="0" firstDataRow="1" firstDataCol="1"/>
  <pivotFields count="16">
    <pivotField dataField="1"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dataField="1" showAll="0"/>
    <pivotField dataField="1" showAll="0"/>
    <pivotField axis="axisRow" showAll="0" sortType="descending">
      <items count="7">
        <item x="4"/>
        <item x="0"/>
        <item x="3"/>
        <item x="1"/>
        <item x="2"/>
        <item x="5"/>
        <item t="default"/>
      </items>
      <autoSortScope>
        <pivotArea dataOnly="0" outline="0" fieldPosition="0">
          <references count="1">
            <reference field="4294967294" count="1" selected="0">
              <x v="0"/>
            </reference>
          </references>
        </pivotArea>
      </autoSortScope>
    </pivotField>
    <pivotField dataField="1"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7"/>
  </rowFields>
  <rowItems count="7">
    <i>
      <x v="4"/>
    </i>
    <i>
      <x v="2"/>
    </i>
    <i>
      <x v="1"/>
    </i>
    <i>
      <x v="5"/>
    </i>
    <i>
      <x v="3"/>
    </i>
    <i>
      <x/>
    </i>
    <i t="grand">
      <x/>
    </i>
  </rowItems>
  <colFields count="1">
    <field x="-2"/>
  </colFields>
  <colItems count="4">
    <i>
      <x/>
    </i>
    <i i="1">
      <x v="1"/>
    </i>
    <i i="2">
      <x v="2"/>
    </i>
    <i i="3">
      <x v="3"/>
    </i>
  </colItems>
  <dataFields count="4">
    <dataField name="TotalSales" fld="8" baseField="0" baseItem="0" numFmtId="167"/>
    <dataField name="UnitsSold" fld="5" baseField="0" baseItem="0"/>
    <dataField name="Average of Unit_Price" fld="6" subtotal="average" baseField="7" baseItem="4"/>
    <dataField name="Count of Date" fld="0" subtotal="count" baseField="0" baseItem="0"/>
  </dataFields>
  <formats count="38">
    <format dxfId="97">
      <pivotArea outline="0" collapsedLevelsAreSubtotals="1" fieldPosition="0"/>
    </format>
    <format dxfId="96">
      <pivotArea outline="0" collapsedLevelsAreSubtotals="1" fieldPosition="0">
        <references count="1">
          <reference field="4294967294" count="1" selected="0">
            <x v="0"/>
          </reference>
        </references>
      </pivotArea>
    </format>
    <format dxfId="95">
      <pivotArea dataOnly="0" grandRow="1" fieldPosition="0"/>
    </format>
    <format dxfId="94">
      <pivotArea dataOnly="0" grandRow="1" fieldPosition="0"/>
    </format>
    <format dxfId="93">
      <pivotArea field="7" type="button" dataOnly="0" labelOnly="1" outline="0" axis="axisRow" fieldPosition="0"/>
    </format>
    <format dxfId="92">
      <pivotArea dataOnly="0" labelOnly="1" outline="0" fieldPosition="0">
        <references count="1">
          <reference field="4294967294" count="2">
            <x v="0"/>
            <x v="1"/>
          </reference>
        </references>
      </pivotArea>
    </format>
    <format dxfId="91">
      <pivotArea dataOnly="0" fieldPosition="0">
        <references count="1">
          <reference field="7" count="1">
            <x v="4"/>
          </reference>
        </references>
      </pivotArea>
    </format>
    <format dxfId="90">
      <pivotArea dataOnly="0" fieldPosition="0">
        <references count="1">
          <reference field="7" count="1">
            <x v="1"/>
          </reference>
        </references>
      </pivotArea>
    </format>
    <format dxfId="89">
      <pivotArea dataOnly="0" fieldPosition="0">
        <references count="1">
          <reference field="7" count="1">
            <x v="3"/>
          </reference>
        </references>
      </pivotArea>
    </format>
    <format dxfId="88">
      <pivotArea dataOnly="0" grandRow="1" fieldPosition="0"/>
    </format>
    <format dxfId="87">
      <pivotArea dataOnly="0" grandRow="1" fieldPosition="0"/>
    </format>
    <format dxfId="86">
      <pivotArea field="7" type="button" dataOnly="0" labelOnly="1" outline="0" axis="axisRow" fieldPosition="0"/>
    </format>
    <format dxfId="85">
      <pivotArea dataOnly="0" labelOnly="1" outline="0" fieldPosition="0">
        <references count="1">
          <reference field="4294967294" count="2">
            <x v="0"/>
            <x v="1"/>
          </reference>
        </references>
      </pivotArea>
    </format>
    <format dxfId="84">
      <pivotArea field="7" type="button" dataOnly="0" labelOnly="1" outline="0" axis="axisRow" fieldPosition="0"/>
    </format>
    <format dxfId="83">
      <pivotArea dataOnly="0" labelOnly="1" outline="0" fieldPosition="0">
        <references count="1">
          <reference field="4294967294" count="2">
            <x v="0"/>
            <x v="1"/>
          </reference>
        </references>
      </pivotArea>
    </format>
    <format dxfId="82">
      <pivotArea dataOnly="0" grandRow="1" fieldPosition="0"/>
    </format>
    <format dxfId="81">
      <pivotArea type="all" dataOnly="0" outline="0" fieldPosition="0"/>
    </format>
    <format dxfId="80">
      <pivotArea outline="0" collapsedLevelsAreSubtotals="1" fieldPosition="0"/>
    </format>
    <format dxfId="79">
      <pivotArea field="7" type="button" dataOnly="0" labelOnly="1" outline="0" axis="axisRow" fieldPosition="0"/>
    </format>
    <format dxfId="78">
      <pivotArea dataOnly="0" labelOnly="1" fieldPosition="0">
        <references count="1">
          <reference field="7" count="0"/>
        </references>
      </pivotArea>
    </format>
    <format dxfId="77">
      <pivotArea dataOnly="0" labelOnly="1" grandRow="1" outline="0" fieldPosition="0"/>
    </format>
    <format dxfId="76">
      <pivotArea dataOnly="0" labelOnly="1" outline="0" fieldPosition="0">
        <references count="1">
          <reference field="4294967294" count="2">
            <x v="0"/>
            <x v="1"/>
          </reference>
        </references>
      </pivotArea>
    </format>
    <format dxfId="75">
      <pivotArea type="all" dataOnly="0" outline="0" fieldPosition="0"/>
    </format>
    <format dxfId="74">
      <pivotArea outline="0" collapsedLevelsAreSubtotals="1" fieldPosition="0"/>
    </format>
    <format dxfId="73">
      <pivotArea field="7" type="button" dataOnly="0" labelOnly="1" outline="0" axis="axisRow" fieldPosition="0"/>
    </format>
    <format dxfId="72">
      <pivotArea dataOnly="0" labelOnly="1" fieldPosition="0">
        <references count="1">
          <reference field="7" count="0"/>
        </references>
      </pivotArea>
    </format>
    <format dxfId="71">
      <pivotArea dataOnly="0" labelOnly="1" grandRow="1" outline="0" fieldPosition="0"/>
    </format>
    <format dxfId="70">
      <pivotArea dataOnly="0" labelOnly="1" outline="0" fieldPosition="0">
        <references count="1">
          <reference field="4294967294" count="2">
            <x v="0"/>
            <x v="1"/>
          </reference>
        </references>
      </pivotArea>
    </format>
    <format dxfId="69">
      <pivotArea field="7" type="button" dataOnly="0" labelOnly="1" outline="0" axis="axisRow" fieldPosition="0"/>
    </format>
    <format dxfId="68">
      <pivotArea dataOnly="0" labelOnly="1" outline="0" fieldPosition="0">
        <references count="1">
          <reference field="4294967294" count="2">
            <x v="0"/>
            <x v="1"/>
          </reference>
        </references>
      </pivotArea>
    </format>
    <format dxfId="67">
      <pivotArea collapsedLevelsAreSubtotals="1" fieldPosition="0">
        <references count="1">
          <reference field="7" count="1">
            <x v="2"/>
          </reference>
        </references>
      </pivotArea>
    </format>
    <format dxfId="66">
      <pivotArea dataOnly="0" labelOnly="1" fieldPosition="0">
        <references count="1">
          <reference field="7" count="1">
            <x v="2"/>
          </reference>
        </references>
      </pivotArea>
    </format>
    <format dxfId="65">
      <pivotArea collapsedLevelsAreSubtotals="1" fieldPosition="0">
        <references count="1">
          <reference field="7" count="1">
            <x v="5"/>
          </reference>
        </references>
      </pivotArea>
    </format>
    <format dxfId="64">
      <pivotArea dataOnly="0" labelOnly="1" fieldPosition="0">
        <references count="1">
          <reference field="7" count="1">
            <x v="5"/>
          </reference>
        </references>
      </pivotArea>
    </format>
    <format dxfId="63">
      <pivotArea collapsedLevelsAreSubtotals="1" fieldPosition="0">
        <references count="1">
          <reference field="7" count="1">
            <x v="0"/>
          </reference>
        </references>
      </pivotArea>
    </format>
    <format dxfId="62">
      <pivotArea dataOnly="0" labelOnly="1" fieldPosition="0">
        <references count="1">
          <reference field="7" count="1">
            <x v="0"/>
          </reference>
        </references>
      </pivotArea>
    </format>
    <format dxfId="61">
      <pivotArea field="7" type="button" dataOnly="0" labelOnly="1" outline="0" axis="axisRow" fieldPosition="0"/>
    </format>
    <format dxfId="60">
      <pivotArea dataOnly="0" labelOnly="1" outline="0" fieldPosition="0">
        <references count="1">
          <reference field="4294967294" count="2">
            <x v="0"/>
            <x v="1"/>
          </reference>
        </references>
      </pivotArea>
    </format>
  </formats>
  <conditionalFormats count="1">
    <conditionalFormat priority="1">
      <pivotAreas count="1">
        <pivotArea type="data" collapsedLevelsAreSubtotals="1" fieldPosition="0">
          <references count="2">
            <reference field="4294967294" count="1" selected="0">
              <x v="0"/>
            </reference>
            <reference field="7" count="6">
              <x v="0"/>
              <x v="1"/>
              <x v="2"/>
              <x v="3"/>
              <x v="4"/>
              <x v="5"/>
            </reference>
          </references>
        </pivotArea>
      </pivotAreas>
    </conditionalFormat>
  </conditionalFormats>
  <pivotTableStyleInfo name="No Formatting"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7A788C5-859C-44AC-AD88-4C97A54BF753}" name="PivotTable18" cacheId="4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8">
  <location ref="I90:J95" firstHeaderRow="1" firstDataRow="1"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m="1" x="5"/>
        <item m="1" x="8"/>
        <item m="1" x="9"/>
        <item m="1" x="7"/>
        <item x="0"/>
        <item x="1"/>
        <item x="2"/>
        <item x="3"/>
        <item x="4"/>
        <item t="default"/>
      </items>
    </pivotField>
    <pivotField showAll="0">
      <items count="17">
        <item x="2"/>
        <item m="1" x="10"/>
        <item x="0"/>
        <item m="1" x="8"/>
        <item m="1" x="14"/>
        <item x="6"/>
        <item m="1" x="9"/>
        <item x="1"/>
        <item x="5"/>
        <item m="1" x="13"/>
        <item x="3"/>
        <item m="1" x="11"/>
        <item m="1" x="15"/>
        <item x="7"/>
        <item m="1" x="12"/>
        <item x="4"/>
        <item t="default"/>
      </items>
    </pivotField>
    <pivotField axis="axisRow" showAll="0">
      <items count="5">
        <item x="2"/>
        <item x="1"/>
        <item x="3"/>
        <item x="0"/>
        <item t="default"/>
      </items>
    </pivotField>
    <pivotField showAll="0"/>
    <pivotField showAll="0"/>
    <pivotField showAll="0"/>
    <pivotField showAll="0">
      <items count="7">
        <item x="4"/>
        <item x="0"/>
        <item x="3"/>
        <item x="1"/>
        <item x="2"/>
        <item x="5"/>
        <item t="default"/>
      </items>
    </pivotField>
    <pivotField dataField="1"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3"/>
  </rowFields>
  <rowItems count="5">
    <i>
      <x/>
    </i>
    <i>
      <x v="1"/>
    </i>
    <i>
      <x v="2"/>
    </i>
    <i>
      <x v="3"/>
    </i>
    <i t="grand">
      <x/>
    </i>
  </rowItems>
  <colItems count="1">
    <i/>
  </colItems>
  <dataFields count="1">
    <dataField name="Sum of Total_Sales" fld="8" baseField="0" baseItem="0"/>
  </dataFields>
  <formats count="1">
    <format dxfId="98">
      <pivotArea outline="0" collapsedLevelsAreSubtotals="1" fieldPosition="0"/>
    </format>
  </formats>
  <chartFormats count="6">
    <chartFormat chart="3" format="12"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3" count="1" selected="0">
            <x v="0"/>
          </reference>
        </references>
      </pivotArea>
    </chartFormat>
    <chartFormat chart="8" format="12">
      <pivotArea type="data" outline="0" fieldPosition="0">
        <references count="2">
          <reference field="4294967294" count="1" selected="0">
            <x v="0"/>
          </reference>
          <reference field="3" count="1" selected="0">
            <x v="1"/>
          </reference>
        </references>
      </pivotArea>
    </chartFormat>
    <chartFormat chart="8" format="13">
      <pivotArea type="data" outline="0" fieldPosition="0">
        <references count="2">
          <reference field="4294967294" count="1" selected="0">
            <x v="0"/>
          </reference>
          <reference field="3" count="1" selected="0">
            <x v="2"/>
          </reference>
        </references>
      </pivotArea>
    </chartFormat>
    <chartFormat chart="8"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FBDF289-7144-477F-920B-43BFF5B2FDA1}" name="PivotTable15" cacheId="4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J148:M158" firstHeaderRow="0" firstDataRow="1" firstDataCol="1"/>
  <pivotFields count="16">
    <pivotField compact="0" numFmtId="165" outline="0" showAll="0" defaultSubtotal="0">
      <items count="4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s>
    </pivotField>
    <pivotField compact="0" outline="0" showAll="0" defaultSubtotal="0">
      <items count="10">
        <item m="1" x="6"/>
        <item x="1"/>
        <item x="0"/>
        <item x="3"/>
        <item x="4"/>
        <item x="2"/>
        <item m="1" x="5"/>
        <item m="1" x="8"/>
        <item m="1" x="9"/>
        <item m="1" x="7"/>
      </items>
    </pivotField>
    <pivotField compact="0" outline="0" showAll="0" defaultSubtotal="0">
      <items count="16">
        <item x="2"/>
        <item m="1" x="10"/>
        <item x="0"/>
        <item m="1" x="8"/>
        <item m="1" x="14"/>
        <item x="6"/>
        <item m="1" x="9"/>
        <item x="1"/>
        <item x="5"/>
        <item m="1" x="13"/>
        <item x="3"/>
        <item m="1" x="11"/>
        <item m="1" x="15"/>
        <item x="7"/>
        <item m="1" x="12"/>
        <item x="4"/>
      </items>
    </pivotField>
    <pivotField compact="0" outline="0" showAll="0" defaultSubtotal="0"/>
    <pivotField axis="axisRow" compact="0" outline="0" showAll="0" measureFilter="1" sortType="descending" defaultSubtotal="0">
      <items count="409">
        <item x="224"/>
        <item x="308"/>
        <item x="213"/>
        <item x="186"/>
        <item x="227"/>
        <item x="295"/>
        <item x="138"/>
        <item x="137"/>
        <item x="187"/>
        <item x="289"/>
        <item x="52"/>
        <item x="157"/>
        <item x="74"/>
        <item x="212"/>
        <item x="169"/>
        <item x="121"/>
        <item x="37"/>
        <item x="215"/>
        <item x="111"/>
        <item x="209"/>
        <item x="272"/>
        <item x="242"/>
        <item x="76"/>
        <item x="392"/>
        <item x="283"/>
        <item x="143"/>
        <item x="245"/>
        <item x="189"/>
        <item x="216"/>
        <item x="406"/>
        <item x="146"/>
        <item x="61"/>
        <item x="122"/>
        <item x="54"/>
        <item x="134"/>
        <item x="155"/>
        <item x="21"/>
        <item x="206"/>
        <item x="350"/>
        <item x="400"/>
        <item x="252"/>
        <item x="163"/>
        <item x="373"/>
        <item x="204"/>
        <item x="300"/>
        <item x="33"/>
        <item x="387"/>
        <item x="167"/>
        <item x="298"/>
        <item x="235"/>
        <item x="282"/>
        <item x="221"/>
        <item x="69"/>
        <item x="46"/>
        <item x="391"/>
        <item x="50"/>
        <item x="25"/>
        <item x="62"/>
        <item x="273"/>
        <item x="164"/>
        <item x="83"/>
        <item x="30"/>
        <item x="92"/>
        <item x="364"/>
        <item x="98"/>
        <item x="380"/>
        <item x="405"/>
        <item x="78"/>
        <item x="102"/>
        <item x="386"/>
        <item x="378"/>
        <item x="377"/>
        <item x="320"/>
        <item x="16"/>
        <item x="140"/>
        <item x="47"/>
        <item x="281"/>
        <item x="28"/>
        <item x="299"/>
        <item x="166"/>
        <item x="148"/>
        <item x="82"/>
        <item x="18"/>
        <item x="356"/>
        <item x="70"/>
        <item x="41"/>
        <item x="275"/>
        <item x="57"/>
        <item x="291"/>
        <item x="264"/>
        <item x="293"/>
        <item x="99"/>
        <item x="353"/>
        <item x="15"/>
        <item x="271"/>
        <item x="241"/>
        <item x="133"/>
        <item x="12"/>
        <item x="393"/>
        <item x="337"/>
        <item x="31"/>
        <item x="154"/>
        <item x="132"/>
        <item x="114"/>
        <item x="141"/>
        <item x="311"/>
        <item x="265"/>
        <item x="294"/>
        <item x="174"/>
        <item x="139"/>
        <item x="14"/>
        <item x="261"/>
        <item x="173"/>
        <item x="81"/>
        <item x="239"/>
        <item x="42"/>
        <item x="379"/>
        <item x="108"/>
        <item x="194"/>
        <item x="13"/>
        <item x="296"/>
        <item x="201"/>
        <item x="159"/>
        <item x="106"/>
        <item x="101"/>
        <item x="6"/>
        <item x="361"/>
        <item x="153"/>
        <item x="123"/>
        <item x="237"/>
        <item x="223"/>
        <item x="403"/>
        <item x="136"/>
        <item x="35"/>
        <item x="90"/>
        <item x="310"/>
        <item x="354"/>
        <item x="396"/>
        <item x="347"/>
        <item x="230"/>
        <item x="370"/>
        <item x="205"/>
        <item x="278"/>
        <item x="65"/>
        <item x="260"/>
        <item x="126"/>
        <item x="147"/>
        <item x="117"/>
        <item x="319"/>
        <item x="124"/>
        <item x="73"/>
        <item x="243"/>
        <item x="274"/>
        <item x="71"/>
        <item x="51"/>
        <item x="249"/>
        <item x="369"/>
        <item x="402"/>
        <item x="208"/>
        <item x="314"/>
        <item x="58"/>
        <item x="160"/>
        <item x="178"/>
        <item x="329"/>
        <item x="220"/>
        <item x="199"/>
        <item x="198"/>
        <item x="1"/>
        <item x="357"/>
        <item x="91"/>
        <item x="107"/>
        <item x="339"/>
        <item x="44"/>
        <item x="349"/>
        <item x="115"/>
        <item x="301"/>
        <item x="346"/>
        <item x="355"/>
        <item x="360"/>
        <item x="395"/>
        <item x="184"/>
        <item x="247"/>
        <item x="7"/>
        <item x="328"/>
        <item x="276"/>
        <item x="40"/>
        <item x="162"/>
        <item x="246"/>
        <item x="158"/>
        <item x="321"/>
        <item x="404"/>
        <item x="168"/>
        <item x="26"/>
        <item x="103"/>
        <item x="89"/>
        <item x="150"/>
        <item x="179"/>
        <item x="359"/>
        <item x="144"/>
        <item x="315"/>
        <item x="259"/>
        <item x="279"/>
        <item x="397"/>
        <item x="368"/>
        <item x="267"/>
        <item x="191"/>
        <item x="384"/>
        <item x="254"/>
        <item x="318"/>
        <item x="193"/>
        <item x="20"/>
        <item x="262"/>
        <item x="0"/>
        <item x="358"/>
        <item x="53"/>
        <item x="382"/>
        <item x="29"/>
        <item x="176"/>
        <item x="333"/>
        <item x="287"/>
        <item x="4"/>
        <item x="255"/>
        <item x="306"/>
        <item x="119"/>
        <item x="79"/>
        <item x="24"/>
        <item x="152"/>
        <item x="238"/>
        <item x="66"/>
        <item x="231"/>
        <item x="97"/>
        <item x="94"/>
        <item x="125"/>
        <item x="313"/>
        <item x="214"/>
        <item x="244"/>
        <item x="120"/>
        <item x="263"/>
        <item x="32"/>
        <item x="196"/>
        <item x="93"/>
        <item x="85"/>
        <item x="64"/>
        <item x="131"/>
        <item x="60"/>
        <item x="23"/>
        <item x="56"/>
        <item x="332"/>
        <item x="288"/>
        <item x="110"/>
        <item x="335"/>
        <item x="304"/>
        <item x="36"/>
        <item x="343"/>
        <item x="266"/>
        <item x="297"/>
        <item x="385"/>
        <item x="280"/>
        <item x="290"/>
        <item x="210"/>
        <item x="229"/>
        <item x="317"/>
        <item x="390"/>
        <item x="2"/>
        <item x="165"/>
        <item x="190"/>
        <item x="59"/>
        <item x="45"/>
        <item x="202"/>
        <item x="3"/>
        <item x="285"/>
        <item x="408"/>
        <item x="401"/>
        <item x="113"/>
        <item x="200"/>
        <item x="376"/>
        <item x="270"/>
        <item x="217"/>
        <item x="219"/>
        <item x="207"/>
        <item x="63"/>
        <item x="352"/>
        <item x="389"/>
        <item x="334"/>
        <item x="197"/>
        <item x="88"/>
        <item x="325"/>
        <item x="258"/>
        <item x="398"/>
        <item x="195"/>
        <item x="330"/>
        <item x="22"/>
        <item x="68"/>
        <item x="192"/>
        <item x="149"/>
        <item x="129"/>
        <item x="388"/>
        <item x="394"/>
        <item x="80"/>
        <item x="374"/>
        <item x="135"/>
        <item x="188"/>
        <item x="211"/>
        <item x="286"/>
        <item x="130"/>
        <item x="348"/>
        <item x="344"/>
        <item x="185"/>
        <item x="362"/>
        <item x="399"/>
        <item x="226"/>
        <item x="218"/>
        <item x="250"/>
        <item x="48"/>
        <item x="109"/>
        <item x="292"/>
        <item x="324"/>
        <item x="19"/>
        <item x="104"/>
        <item x="233"/>
        <item x="365"/>
        <item x="112"/>
        <item x="338"/>
        <item x="322"/>
        <item x="105"/>
        <item x="284"/>
        <item x="100"/>
        <item x="161"/>
        <item x="86"/>
        <item x="182"/>
        <item x="367"/>
        <item x="316"/>
        <item x="323"/>
        <item x="375"/>
        <item x="128"/>
        <item x="75"/>
        <item x="340"/>
        <item x="371"/>
        <item x="38"/>
        <item x="225"/>
        <item x="27"/>
        <item x="363"/>
        <item x="383"/>
        <item x="236"/>
        <item x="172"/>
        <item x="372"/>
        <item x="331"/>
        <item x="34"/>
        <item x="269"/>
        <item x="170"/>
        <item x="248"/>
        <item x="77"/>
        <item x="257"/>
        <item x="96"/>
        <item x="307"/>
        <item x="43"/>
        <item x="72"/>
        <item x="312"/>
        <item x="268"/>
        <item x="142"/>
        <item x="180"/>
        <item x="305"/>
        <item x="118"/>
        <item x="171"/>
        <item x="342"/>
        <item x="341"/>
        <item x="145"/>
        <item x="336"/>
        <item x="326"/>
        <item x="327"/>
        <item x="407"/>
        <item x="95"/>
        <item x="84"/>
        <item x="156"/>
        <item x="251"/>
        <item x="203"/>
        <item x="232"/>
        <item x="39"/>
        <item x="177"/>
        <item x="17"/>
        <item x="151"/>
        <item x="127"/>
        <item x="67"/>
        <item x="10"/>
        <item x="8"/>
        <item x="55"/>
        <item x="256"/>
        <item x="222"/>
        <item x="302"/>
        <item x="345"/>
        <item x="116"/>
        <item x="351"/>
        <item x="9"/>
        <item x="5"/>
        <item x="277"/>
        <item x="181"/>
        <item x="303"/>
        <item x="87"/>
        <item x="228"/>
        <item x="309"/>
        <item x="175"/>
        <item x="11"/>
        <item x="240"/>
        <item x="183"/>
        <item x="234"/>
        <item x="381"/>
        <item x="253"/>
        <item x="49"/>
        <item x="366"/>
      </items>
      <autoSortScope>
        <pivotArea dataOnly="0" outline="0" fieldPosition="0">
          <references count="1">
            <reference field="4294967294" count="1" selected="0">
              <x v="2"/>
            </reference>
          </references>
        </pivotArea>
      </autoSortScope>
    </pivotField>
    <pivotField dataField="1" compact="0" outline="0" showAll="0" defaultSubtotal="0"/>
    <pivotField compact="0" outline="0" showAll="0" defaultSubtotal="0"/>
    <pivotField compact="0" outline="0" showAll="0" defaultSubtotal="0">
      <items count="6">
        <item x="4"/>
        <item x="0"/>
        <item x="3"/>
        <item x="1"/>
        <item x="2"/>
        <item x="5"/>
      </items>
    </pivotField>
    <pivotField dataField="1" compact="0" outline="0" showAll="0" defaultSubtotal="0"/>
    <pivotField compact="0" outline="0" showAll="0" defaultSubtotal="0">
      <items count="6">
        <item x="0"/>
        <item x="1"/>
        <item x="2"/>
        <item x="3"/>
        <item x="4"/>
        <item x="5"/>
      </items>
    </pivotField>
    <pivotField compact="0" outline="0" showAll="0" defaultSubtotal="0"/>
    <pivotField compact="0" outline="0" showAll="0" defaultSubtotal="0"/>
    <pivotField compact="0" outline="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8">
        <item x="0"/>
        <item x="1"/>
        <item x="2"/>
        <item x="3"/>
        <item x="4"/>
        <item x="5"/>
        <item x="6"/>
        <item x="7"/>
      </items>
    </pivotField>
  </pivotFields>
  <rowFields count="1">
    <field x="4"/>
  </rowFields>
  <rowItems count="10">
    <i>
      <x v="54"/>
    </i>
    <i>
      <x v="92"/>
    </i>
    <i>
      <x v="173"/>
    </i>
    <i>
      <x v="349"/>
    </i>
    <i>
      <x v="196"/>
    </i>
    <i>
      <x v="41"/>
    </i>
    <i>
      <x v="344"/>
    </i>
    <i>
      <x v="215"/>
    </i>
    <i>
      <x v="90"/>
    </i>
    <i>
      <x v="8"/>
    </i>
  </rowItems>
  <colFields count="1">
    <field x="-2"/>
  </colFields>
  <colItems count="3">
    <i>
      <x/>
    </i>
    <i i="1">
      <x v="1"/>
    </i>
    <i i="2">
      <x v="2"/>
    </i>
  </colItems>
  <dataFields count="3">
    <dataField name="UnitsSold" fld="5" baseField="0" baseItem="0"/>
    <dataField name="AVG TTSales" fld="8" subtotal="average" baseField="7" baseItem="0" numFmtId="167"/>
    <dataField name="TotalSales" fld="8" baseField="0" baseItem="0" numFmtId="167"/>
  </dataFields>
  <formats count="42">
    <format dxfId="140">
      <pivotArea outline="0" collapsedLevelsAreSubtotals="1" fieldPosition="0"/>
    </format>
    <format dxfId="139">
      <pivotArea type="all" dataOnly="0" outline="0" fieldPosition="0"/>
    </format>
    <format dxfId="138">
      <pivotArea outline="0" collapsedLevelsAreSubtotals="1" fieldPosition="0"/>
    </format>
    <format dxfId="137">
      <pivotArea field="4" type="button" dataOnly="0" labelOnly="1" outline="0" axis="axisRow" fieldPosition="0"/>
    </format>
    <format dxfId="136">
      <pivotArea dataOnly="0" labelOnly="1" outline="0" fieldPosition="0">
        <references count="1">
          <reference field="4" count="10">
            <x v="8"/>
            <x v="41"/>
            <x v="54"/>
            <x v="90"/>
            <x v="92"/>
            <x v="173"/>
            <x v="196"/>
            <x v="215"/>
            <x v="344"/>
            <x v="349"/>
          </reference>
        </references>
      </pivotArea>
    </format>
    <format dxfId="135">
      <pivotArea dataOnly="0" labelOnly="1" outline="0" fieldPosition="0">
        <references count="1">
          <reference field="4294967294" count="3">
            <x v="0"/>
            <x v="1"/>
            <x v="2"/>
          </reference>
        </references>
      </pivotArea>
    </format>
    <format dxfId="134">
      <pivotArea type="all" dataOnly="0" outline="0" fieldPosition="0"/>
    </format>
    <format dxfId="133">
      <pivotArea outline="0" collapsedLevelsAreSubtotals="1" fieldPosition="0"/>
    </format>
    <format dxfId="132">
      <pivotArea field="4" type="button" dataOnly="0" labelOnly="1" outline="0" axis="axisRow" fieldPosition="0"/>
    </format>
    <format dxfId="131">
      <pivotArea dataOnly="0" labelOnly="1" outline="0" fieldPosition="0">
        <references count="1">
          <reference field="4" count="10">
            <x v="8"/>
            <x v="41"/>
            <x v="54"/>
            <x v="90"/>
            <x v="92"/>
            <x v="173"/>
            <x v="196"/>
            <x v="215"/>
            <x v="344"/>
            <x v="349"/>
          </reference>
        </references>
      </pivotArea>
    </format>
    <format dxfId="130">
      <pivotArea dataOnly="0" labelOnly="1" outline="0" fieldPosition="0">
        <references count="1">
          <reference field="4294967294" count="3">
            <x v="0"/>
            <x v="1"/>
            <x v="2"/>
          </reference>
        </references>
      </pivotArea>
    </format>
    <format dxfId="129">
      <pivotArea field="4" type="button" dataOnly="0" labelOnly="1" outline="0" axis="axisRow" fieldPosition="0"/>
    </format>
    <format dxfId="128">
      <pivotArea dataOnly="0" labelOnly="1" outline="0" fieldPosition="0">
        <references count="1">
          <reference field="4294967294" count="3">
            <x v="0"/>
            <x v="1"/>
            <x v="2"/>
          </reference>
        </references>
      </pivotArea>
    </format>
    <format dxfId="127">
      <pivotArea field="4" type="button" dataOnly="0" labelOnly="1" outline="0" axis="axisRow" fieldPosition="0"/>
    </format>
    <format dxfId="126">
      <pivotArea dataOnly="0" labelOnly="1" outline="0" fieldPosition="0">
        <references count="1">
          <reference field="4294967294" count="3">
            <x v="0"/>
            <x v="1"/>
            <x v="2"/>
          </reference>
        </references>
      </pivotArea>
    </format>
    <format dxfId="125">
      <pivotArea field="4" type="button" dataOnly="0" labelOnly="1" outline="0" axis="axisRow" fieldPosition="0"/>
    </format>
    <format dxfId="124">
      <pivotArea dataOnly="0" labelOnly="1" outline="0" fieldPosition="0">
        <references count="1">
          <reference field="4294967294" count="3">
            <x v="0"/>
            <x v="1"/>
            <x v="2"/>
          </reference>
        </references>
      </pivotArea>
    </format>
    <format dxfId="123">
      <pivotArea outline="0" fieldPosition="0">
        <references count="1">
          <reference field="4" count="1" selected="0">
            <x v="54"/>
          </reference>
        </references>
      </pivotArea>
    </format>
    <format dxfId="122">
      <pivotArea dataOnly="0" labelOnly="1" outline="0" fieldPosition="0">
        <references count="1">
          <reference field="4" count="1">
            <x v="54"/>
          </reference>
        </references>
      </pivotArea>
    </format>
    <format dxfId="121">
      <pivotArea outline="0" fieldPosition="0">
        <references count="1">
          <reference field="4" count="1" selected="0">
            <x v="173"/>
          </reference>
        </references>
      </pivotArea>
    </format>
    <format dxfId="120">
      <pivotArea dataOnly="0" labelOnly="1" outline="0" fieldPosition="0">
        <references count="1">
          <reference field="4" count="1">
            <x v="173"/>
          </reference>
        </references>
      </pivotArea>
    </format>
    <format dxfId="119">
      <pivotArea outline="0" fieldPosition="0">
        <references count="1">
          <reference field="4" count="1" selected="0">
            <x v="196"/>
          </reference>
        </references>
      </pivotArea>
    </format>
    <format dxfId="118">
      <pivotArea dataOnly="0" labelOnly="1" outline="0" fieldPosition="0">
        <references count="1">
          <reference field="4" count="1">
            <x v="196"/>
          </reference>
        </references>
      </pivotArea>
    </format>
    <format dxfId="117">
      <pivotArea outline="0" fieldPosition="0">
        <references count="1">
          <reference field="4" count="1" selected="0">
            <x v="344"/>
          </reference>
        </references>
      </pivotArea>
    </format>
    <format dxfId="116">
      <pivotArea dataOnly="0" labelOnly="1" outline="0" fieldPosition="0">
        <references count="1">
          <reference field="4" count="1">
            <x v="344"/>
          </reference>
        </references>
      </pivotArea>
    </format>
    <format dxfId="115">
      <pivotArea outline="0" fieldPosition="0">
        <references count="1">
          <reference field="4" count="1" selected="0">
            <x v="90"/>
          </reference>
        </references>
      </pivotArea>
    </format>
    <format dxfId="114">
      <pivotArea dataOnly="0" labelOnly="1" outline="0" fieldPosition="0">
        <references count="1">
          <reference field="4" count="1">
            <x v="90"/>
          </reference>
        </references>
      </pivotArea>
    </format>
    <format dxfId="113">
      <pivotArea outline="0" fieldPosition="0">
        <references count="1">
          <reference field="4294967294" count="2" selected="0">
            <x v="1"/>
            <x v="2"/>
          </reference>
        </references>
      </pivotArea>
    </format>
    <format dxfId="112">
      <pivotArea outline="0" fieldPosition="0">
        <references count="1">
          <reference field="4" count="1" selected="0">
            <x v="92"/>
          </reference>
        </references>
      </pivotArea>
    </format>
    <format dxfId="111">
      <pivotArea dataOnly="0" labelOnly="1" outline="0" fieldPosition="0">
        <references count="1">
          <reference field="4" count="1">
            <x v="92"/>
          </reference>
        </references>
      </pivotArea>
    </format>
    <format dxfId="110">
      <pivotArea outline="0" fieldPosition="0">
        <references count="1">
          <reference field="4" count="1" selected="0">
            <x v="349"/>
          </reference>
        </references>
      </pivotArea>
    </format>
    <format dxfId="109">
      <pivotArea dataOnly="0" labelOnly="1" outline="0" fieldPosition="0">
        <references count="1">
          <reference field="4" count="1">
            <x v="349"/>
          </reference>
        </references>
      </pivotArea>
    </format>
    <format dxfId="108">
      <pivotArea outline="0" fieldPosition="0">
        <references count="1">
          <reference field="4" count="1" selected="0">
            <x v="41"/>
          </reference>
        </references>
      </pivotArea>
    </format>
    <format dxfId="107">
      <pivotArea dataOnly="0" labelOnly="1" outline="0" fieldPosition="0">
        <references count="1">
          <reference field="4" count="1">
            <x v="41"/>
          </reference>
        </references>
      </pivotArea>
    </format>
    <format dxfId="106">
      <pivotArea outline="0" fieldPosition="0">
        <references count="1">
          <reference field="4" count="1" selected="0">
            <x v="215"/>
          </reference>
        </references>
      </pivotArea>
    </format>
    <format dxfId="105">
      <pivotArea dataOnly="0" labelOnly="1" outline="0" fieldPosition="0">
        <references count="1">
          <reference field="4" count="1">
            <x v="215"/>
          </reference>
        </references>
      </pivotArea>
    </format>
    <format dxfId="104">
      <pivotArea outline="0" fieldPosition="0">
        <references count="1">
          <reference field="4" count="1" selected="0">
            <x v="8"/>
          </reference>
        </references>
      </pivotArea>
    </format>
    <format dxfId="103">
      <pivotArea dataOnly="0" labelOnly="1" outline="0" fieldPosition="0">
        <references count="1">
          <reference field="4" count="1">
            <x v="8"/>
          </reference>
        </references>
      </pivotArea>
    </format>
    <format dxfId="102">
      <pivotArea field="4" type="button" dataOnly="0" labelOnly="1" outline="0" axis="axisRow" fieldPosition="0"/>
    </format>
    <format dxfId="101">
      <pivotArea dataOnly="0" labelOnly="1" outline="0" fieldPosition="0">
        <references count="1">
          <reference field="4294967294" count="3">
            <x v="0"/>
            <x v="1"/>
            <x v="2"/>
          </reference>
        </references>
      </pivotArea>
    </format>
    <format dxfId="100">
      <pivotArea field="4" type="button" dataOnly="0" labelOnly="1" outline="0" axis="axisRow" fieldPosition="0"/>
    </format>
    <format dxfId="99">
      <pivotArea dataOnly="0" labelOnly="1" outline="0" fieldPosition="0">
        <references count="1">
          <reference field="4294967294" count="3">
            <x v="0"/>
            <x v="1"/>
            <x v="2"/>
          </reference>
        </references>
      </pivotArea>
    </format>
  </formats>
  <pivotTableStyleInfo name="No Formatting" showRowHeaders="1" showColHeaders="1" showRowStripes="0" showColStripes="0" showLastColumn="1"/>
  <filters count="1">
    <filter fld="4" type="count" evalOrder="-1" id="4" iMeasureFld="2">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BCB7DB8-6FC3-4F64-AB62-DD77A0CDC4F8}" name="PivotTable12" cacheId="40"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SalesMan">
  <location ref="A117:D124" firstHeaderRow="0" firstDataRow="1"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dataField="1" showAll="0"/>
    <pivotField showAll="0"/>
    <pivotField axis="axisRow" showAll="0" sortType="descending">
      <items count="7">
        <item x="4"/>
        <item x="0"/>
        <item x="3"/>
        <item x="1"/>
        <item x="2"/>
        <item x="5"/>
        <item t="default"/>
      </items>
      <autoSortScope>
        <pivotArea dataOnly="0" outline="0" fieldPosition="0">
          <references count="1">
            <reference field="4294967294" count="1" selected="0">
              <x v="1"/>
            </reference>
          </references>
        </pivotArea>
      </autoSortScope>
    </pivotField>
    <pivotField dataField="1"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7"/>
  </rowFields>
  <rowItems count="7">
    <i>
      <x v="4"/>
    </i>
    <i>
      <x v="2"/>
    </i>
    <i>
      <x v="1"/>
    </i>
    <i>
      <x v="5"/>
    </i>
    <i>
      <x v="3"/>
    </i>
    <i>
      <x/>
    </i>
    <i t="grand">
      <x/>
    </i>
  </rowItems>
  <colFields count="1">
    <field x="-2"/>
  </colFields>
  <colItems count="3">
    <i>
      <x/>
    </i>
    <i i="1">
      <x v="1"/>
    </i>
    <i i="2">
      <x v="2"/>
    </i>
  </colItems>
  <dataFields count="3">
    <dataField name="UnitsSold" fld="5" baseField="0" baseItem="0"/>
    <dataField name="TotalSales" fld="8" baseField="0" baseItem="0" numFmtId="167"/>
    <dataField name="Average TotalSales" fld="8" subtotal="average" baseField="7" baseItem="0" numFmtId="167"/>
  </dataFields>
  <formats count="17">
    <format dxfId="157">
      <pivotArea outline="0" collapsedLevelsAreSubtotals="1" fieldPosition="0"/>
    </format>
    <format dxfId="156">
      <pivotArea outline="0" collapsedLevelsAreSubtotals="1" fieldPosition="0">
        <references count="1">
          <reference field="4294967294" count="1" selected="0">
            <x v="1"/>
          </reference>
        </references>
      </pivotArea>
    </format>
    <format dxfId="155">
      <pivotArea outline="0" collapsedLevelsAreSubtotals="1" fieldPosition="0">
        <references count="1">
          <reference field="4294967294" count="1" selected="0">
            <x v="2"/>
          </reference>
        </references>
      </pivotArea>
    </format>
    <format dxfId="154">
      <pivotArea dataOnly="0" grandRow="1" fieldPosition="0"/>
    </format>
    <format dxfId="153">
      <pivotArea dataOnly="0" grandRow="1" fieldPosition="0"/>
    </format>
    <format dxfId="152">
      <pivotArea field="7" type="button" dataOnly="0" labelOnly="1" outline="0" axis="axisRow" fieldPosition="0"/>
    </format>
    <format dxfId="151">
      <pivotArea dataOnly="0" labelOnly="1" outline="0" fieldPosition="0">
        <references count="1">
          <reference field="4294967294" count="3">
            <x v="0"/>
            <x v="1"/>
            <x v="2"/>
          </reference>
        </references>
      </pivotArea>
    </format>
    <format dxfId="150">
      <pivotArea dataOnly="0" fieldPosition="0">
        <references count="1">
          <reference field="7" count="1">
            <x v="4"/>
          </reference>
        </references>
      </pivotArea>
    </format>
    <format dxfId="149">
      <pivotArea dataOnly="0" fieldPosition="0">
        <references count="1">
          <reference field="7" count="1">
            <x v="1"/>
          </reference>
        </references>
      </pivotArea>
    </format>
    <format dxfId="148">
      <pivotArea dataOnly="0" fieldPosition="0">
        <references count="1">
          <reference field="7" count="1">
            <x v="3"/>
          </reference>
        </references>
      </pivotArea>
    </format>
    <format dxfId="147">
      <pivotArea dataOnly="0" grandRow="1" fieldPosition="0"/>
    </format>
    <format dxfId="146">
      <pivotArea dataOnly="0" grandRow="1" fieldPosition="0"/>
    </format>
    <format dxfId="145">
      <pivotArea field="7" type="button" dataOnly="0" labelOnly="1" outline="0" axis="axisRow" fieldPosition="0"/>
    </format>
    <format dxfId="144">
      <pivotArea dataOnly="0" labelOnly="1" outline="0" fieldPosition="0">
        <references count="1">
          <reference field="4294967294" count="3">
            <x v="0"/>
            <x v="1"/>
            <x v="2"/>
          </reference>
        </references>
      </pivotArea>
    </format>
    <format dxfId="143">
      <pivotArea field="7" type="button" dataOnly="0" labelOnly="1" outline="0" axis="axisRow" fieldPosition="0"/>
    </format>
    <format dxfId="142">
      <pivotArea dataOnly="0" labelOnly="1" outline="0" fieldPosition="0">
        <references count="1">
          <reference field="4294967294" count="3">
            <x v="0"/>
            <x v="1"/>
            <x v="2"/>
          </reference>
        </references>
      </pivotArea>
    </format>
    <format dxfId="141">
      <pivotArea dataOnly="0" grandRow="1" fieldPosition="0"/>
    </format>
  </formats>
  <conditionalFormats count="1">
    <conditionalFormat priority="25">
      <pivotAreas count="1">
        <pivotArea type="data" collapsedLevelsAreSubtotals="1" fieldPosition="0">
          <references count="2">
            <reference field="4294967294" count="1" selected="0">
              <x v="0"/>
            </reference>
            <reference field="7" count="6">
              <x v="0"/>
              <x v="1"/>
              <x v="2"/>
              <x v="3"/>
              <x v="4"/>
              <x v="5"/>
            </reference>
          </references>
        </pivotArea>
      </pivotAreas>
    </conditionalFormat>
  </conditionalFormats>
  <pivotTableStyleInfo name="No Formatting"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9FC8BED-75F7-4665-BCE0-AF5CF39F68A5}" name="PivotTable23" cacheId="40" applyNumberFormats="0" applyBorderFormats="0" applyFontFormats="0" applyPatternFormats="0" applyAlignmentFormats="0" applyWidthHeightFormats="1" dataCaption="Values" grandTotalCaption="Total" updatedVersion="8" minRefreshableVersion="3" rowGrandTotals="0" colGrandTotals="0" itemPrintTitles="1" createdVersion="8" indent="0" compact="0" compactData="0" multipleFieldFilters="0">
  <location ref="J131:M141" firstHeaderRow="0" firstDataRow="1" firstDataCol="1"/>
  <pivotFields count="16">
    <pivotField compact="0" numFmtId="165" outline="0" showAll="0" defaultSubtotal="0">
      <items count="4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s>
    </pivotField>
    <pivotField compact="0" outline="0" showAll="0" defaultSubtotal="0">
      <items count="10">
        <item m="1" x="6"/>
        <item x="1"/>
        <item x="0"/>
        <item x="3"/>
        <item x="4"/>
        <item x="2"/>
        <item m="1" x="5"/>
        <item m="1" x="8"/>
        <item m="1" x="9"/>
        <item m="1" x="7"/>
      </items>
    </pivotField>
    <pivotField compact="0" outline="0" showAll="0" defaultSubtotal="0">
      <items count="16">
        <item x="2"/>
        <item m="1" x="10"/>
        <item x="0"/>
        <item m="1" x="8"/>
        <item m="1" x="14"/>
        <item x="6"/>
        <item m="1" x="9"/>
        <item x="1"/>
        <item x="5"/>
        <item m="1" x="13"/>
        <item x="3"/>
        <item m="1" x="11"/>
        <item m="1" x="15"/>
        <item x="7"/>
        <item m="1" x="12"/>
        <item x="4"/>
      </items>
    </pivotField>
    <pivotField compact="0" outline="0" showAll="0" defaultSubtotal="0"/>
    <pivotField axis="axisRow" compact="0" outline="0" showAll="0" measureFilter="1" sortType="descending" defaultSubtotal="0">
      <items count="409">
        <item x="366"/>
        <item x="49"/>
        <item x="253"/>
        <item x="381"/>
        <item x="234"/>
        <item x="183"/>
        <item x="240"/>
        <item x="11"/>
        <item x="175"/>
        <item x="309"/>
        <item x="228"/>
        <item x="87"/>
        <item x="303"/>
        <item x="181"/>
        <item x="277"/>
        <item x="5"/>
        <item x="9"/>
        <item x="351"/>
        <item x="116"/>
        <item x="345"/>
        <item x="302"/>
        <item x="222"/>
        <item x="256"/>
        <item x="55"/>
        <item x="8"/>
        <item x="10"/>
        <item x="67"/>
        <item x="127"/>
        <item x="151"/>
        <item x="17"/>
        <item x="177"/>
        <item x="39"/>
        <item x="232"/>
        <item x="203"/>
        <item x="251"/>
        <item x="156"/>
        <item x="84"/>
        <item x="95"/>
        <item x="407"/>
        <item x="327"/>
        <item x="326"/>
        <item x="336"/>
        <item x="145"/>
        <item x="341"/>
        <item x="342"/>
        <item x="171"/>
        <item x="118"/>
        <item x="305"/>
        <item x="180"/>
        <item x="142"/>
        <item x="268"/>
        <item x="312"/>
        <item x="72"/>
        <item x="43"/>
        <item x="307"/>
        <item x="96"/>
        <item x="257"/>
        <item x="77"/>
        <item x="248"/>
        <item x="170"/>
        <item x="269"/>
        <item x="34"/>
        <item x="331"/>
        <item x="372"/>
        <item x="172"/>
        <item x="236"/>
        <item x="383"/>
        <item x="363"/>
        <item x="27"/>
        <item x="225"/>
        <item x="38"/>
        <item x="371"/>
        <item x="340"/>
        <item x="75"/>
        <item x="128"/>
        <item x="375"/>
        <item x="323"/>
        <item x="316"/>
        <item x="367"/>
        <item x="182"/>
        <item x="86"/>
        <item x="161"/>
        <item x="100"/>
        <item x="284"/>
        <item x="105"/>
        <item x="322"/>
        <item x="338"/>
        <item x="112"/>
        <item x="365"/>
        <item x="233"/>
        <item x="104"/>
        <item x="19"/>
        <item x="324"/>
        <item x="292"/>
        <item x="109"/>
        <item x="48"/>
        <item x="250"/>
        <item x="218"/>
        <item x="226"/>
        <item x="399"/>
        <item x="362"/>
        <item x="185"/>
        <item x="344"/>
        <item x="348"/>
        <item x="130"/>
        <item x="286"/>
        <item x="211"/>
        <item x="188"/>
        <item x="135"/>
        <item x="374"/>
        <item x="80"/>
        <item x="394"/>
        <item x="388"/>
        <item x="129"/>
        <item x="149"/>
        <item x="192"/>
        <item x="68"/>
        <item x="22"/>
        <item x="330"/>
        <item x="195"/>
        <item x="398"/>
        <item x="258"/>
        <item x="325"/>
        <item x="88"/>
        <item x="197"/>
        <item x="334"/>
        <item x="389"/>
        <item x="352"/>
        <item x="63"/>
        <item x="207"/>
        <item x="219"/>
        <item x="217"/>
        <item x="270"/>
        <item x="376"/>
        <item x="200"/>
        <item x="113"/>
        <item x="401"/>
        <item x="408"/>
        <item x="285"/>
        <item x="3"/>
        <item x="202"/>
        <item x="45"/>
        <item x="59"/>
        <item x="190"/>
        <item x="165"/>
        <item x="2"/>
        <item x="390"/>
        <item x="317"/>
        <item x="229"/>
        <item x="210"/>
        <item x="290"/>
        <item x="280"/>
        <item x="385"/>
        <item x="297"/>
        <item x="266"/>
        <item x="343"/>
        <item x="36"/>
        <item x="304"/>
        <item x="335"/>
        <item x="110"/>
        <item x="288"/>
        <item x="332"/>
        <item x="56"/>
        <item x="23"/>
        <item x="60"/>
        <item x="131"/>
        <item x="64"/>
        <item x="85"/>
        <item x="93"/>
        <item x="196"/>
        <item x="32"/>
        <item x="263"/>
        <item x="120"/>
        <item x="244"/>
        <item x="214"/>
        <item x="313"/>
        <item x="125"/>
        <item x="94"/>
        <item x="97"/>
        <item x="231"/>
        <item x="66"/>
        <item x="238"/>
        <item x="152"/>
        <item x="24"/>
        <item x="79"/>
        <item x="119"/>
        <item x="306"/>
        <item x="255"/>
        <item x="4"/>
        <item x="287"/>
        <item x="333"/>
        <item x="176"/>
        <item x="29"/>
        <item x="382"/>
        <item x="53"/>
        <item x="358"/>
        <item x="0"/>
        <item x="262"/>
        <item x="20"/>
        <item x="193"/>
        <item x="318"/>
        <item x="254"/>
        <item x="384"/>
        <item x="191"/>
        <item x="267"/>
        <item x="368"/>
        <item x="397"/>
        <item x="279"/>
        <item x="259"/>
        <item x="315"/>
        <item x="144"/>
        <item x="359"/>
        <item x="179"/>
        <item x="150"/>
        <item x="89"/>
        <item x="103"/>
        <item x="26"/>
        <item x="168"/>
        <item x="404"/>
        <item x="321"/>
        <item x="158"/>
        <item x="246"/>
        <item x="162"/>
        <item x="40"/>
        <item x="276"/>
        <item x="328"/>
        <item x="7"/>
        <item x="247"/>
        <item x="184"/>
        <item x="395"/>
        <item x="360"/>
        <item x="355"/>
        <item x="346"/>
        <item x="301"/>
        <item x="115"/>
        <item x="349"/>
        <item x="44"/>
        <item x="339"/>
        <item x="107"/>
        <item x="91"/>
        <item x="357"/>
        <item x="1"/>
        <item x="198"/>
        <item x="199"/>
        <item x="220"/>
        <item x="329"/>
        <item x="178"/>
        <item x="160"/>
        <item x="58"/>
        <item x="314"/>
        <item x="208"/>
        <item x="402"/>
        <item x="369"/>
        <item x="249"/>
        <item x="51"/>
        <item x="71"/>
        <item x="274"/>
        <item x="243"/>
        <item x="73"/>
        <item x="124"/>
        <item x="319"/>
        <item x="117"/>
        <item x="147"/>
        <item x="126"/>
        <item x="260"/>
        <item x="65"/>
        <item x="278"/>
        <item x="205"/>
        <item x="370"/>
        <item x="230"/>
        <item x="347"/>
        <item x="396"/>
        <item x="354"/>
        <item x="310"/>
        <item x="90"/>
        <item x="35"/>
        <item x="136"/>
        <item x="403"/>
        <item x="223"/>
        <item x="237"/>
        <item x="123"/>
        <item x="153"/>
        <item x="361"/>
        <item x="6"/>
        <item x="101"/>
        <item x="106"/>
        <item x="159"/>
        <item x="201"/>
        <item x="296"/>
        <item x="13"/>
        <item x="194"/>
        <item x="108"/>
        <item x="379"/>
        <item x="42"/>
        <item x="239"/>
        <item x="81"/>
        <item x="173"/>
        <item x="261"/>
        <item x="14"/>
        <item x="139"/>
        <item x="174"/>
        <item x="294"/>
        <item x="265"/>
        <item x="311"/>
        <item x="141"/>
        <item x="114"/>
        <item x="132"/>
        <item x="154"/>
        <item x="31"/>
        <item x="337"/>
        <item x="393"/>
        <item x="12"/>
        <item x="133"/>
        <item x="241"/>
        <item x="271"/>
        <item x="15"/>
        <item x="353"/>
        <item x="99"/>
        <item x="293"/>
        <item x="264"/>
        <item x="291"/>
        <item x="57"/>
        <item x="275"/>
        <item x="41"/>
        <item x="70"/>
        <item x="356"/>
        <item x="18"/>
        <item x="82"/>
        <item x="148"/>
        <item x="166"/>
        <item x="299"/>
        <item x="28"/>
        <item x="281"/>
        <item x="47"/>
        <item x="140"/>
        <item x="16"/>
        <item x="320"/>
        <item x="377"/>
        <item x="378"/>
        <item x="386"/>
        <item x="102"/>
        <item x="78"/>
        <item x="405"/>
        <item x="380"/>
        <item x="98"/>
        <item x="364"/>
        <item x="92"/>
        <item x="30"/>
        <item x="83"/>
        <item x="164"/>
        <item x="273"/>
        <item x="62"/>
        <item x="25"/>
        <item x="50"/>
        <item x="391"/>
        <item x="46"/>
        <item x="69"/>
        <item x="221"/>
        <item x="282"/>
        <item x="235"/>
        <item x="298"/>
        <item x="167"/>
        <item x="387"/>
        <item x="33"/>
        <item x="300"/>
        <item x="204"/>
        <item x="373"/>
        <item x="163"/>
        <item x="252"/>
        <item x="400"/>
        <item x="350"/>
        <item x="206"/>
        <item x="21"/>
        <item x="155"/>
        <item x="134"/>
        <item x="54"/>
        <item x="122"/>
        <item x="61"/>
        <item x="146"/>
        <item x="406"/>
        <item x="216"/>
        <item x="189"/>
        <item x="245"/>
        <item x="143"/>
        <item x="283"/>
        <item x="392"/>
        <item x="76"/>
        <item x="242"/>
        <item x="272"/>
        <item x="209"/>
        <item x="111"/>
        <item x="215"/>
        <item x="37"/>
        <item x="121"/>
        <item x="169"/>
        <item x="212"/>
        <item x="74"/>
        <item x="157"/>
        <item x="52"/>
        <item x="289"/>
        <item x="187"/>
        <item x="137"/>
        <item x="138"/>
        <item x="295"/>
        <item x="227"/>
        <item x="186"/>
        <item x="213"/>
        <item x="308"/>
        <item x="224"/>
      </items>
      <autoSortScope>
        <pivotArea dataOnly="0" outline="0" fieldPosition="0">
          <references count="1">
            <reference field="4294967294" count="1" selected="0">
              <x v="2"/>
            </reference>
          </references>
        </pivotArea>
      </autoSortScope>
    </pivotField>
    <pivotField dataField="1" compact="0" outline="0" showAll="0" defaultSubtotal="0"/>
    <pivotField compact="0" outline="0" showAll="0" defaultSubtotal="0"/>
    <pivotField compact="0" outline="0" showAll="0" defaultSubtotal="0">
      <items count="6">
        <item x="4"/>
        <item x="0"/>
        <item x="3"/>
        <item x="1"/>
        <item x="2"/>
        <item x="5"/>
      </items>
    </pivotField>
    <pivotField dataField="1" compact="0" outline="0" showAll="0" defaultSubtotal="0"/>
    <pivotField compact="0" outline="0" showAll="0" defaultSubtotal="0">
      <items count="6">
        <item x="0"/>
        <item x="1"/>
        <item x="2"/>
        <item x="3"/>
        <item x="4"/>
        <item x="5"/>
      </items>
    </pivotField>
    <pivotField compact="0" outline="0" showAll="0" defaultSubtotal="0"/>
    <pivotField compact="0" outline="0" showAll="0" defaultSubtotal="0"/>
    <pivotField compact="0" outline="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8">
        <item x="0"/>
        <item x="1"/>
        <item x="2"/>
        <item x="3"/>
        <item x="4"/>
        <item x="5"/>
        <item x="6"/>
        <item x="7"/>
      </items>
    </pivotField>
  </pivotFields>
  <rowFields count="1">
    <field x="4"/>
  </rowFields>
  <rowItems count="10">
    <i>
      <x v="244"/>
    </i>
    <i>
      <x v="142"/>
    </i>
    <i>
      <x v="163"/>
    </i>
    <i>
      <x v="25"/>
    </i>
    <i>
      <x v="293"/>
    </i>
    <i>
      <x v="1"/>
    </i>
    <i>
      <x v="289"/>
    </i>
    <i>
      <x v="184"/>
    </i>
    <i>
      <x v="114"/>
    </i>
    <i>
      <x v="28"/>
    </i>
  </rowItems>
  <colFields count="1">
    <field x="-2"/>
  </colFields>
  <colItems count="3">
    <i>
      <x/>
    </i>
    <i i="1">
      <x v="1"/>
    </i>
    <i i="2">
      <x v="2"/>
    </i>
  </colItems>
  <dataFields count="3">
    <dataField name="UnitsSold" fld="5" baseField="0" baseItem="0"/>
    <dataField name="AVG TotalSales" fld="8" subtotal="average" baseField="7" baseItem="0" numFmtId="167"/>
    <dataField name="TotalSales" fld="8" baseField="0" baseItem="0" numFmtId="167"/>
  </dataFields>
  <formats count="62">
    <format dxfId="219">
      <pivotArea outline="0" collapsedLevelsAreSubtotals="1" fieldPosition="0"/>
    </format>
    <format dxfId="218">
      <pivotArea outline="0" fieldPosition="0">
        <references count="2">
          <reference field="4294967294" count="1" selected="0">
            <x v="2"/>
          </reference>
          <reference field="4" count="1" selected="0">
            <x v="244"/>
          </reference>
        </references>
      </pivotArea>
    </format>
    <format dxfId="217">
      <pivotArea type="all" dataOnly="0" outline="0" fieldPosition="0"/>
    </format>
    <format dxfId="216">
      <pivotArea outline="0" collapsedLevelsAreSubtotals="1" fieldPosition="0"/>
    </format>
    <format dxfId="215">
      <pivotArea field="4" type="button" dataOnly="0" labelOnly="1" outline="0" axis="axisRow" fieldPosition="0"/>
    </format>
    <format dxfId="214">
      <pivotArea dataOnly="0" labelOnly="1" outline="0" fieldPosition="0">
        <references count="1">
          <reference field="4" count="10">
            <x v="1"/>
            <x v="25"/>
            <x v="28"/>
            <x v="114"/>
            <x v="142"/>
            <x v="163"/>
            <x v="184"/>
            <x v="244"/>
            <x v="289"/>
            <x v="293"/>
          </reference>
        </references>
      </pivotArea>
    </format>
    <format dxfId="213">
      <pivotArea dataOnly="0" labelOnly="1" grandRow="1" outline="0" fieldPosition="0"/>
    </format>
    <format dxfId="212">
      <pivotArea dataOnly="0" labelOnly="1" outline="0" fieldPosition="0">
        <references count="1">
          <reference field="4294967294" count="3">
            <x v="0"/>
            <x v="1"/>
            <x v="2"/>
          </reference>
        </references>
      </pivotArea>
    </format>
    <format dxfId="211">
      <pivotArea outline="0" collapsedLevelsAreSubtotals="1" fieldPosition="0"/>
    </format>
    <format dxfId="210">
      <pivotArea dataOnly="0" labelOnly="1" outline="0" fieldPosition="0">
        <references count="1">
          <reference field="4" count="10">
            <x v="1"/>
            <x v="25"/>
            <x v="28"/>
            <x v="114"/>
            <x v="142"/>
            <x v="163"/>
            <x v="184"/>
            <x v="244"/>
            <x v="289"/>
            <x v="293"/>
          </reference>
        </references>
      </pivotArea>
    </format>
    <format dxfId="209">
      <pivotArea field="4" type="button" dataOnly="0" labelOnly="1" outline="0" axis="axisRow" fieldPosition="0"/>
    </format>
    <format dxfId="208">
      <pivotArea dataOnly="0" labelOnly="1" outline="0" fieldPosition="0">
        <references count="1">
          <reference field="4294967294" count="3">
            <x v="0"/>
            <x v="1"/>
            <x v="2"/>
          </reference>
        </references>
      </pivotArea>
    </format>
    <format dxfId="207">
      <pivotArea dataOnly="0" labelOnly="1" grandRow="1" outline="0" fieldPosition="0"/>
    </format>
    <format dxfId="206">
      <pivotArea dataOnly="0" labelOnly="1" outline="0" fieldPosition="0">
        <references count="1">
          <reference field="4" count="1">
            <x v="244"/>
          </reference>
        </references>
      </pivotArea>
    </format>
    <format dxfId="205">
      <pivotArea dataOnly="0" labelOnly="1" outline="0" fieldPosition="0">
        <references count="1">
          <reference field="4" count="1">
            <x v="142"/>
          </reference>
        </references>
      </pivotArea>
    </format>
    <format dxfId="204">
      <pivotArea dataOnly="0" labelOnly="1" outline="0" fieldPosition="0">
        <references count="1">
          <reference field="4" count="1">
            <x v="163"/>
          </reference>
        </references>
      </pivotArea>
    </format>
    <format dxfId="203">
      <pivotArea dataOnly="0" labelOnly="1" outline="0" fieldPosition="0">
        <references count="1">
          <reference field="4" count="1">
            <x v="293"/>
          </reference>
        </references>
      </pivotArea>
    </format>
    <format dxfId="202">
      <pivotArea dataOnly="0" labelOnly="1" outline="0" fieldPosition="0">
        <references count="1">
          <reference field="4" count="1">
            <x v="289"/>
          </reference>
        </references>
      </pivotArea>
    </format>
    <format dxfId="201">
      <pivotArea dataOnly="0" labelOnly="1" outline="0" fieldPosition="0">
        <references count="1">
          <reference field="4" count="1">
            <x v="114"/>
          </reference>
        </references>
      </pivotArea>
    </format>
    <format dxfId="200">
      <pivotArea dataOnly="0" labelOnly="1" outline="0" fieldPosition="0">
        <references count="1">
          <reference field="4" count="1">
            <x v="25"/>
          </reference>
        </references>
      </pivotArea>
    </format>
    <format dxfId="199">
      <pivotArea dataOnly="0" labelOnly="1" outline="0" fieldPosition="0">
        <references count="1">
          <reference field="4" count="1">
            <x v="1"/>
          </reference>
        </references>
      </pivotArea>
    </format>
    <format dxfId="198">
      <pivotArea dataOnly="0" labelOnly="1" outline="0" fieldPosition="0">
        <references count="1">
          <reference field="4" count="1">
            <x v="184"/>
          </reference>
        </references>
      </pivotArea>
    </format>
    <format dxfId="197">
      <pivotArea dataOnly="0" labelOnly="1" outline="0" fieldPosition="0">
        <references count="1">
          <reference field="4" count="1">
            <x v="28"/>
          </reference>
        </references>
      </pivotArea>
    </format>
    <format dxfId="196">
      <pivotArea type="all" dataOnly="0" outline="0" fieldPosition="0"/>
    </format>
    <format dxfId="195">
      <pivotArea outline="0" collapsedLevelsAreSubtotals="1" fieldPosition="0"/>
    </format>
    <format dxfId="194">
      <pivotArea field="4" type="button" dataOnly="0" labelOnly="1" outline="0" axis="axisRow" fieldPosition="0"/>
    </format>
    <format dxfId="193">
      <pivotArea dataOnly="0" labelOnly="1" outline="0" fieldPosition="0">
        <references count="1">
          <reference field="4" count="10">
            <x v="1"/>
            <x v="25"/>
            <x v="28"/>
            <x v="114"/>
            <x v="142"/>
            <x v="163"/>
            <x v="184"/>
            <x v="244"/>
            <x v="289"/>
            <x v="293"/>
          </reference>
        </references>
      </pivotArea>
    </format>
    <format dxfId="192">
      <pivotArea dataOnly="0" labelOnly="1" grandRow="1" outline="0" fieldPosition="0"/>
    </format>
    <format dxfId="191">
      <pivotArea dataOnly="0" labelOnly="1" outline="0" fieldPosition="0">
        <references count="1">
          <reference field="4294967294" count="3">
            <x v="0"/>
            <x v="1"/>
            <x v="2"/>
          </reference>
        </references>
      </pivotArea>
    </format>
    <format dxfId="190">
      <pivotArea outline="0" fieldPosition="0">
        <references count="1">
          <reference field="4" count="1" selected="0">
            <x v="244"/>
          </reference>
        </references>
      </pivotArea>
    </format>
    <format dxfId="189">
      <pivotArea dataOnly="0" labelOnly="1" outline="0" fieldPosition="0">
        <references count="1">
          <reference field="4" count="1">
            <x v="244"/>
          </reference>
        </references>
      </pivotArea>
    </format>
    <format dxfId="188">
      <pivotArea outline="0" fieldPosition="0">
        <references count="1">
          <reference field="4" count="1" selected="0">
            <x v="163"/>
          </reference>
        </references>
      </pivotArea>
    </format>
    <format dxfId="187">
      <pivotArea dataOnly="0" labelOnly="1" outline="0" fieldPosition="0">
        <references count="1">
          <reference field="4" count="1">
            <x v="163"/>
          </reference>
        </references>
      </pivotArea>
    </format>
    <format dxfId="186">
      <pivotArea outline="0" fieldPosition="0">
        <references count="1">
          <reference field="4" count="1" selected="0">
            <x v="293"/>
          </reference>
        </references>
      </pivotArea>
    </format>
    <format dxfId="185">
      <pivotArea dataOnly="0" labelOnly="1" outline="0" fieldPosition="0">
        <references count="1">
          <reference field="4" count="1">
            <x v="293"/>
          </reference>
        </references>
      </pivotArea>
    </format>
    <format dxfId="184">
      <pivotArea outline="0" fieldPosition="0">
        <references count="1">
          <reference field="4" count="1" selected="0">
            <x v="289"/>
          </reference>
        </references>
      </pivotArea>
    </format>
    <format dxfId="183">
      <pivotArea dataOnly="0" labelOnly="1" outline="0" fieldPosition="0">
        <references count="1">
          <reference field="4" count="1">
            <x v="289"/>
          </reference>
        </references>
      </pivotArea>
    </format>
    <format dxfId="182">
      <pivotArea outline="0" fieldPosition="0">
        <references count="1">
          <reference field="4" count="1" selected="0">
            <x v="114"/>
          </reference>
        </references>
      </pivotArea>
    </format>
    <format dxfId="181">
      <pivotArea dataOnly="0" labelOnly="1" outline="0" fieldPosition="0">
        <references count="1">
          <reference field="4" count="1">
            <x v="114"/>
          </reference>
        </references>
      </pivotArea>
    </format>
    <format dxfId="180">
      <pivotArea grandRow="1" outline="0" collapsedLevelsAreSubtotals="1" fieldPosition="0"/>
    </format>
    <format dxfId="179">
      <pivotArea dataOnly="0" labelOnly="1" grandRow="1" outline="0" fieldPosition="0"/>
    </format>
    <format dxfId="178">
      <pivotArea grandRow="1" outline="0" collapsedLevelsAreSubtotals="1" fieldPosition="0"/>
    </format>
    <format dxfId="177">
      <pivotArea dataOnly="0" labelOnly="1" grandRow="1" outline="0" fieldPosition="0"/>
    </format>
    <format dxfId="176">
      <pivotArea grandRow="1" outline="0" collapsedLevelsAreSubtotals="1" fieldPosition="0"/>
    </format>
    <format dxfId="175">
      <pivotArea dataOnly="0" labelOnly="1" grandRow="1" outline="0" fieldPosition="0"/>
    </format>
    <format dxfId="174">
      <pivotArea field="4" type="button" dataOnly="0" labelOnly="1" outline="0" axis="axisRow" fieldPosition="0"/>
    </format>
    <format dxfId="173">
      <pivotArea dataOnly="0" labelOnly="1" outline="0" fieldPosition="0">
        <references count="1">
          <reference field="4294967294" count="3">
            <x v="0"/>
            <x v="1"/>
            <x v="2"/>
          </reference>
        </references>
      </pivotArea>
    </format>
    <format dxfId="172">
      <pivotArea outline="0" fieldPosition="0">
        <references count="1">
          <reference field="4294967294" count="2" selected="0">
            <x v="1"/>
            <x v="2"/>
          </reference>
        </references>
      </pivotArea>
    </format>
    <format dxfId="171">
      <pivotArea outline="0" fieldPosition="0">
        <references count="1">
          <reference field="4" count="1" selected="0">
            <x v="28"/>
          </reference>
        </references>
      </pivotArea>
    </format>
    <format dxfId="170">
      <pivotArea dataOnly="0" labelOnly="1" outline="0" fieldPosition="0">
        <references count="1">
          <reference field="4" count="1">
            <x v="28"/>
          </reference>
        </references>
      </pivotArea>
    </format>
    <format dxfId="169">
      <pivotArea outline="0" fieldPosition="0">
        <references count="1">
          <reference field="4" count="1" selected="0">
            <x v="184"/>
          </reference>
        </references>
      </pivotArea>
    </format>
    <format dxfId="168">
      <pivotArea dataOnly="0" labelOnly="1" outline="0" fieldPosition="0">
        <references count="1">
          <reference field="4" count="1">
            <x v="184"/>
          </reference>
        </references>
      </pivotArea>
    </format>
    <format dxfId="167">
      <pivotArea outline="0" fieldPosition="0">
        <references count="1">
          <reference field="4" count="1" selected="0">
            <x v="1"/>
          </reference>
        </references>
      </pivotArea>
    </format>
    <format dxfId="166">
      <pivotArea dataOnly="0" labelOnly="1" outline="0" fieldPosition="0">
        <references count="1">
          <reference field="4" count="1">
            <x v="1"/>
          </reference>
        </references>
      </pivotArea>
    </format>
    <format dxfId="165">
      <pivotArea outline="0" fieldPosition="0">
        <references count="1">
          <reference field="4" count="1" selected="0">
            <x v="25"/>
          </reference>
        </references>
      </pivotArea>
    </format>
    <format dxfId="164">
      <pivotArea dataOnly="0" labelOnly="1" outline="0" fieldPosition="0">
        <references count="1">
          <reference field="4" count="1">
            <x v="25"/>
          </reference>
        </references>
      </pivotArea>
    </format>
    <format dxfId="163">
      <pivotArea outline="0" fieldPosition="0">
        <references count="1">
          <reference field="4" count="1" selected="0">
            <x v="142"/>
          </reference>
        </references>
      </pivotArea>
    </format>
    <format dxfId="162">
      <pivotArea dataOnly="0" labelOnly="1" outline="0" fieldPosition="0">
        <references count="1">
          <reference field="4" count="1">
            <x v="142"/>
          </reference>
        </references>
      </pivotArea>
    </format>
    <format dxfId="161">
      <pivotArea field="4" type="button" dataOnly="0" labelOnly="1" outline="0" axis="axisRow" fieldPosition="0"/>
    </format>
    <format dxfId="160">
      <pivotArea dataOnly="0" labelOnly="1" outline="0" fieldPosition="0">
        <references count="1">
          <reference field="4294967294" count="3">
            <x v="0"/>
            <x v="1"/>
            <x v="2"/>
          </reference>
        </references>
      </pivotArea>
    </format>
    <format dxfId="159">
      <pivotArea field="4" type="button" dataOnly="0" labelOnly="1" outline="0" axis="axisRow" fieldPosition="0"/>
    </format>
    <format dxfId="158">
      <pivotArea dataOnly="0" labelOnly="1" outline="0" fieldPosition="0">
        <references count="1">
          <reference field="4294967294" count="3">
            <x v="0"/>
            <x v="1"/>
            <x v="2"/>
          </reference>
        </references>
      </pivotArea>
    </format>
  </formats>
  <conditionalFormats count="1">
    <conditionalFormat priority="11">
      <pivotAreas count="1">
        <pivotArea type="data" outline="0" collapsedLevelsAreSubtotals="1" fieldPosition="0">
          <references count="2">
            <reference field="4294967294" count="1" selected="0">
              <x v="2"/>
            </reference>
            <reference field="4" count="10" selected="0">
              <x v="1"/>
              <x v="25"/>
              <x v="28"/>
              <x v="114"/>
              <x v="142"/>
              <x v="163"/>
              <x v="184"/>
              <x v="244"/>
              <x v="289"/>
              <x v="293"/>
            </reference>
          </references>
        </pivotArea>
      </pivotAreas>
    </conditionalFormat>
  </conditionalFormats>
  <pivotTableStyleInfo name="No Formatting" showRowHeaders="1" showColHeaders="1" showRowStripes="0" showColStripes="0" showLastColumn="1"/>
  <filters count="1">
    <filter fld="4" type="count" evalOrder="-1" id="3" iMeasureFld="2">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BC3648-61CA-46A0-93ED-F16F84AC84AA}" name="PivotTable11" cacheId="4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location ref="A101:G109" firstHeaderRow="1" firstDataRow="2"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axis="axisCol" showAll="0">
      <items count="11">
        <item m="1" x="6"/>
        <item m="1" x="5"/>
        <item m="1" x="8"/>
        <item m="1" x="9"/>
        <item m="1" x="7"/>
        <item x="0"/>
        <item x="1"/>
        <item x="2"/>
        <item x="3"/>
        <item x="4"/>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showAll="0"/>
    <pivotField showAll="0"/>
    <pivotField showAll="0">
      <items count="7">
        <item x="4"/>
        <item x="0"/>
        <item x="3"/>
        <item x="1"/>
        <item x="2"/>
        <item x="5"/>
        <item t="default"/>
      </items>
    </pivotField>
    <pivotField dataField="1" showAll="0"/>
    <pivotField axis="axisRow"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9"/>
  </rowFields>
  <rowItems count="7">
    <i>
      <x/>
    </i>
    <i>
      <x v="1"/>
    </i>
    <i>
      <x v="2"/>
    </i>
    <i>
      <x v="3"/>
    </i>
    <i>
      <x v="4"/>
    </i>
    <i>
      <x v="5"/>
    </i>
    <i t="grand">
      <x/>
    </i>
  </rowItems>
  <colFields count="1">
    <field x="1"/>
  </colFields>
  <colItems count="6">
    <i>
      <x v="5"/>
    </i>
    <i>
      <x v="6"/>
    </i>
    <i>
      <x v="7"/>
    </i>
    <i>
      <x v="8"/>
    </i>
    <i>
      <x v="9"/>
    </i>
    <i t="grand">
      <x/>
    </i>
  </colItems>
  <dataFields count="1">
    <dataField name="Sum of Total_Sales" fld="8" baseField="0" baseItem="0"/>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3827692-6A99-455F-826E-7C0CA442C1B4}" name="PivotTable7" cacheId="4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8">
  <location ref="A56:B61" firstHeaderRow="1" firstDataRow="1"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showAll="0"/>
    <pivotField showAll="0"/>
    <pivotField showAll="0">
      <items count="7">
        <item x="4"/>
        <item x="0"/>
        <item x="3"/>
        <item x="1"/>
        <item x="2"/>
        <item x="5"/>
        <item t="default"/>
      </items>
    </pivotField>
    <pivotField dataField="1" showAll="0"/>
    <pivotField showAll="0">
      <items count="7">
        <item x="0"/>
        <item x="1"/>
        <item x="2"/>
        <item x="3"/>
        <item x="4"/>
        <item x="5"/>
        <item t="default"/>
      </items>
    </pivotField>
    <pivotField showAll="0"/>
    <pivotField showAll="0"/>
    <pivotField axis="axisRow"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12"/>
  </rowFields>
  <rowItems count="5">
    <i>
      <x/>
    </i>
    <i>
      <x v="1"/>
    </i>
    <i>
      <x v="2"/>
    </i>
    <i>
      <x v="3"/>
    </i>
    <i t="grand">
      <x/>
    </i>
  </rowItems>
  <colItems count="1">
    <i/>
  </colItems>
  <dataFields count="1">
    <dataField name="Sum of Total_Sales" fld="8" baseField="0" baseItem="0"/>
  </dataFields>
  <formats count="1">
    <format dxfId="220">
      <pivotArea outline="0" collapsedLevelsAreSubtotals="1" fieldPosition="0"/>
    </format>
  </format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2" count="1" selected="0">
            <x v="0"/>
          </reference>
        </references>
      </pivotArea>
    </chartFormat>
    <chartFormat chart="3" format="12">
      <pivotArea type="data" outline="0" fieldPosition="0">
        <references count="2">
          <reference field="4294967294" count="1" selected="0">
            <x v="0"/>
          </reference>
          <reference field="12" count="1" selected="0">
            <x v="1"/>
          </reference>
        </references>
      </pivotArea>
    </chartFormat>
    <chartFormat chart="3" format="13">
      <pivotArea type="data" outline="0" fieldPosition="0">
        <references count="2">
          <reference field="4294967294" count="1" selected="0">
            <x v="0"/>
          </reference>
          <reference field="12" count="1" selected="0">
            <x v="2"/>
          </reference>
        </references>
      </pivotArea>
    </chartFormat>
    <chartFormat chart="3" format="14">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0190D19-093E-4DBC-80C8-0142F8D63196}" name="PivotTable1" cacheId="4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5:A6" firstHeaderRow="1" firstDataRow="1" firstDataCol="0"/>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dataField="1" showAll="0"/>
    <pivotField showAll="0"/>
    <pivotField showAll="0">
      <items count="7">
        <item x="4"/>
        <item x="0"/>
        <item x="3"/>
        <item x="1"/>
        <item x="2"/>
        <item x="5"/>
        <item t="default"/>
      </items>
    </pivotField>
    <pivotField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Items count="1">
    <i/>
  </rowItems>
  <colItems count="1">
    <i/>
  </colItems>
  <dataFields count="1">
    <dataField name="Sum of Units_Sold" fld="5" baseField="0" baseItem="0"/>
  </dataFields>
  <formats count="1">
    <format dxfId="2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13495569-0108-4E0E-87E9-0ACA729965BB}" name="PivotTable5" cacheId="4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27:B34" firstHeaderRow="1" firstDataRow="1"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showAll="0"/>
    <pivotField showAll="0"/>
    <pivotField showAll="0">
      <items count="7">
        <item x="4"/>
        <item x="0"/>
        <item x="3"/>
        <item x="1"/>
        <item x="2"/>
        <item x="5"/>
        <item t="default"/>
      </items>
    </pivotField>
    <pivotField dataField="1" showAll="0"/>
    <pivotField axis="axisRow"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9"/>
  </rowFields>
  <rowItems count="7">
    <i>
      <x/>
    </i>
    <i>
      <x v="1"/>
    </i>
    <i>
      <x v="2"/>
    </i>
    <i>
      <x v="3"/>
    </i>
    <i>
      <x v="4"/>
    </i>
    <i>
      <x v="5"/>
    </i>
    <i t="grand">
      <x/>
    </i>
  </rowItems>
  <colItems count="1">
    <i/>
  </colItems>
  <dataFields count="1">
    <dataField name="Sum of Total_Sales" fld="8" baseField="0" baseItem="0"/>
  </dataFields>
  <formats count="1">
    <format dxfId="2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8B23C037-EE6F-4DE6-BDFE-3A96946F674B}" name="PivotTable4" cacheId="4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21:A22" firstHeaderRow="1" firstDataRow="1" firstDataCol="0"/>
  <pivotFields count="16">
    <pivotField dataField="1"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showAll="0"/>
    <pivotField showAll="0"/>
    <pivotField showAll="0">
      <items count="7">
        <item x="4"/>
        <item x="0"/>
        <item x="3"/>
        <item x="1"/>
        <item x="2"/>
        <item x="5"/>
        <item t="default"/>
      </items>
    </pivotField>
    <pivotField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Items count="1">
    <i/>
  </rowItems>
  <colItems count="1">
    <i/>
  </colItems>
  <dataFields count="1">
    <dataField name="Count of Date" fld="0" subtotal="count" baseField="0" baseItem="0"/>
  </dataFields>
  <formats count="1">
    <format dxfId="2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9FBE07-B469-45F2-B4B0-19F7158DF5E2}" name="PivotTable6" cacheId="4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39:B51" firstHeaderRow="1" firstDataRow="1"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showAll="0"/>
    <pivotField showAll="0"/>
    <pivotField showAll="0">
      <items count="7">
        <item x="4"/>
        <item x="0"/>
        <item x="3"/>
        <item x="1"/>
        <item x="2"/>
        <item x="5"/>
        <item t="default"/>
      </items>
    </pivotField>
    <pivotField dataField="1" showAll="0"/>
    <pivotField showAll="0">
      <items count="7">
        <item x="0"/>
        <item x="1"/>
        <item x="2"/>
        <item x="3"/>
        <item x="4"/>
        <item x="5"/>
        <item t="default"/>
      </items>
    </pivotField>
    <pivotField axis="axisRow" showAll="0">
      <items count="13">
        <item x="0"/>
        <item x="1"/>
        <item x="2"/>
        <item x="3"/>
        <item x="4"/>
        <item x="5"/>
        <item x="6"/>
        <item x="7"/>
        <item x="8"/>
        <item x="9"/>
        <item x="10"/>
        <item x="1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10"/>
  </rowFields>
  <rowItems count="12">
    <i>
      <x/>
    </i>
    <i>
      <x v="1"/>
    </i>
    <i>
      <x v="2"/>
    </i>
    <i>
      <x v="3"/>
    </i>
    <i>
      <x v="4"/>
    </i>
    <i>
      <x v="5"/>
    </i>
    <i>
      <x v="6"/>
    </i>
    <i>
      <x v="7"/>
    </i>
    <i>
      <x v="8"/>
    </i>
    <i>
      <x v="9"/>
    </i>
    <i>
      <x v="10"/>
    </i>
    <i>
      <x v="11"/>
    </i>
  </rowItems>
  <colItems count="1">
    <i/>
  </colItems>
  <dataFields count="1">
    <dataField name="Sum of Total_Sales" fld="8"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EC2402-7AE3-4D50-803C-CDF3606E6C1D}" name="PivotTable17" cacheId="4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79:F180" firstHeaderRow="1" firstDataRow="2" firstDataCol="0"/>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showAll="0"/>
    <pivotField showAll="0"/>
    <pivotField showAll="0">
      <items count="7">
        <item x="4"/>
        <item x="0"/>
        <item x="3"/>
        <item x="1"/>
        <item x="2"/>
        <item x="5"/>
        <item t="default"/>
      </items>
    </pivotField>
    <pivotField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Col" showAll="0">
      <items count="9">
        <item x="0"/>
        <item x="1"/>
        <item x="2"/>
        <item x="3"/>
        <item x="4"/>
        <item x="5"/>
        <item x="6"/>
        <item x="7"/>
        <item t="default"/>
      </items>
    </pivotField>
  </pivotFields>
  <rowItems count="1">
    <i/>
  </rowItems>
  <colFields count="1">
    <field x="15"/>
  </colFields>
  <colItems count="6">
    <i>
      <x v="1"/>
    </i>
    <i>
      <x v="2"/>
    </i>
    <i>
      <x v="3"/>
    </i>
    <i>
      <x v="4"/>
    </i>
    <i>
      <x v="5"/>
    </i>
    <i>
      <x v="6"/>
    </i>
  </colItem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64E53E-0C02-470F-9FB2-6CA1AD12674B}" name="PivotTable9" cacheId="4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80:B85" firstHeaderRow="1" firstDataRow="1"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axis="axisRow" showAll="0">
      <items count="5">
        <item x="2"/>
        <item x="1"/>
        <item x="3"/>
        <item x="0"/>
        <item t="default"/>
      </items>
    </pivotField>
    <pivotField showAll="0"/>
    <pivotField showAll="0"/>
    <pivotField showAll="0"/>
    <pivotField showAll="0">
      <items count="7">
        <item x="4"/>
        <item x="0"/>
        <item x="3"/>
        <item x="1"/>
        <item x="2"/>
        <item x="5"/>
        <item t="default"/>
      </items>
    </pivotField>
    <pivotField dataField="1"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3"/>
  </rowFields>
  <rowItems count="5">
    <i>
      <x/>
    </i>
    <i>
      <x v="1"/>
    </i>
    <i>
      <x v="2"/>
    </i>
    <i>
      <x v="3"/>
    </i>
    <i t="grand">
      <x/>
    </i>
  </rowItems>
  <colItems count="1">
    <i/>
  </colItems>
  <dataFields count="1">
    <dataField name="Sum of Total_Sales" fld="8" baseField="0" baseItem="0"/>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423ADA-090B-47E6-9C9A-375F3DAC173E}" name="PivotTable20" cacheId="4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8">
  <location ref="A214:D220" firstHeaderRow="0" firstDataRow="1"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axis="axisRow" showAll="0" sortType="descending">
      <items count="11">
        <item m="1" x="6"/>
        <item m="1" x="5"/>
        <item m="1" x="8"/>
        <item m="1" x="9"/>
        <item m="1" x="7"/>
        <item x="0"/>
        <item x="1"/>
        <item x="2"/>
        <item x="3"/>
        <item x="4"/>
        <item t="default"/>
      </items>
      <autoSortScope>
        <pivotArea dataOnly="0" outline="0" fieldPosition="0">
          <references count="1">
            <reference field="4294967294" count="1" selected="0">
              <x v="0"/>
            </reference>
          </references>
        </pivotArea>
      </autoSortScope>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dataField="1" showAll="0"/>
    <pivotField dataField="1" showAll="0"/>
    <pivotField showAll="0">
      <items count="7">
        <item x="4"/>
        <item x="0"/>
        <item x="3"/>
        <item x="1"/>
        <item x="2"/>
        <item x="5"/>
        <item t="default"/>
      </items>
    </pivotField>
    <pivotField dataField="1"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6">
    <i>
      <x v="8"/>
    </i>
    <i>
      <x v="9"/>
    </i>
    <i>
      <x v="5"/>
    </i>
    <i>
      <x v="7"/>
    </i>
    <i>
      <x v="6"/>
    </i>
    <i t="grand">
      <x/>
    </i>
  </rowItems>
  <colFields count="1">
    <field x="-2"/>
  </colFields>
  <colItems count="3">
    <i>
      <x/>
    </i>
    <i i="1">
      <x v="1"/>
    </i>
    <i i="2">
      <x v="2"/>
    </i>
  </colItems>
  <dataFields count="3">
    <dataField name="Sum of Total_Sales" fld="8" baseField="0" baseItem="0"/>
    <dataField name="Sum of Units_Sold" fld="5" baseField="0" baseItem="0"/>
    <dataField name="Average of Unit_Price" fld="6" subtotal="average" baseField="1" baseItem="5"/>
  </dataFields>
  <formats count="1">
    <format dxfId="13">
      <pivotArea outline="0" collapsedLevelsAreSubtotals="1" fieldPosition="0"/>
    </format>
  </formats>
  <chartFormats count="11">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0"/>
          </reference>
        </references>
      </pivotArea>
    </chartFormat>
    <chartFormat chart="3" format="14">
      <pivotArea type="data" outline="0" fieldPosition="0">
        <references count="2">
          <reference field="4294967294" count="1" selected="0">
            <x v="0"/>
          </reference>
          <reference field="1" count="1" selected="0">
            <x v="1"/>
          </reference>
        </references>
      </pivotArea>
    </chartFormat>
    <chartFormat chart="3" format="15">
      <pivotArea type="data" outline="0" fieldPosition="0">
        <references count="2">
          <reference field="4294967294" count="1" selected="0">
            <x v="0"/>
          </reference>
          <reference field="1" count="1" selected="0">
            <x v="2"/>
          </reference>
        </references>
      </pivotArea>
    </chartFormat>
    <chartFormat chart="3" format="16">
      <pivotArea type="data" outline="0" fieldPosition="0">
        <references count="2">
          <reference field="4294967294" count="1" selected="0">
            <x v="0"/>
          </reference>
          <reference field="1" count="1" selected="0">
            <x v="3"/>
          </reference>
        </references>
      </pivotArea>
    </chartFormat>
    <chartFormat chart="3" format="17">
      <pivotArea type="data" outline="0" fieldPosition="0">
        <references count="2">
          <reference field="4294967294" count="1" selected="0">
            <x v="0"/>
          </reference>
          <reference field="1" count="1" selected="0">
            <x v="4"/>
          </reference>
        </references>
      </pivotArea>
    </chartFormat>
    <chartFormat chart="3" format="18">
      <pivotArea type="data" outline="0" fieldPosition="0">
        <references count="2">
          <reference field="4294967294" count="1" selected="0">
            <x v="0"/>
          </reference>
          <reference field="1" count="1" selected="0">
            <x v="5"/>
          </reference>
        </references>
      </pivotArea>
    </chartFormat>
    <chartFormat chart="3" format="19">
      <pivotArea type="data" outline="0" fieldPosition="0">
        <references count="2">
          <reference field="4294967294" count="1" selected="0">
            <x v="0"/>
          </reference>
          <reference field="1" count="1" selected="0">
            <x v="6"/>
          </reference>
        </references>
      </pivotArea>
    </chartFormat>
    <chartFormat chart="3" format="20">
      <pivotArea type="data" outline="0" fieldPosition="0">
        <references count="2">
          <reference field="4294967294" count="1" selected="0">
            <x v="0"/>
          </reference>
          <reference field="1" count="1" selected="0">
            <x v="7"/>
          </reference>
        </references>
      </pivotArea>
    </chartFormat>
    <chartFormat chart="3" format="21">
      <pivotArea type="data" outline="0" fieldPosition="0">
        <references count="2">
          <reference field="4294967294" count="1" selected="0">
            <x v="0"/>
          </reference>
          <reference field="1" count="1" selected="0">
            <x v="8"/>
          </reference>
        </references>
      </pivotArea>
    </chartFormat>
    <chartFormat chart="3" format="22">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262C55C-F069-4E79-8846-DD7F792356EB}" name="PivotTable21" cacheId="40" applyNumberFormats="0" applyBorderFormats="0" applyFontFormats="0" applyPatternFormats="0" applyAlignmentFormats="0" applyWidthHeightFormats="1" dataCaption="Values" grandTotalCaption="Total" updatedVersion="8" minRefreshableVersion="3" itemPrintTitles="1" createdVersion="8" indent="0" outline="1" outlineData="1" multipleFieldFilters="0" rowHeaderCaption="SalesMan">
  <location ref="J117:M124" firstHeaderRow="0" firstDataRow="1"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dataField="1" showAll="0"/>
    <pivotField showAll="0"/>
    <pivotField axis="axisRow" showAll="0" sortType="descending">
      <items count="7">
        <item x="4"/>
        <item x="0"/>
        <item x="3"/>
        <item x="1"/>
        <item x="2"/>
        <item x="5"/>
        <item t="default"/>
      </items>
      <autoSortScope>
        <pivotArea dataOnly="0" outline="0" fieldPosition="0">
          <references count="1">
            <reference field="4294967294" count="1" selected="0">
              <x v="2"/>
            </reference>
          </references>
        </pivotArea>
      </autoSortScope>
    </pivotField>
    <pivotField dataField="1"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7"/>
  </rowFields>
  <rowItems count="7">
    <i>
      <x v="4"/>
    </i>
    <i>
      <x v="2"/>
    </i>
    <i>
      <x v="1"/>
    </i>
    <i>
      <x v="5"/>
    </i>
    <i>
      <x v="3"/>
    </i>
    <i>
      <x/>
    </i>
    <i t="grand">
      <x/>
    </i>
  </rowItems>
  <colFields count="1">
    <field x="-2"/>
  </colFields>
  <colItems count="3">
    <i>
      <x/>
    </i>
    <i i="1">
      <x v="1"/>
    </i>
    <i i="2">
      <x v="2"/>
    </i>
  </colItems>
  <dataFields count="3">
    <dataField name="UnitsSold" fld="5" baseField="0" baseItem="0"/>
    <dataField name="AVG TTSales" fld="8" subtotal="average" baseField="7" baseItem="0" numFmtId="167"/>
    <dataField name="TotalSales" fld="8" baseField="0" baseItem="0" numFmtId="167"/>
  </dataFields>
  <formats count="39">
    <format dxfId="52">
      <pivotArea outline="0" collapsedLevelsAreSubtotals="1" fieldPosition="0"/>
    </format>
    <format dxfId="51">
      <pivotArea outline="0" collapsedLevelsAreSubtotals="1" fieldPosition="0">
        <references count="1">
          <reference field="4294967294" count="1" selected="0">
            <x v="2"/>
          </reference>
        </references>
      </pivotArea>
    </format>
    <format dxfId="50">
      <pivotArea outline="0" collapsedLevelsAreSubtotals="1" fieldPosition="0">
        <references count="1">
          <reference field="4294967294" count="1" selected="0">
            <x v="1"/>
          </reference>
        </references>
      </pivotArea>
    </format>
    <format dxfId="49">
      <pivotArea dataOnly="0" grandRow="1" fieldPosition="0"/>
    </format>
    <format dxfId="48">
      <pivotArea dataOnly="0" grandRow="1" fieldPosition="0"/>
    </format>
    <format dxfId="47">
      <pivotArea field="7" type="button" dataOnly="0" labelOnly="1" outline="0" axis="axisRow" fieldPosition="0"/>
    </format>
    <format dxfId="46">
      <pivotArea dataOnly="0" labelOnly="1" outline="0" fieldPosition="0">
        <references count="1">
          <reference field="4294967294" count="3">
            <x v="0"/>
            <x v="1"/>
            <x v="2"/>
          </reference>
        </references>
      </pivotArea>
    </format>
    <format dxfId="45">
      <pivotArea dataOnly="0" fieldPosition="0">
        <references count="1">
          <reference field="7" count="1">
            <x v="4"/>
          </reference>
        </references>
      </pivotArea>
    </format>
    <format dxfId="44">
      <pivotArea dataOnly="0" fieldPosition="0">
        <references count="1">
          <reference field="7" count="1">
            <x v="1"/>
          </reference>
        </references>
      </pivotArea>
    </format>
    <format dxfId="43">
      <pivotArea dataOnly="0" fieldPosition="0">
        <references count="1">
          <reference field="7" count="1">
            <x v="3"/>
          </reference>
        </references>
      </pivotArea>
    </format>
    <format dxfId="42">
      <pivotArea dataOnly="0" grandRow="1" fieldPosition="0"/>
    </format>
    <format dxfId="41">
      <pivotArea dataOnly="0" grandRow="1" fieldPosition="0"/>
    </format>
    <format dxfId="40">
      <pivotArea field="7" type="button" dataOnly="0" labelOnly="1" outline="0" axis="axisRow" fieldPosition="0"/>
    </format>
    <format dxfId="39">
      <pivotArea dataOnly="0" labelOnly="1" outline="0" fieldPosition="0">
        <references count="1">
          <reference field="4294967294" count="3">
            <x v="0"/>
            <x v="1"/>
            <x v="2"/>
          </reference>
        </references>
      </pivotArea>
    </format>
    <format dxfId="38">
      <pivotArea field="7" type="button" dataOnly="0" labelOnly="1" outline="0" axis="axisRow" fieldPosition="0"/>
    </format>
    <format dxfId="37">
      <pivotArea dataOnly="0" labelOnly="1" outline="0" fieldPosition="0">
        <references count="1">
          <reference field="4294967294" count="3">
            <x v="0"/>
            <x v="1"/>
            <x v="2"/>
          </reference>
        </references>
      </pivotArea>
    </format>
    <format dxfId="36">
      <pivotArea dataOnly="0" grandRow="1" fieldPosition="0"/>
    </format>
    <format dxfId="35">
      <pivotArea type="all" dataOnly="0" outline="0" fieldPosition="0"/>
    </format>
    <format dxfId="34">
      <pivotArea outline="0" collapsedLevelsAreSubtotals="1" fieldPosition="0"/>
    </format>
    <format dxfId="33">
      <pivotArea field="7" type="button" dataOnly="0" labelOnly="1" outline="0" axis="axisRow" fieldPosition="0"/>
    </format>
    <format dxfId="32">
      <pivotArea dataOnly="0" labelOnly="1" fieldPosition="0">
        <references count="1">
          <reference field="7" count="0"/>
        </references>
      </pivotArea>
    </format>
    <format dxfId="31">
      <pivotArea dataOnly="0" labelOnly="1" grandRow="1" outline="0" fieldPosition="0"/>
    </format>
    <format dxfId="30">
      <pivotArea dataOnly="0" labelOnly="1" outline="0" fieldPosition="0">
        <references count="1">
          <reference field="4294967294" count="3">
            <x v="0"/>
            <x v="1"/>
            <x v="2"/>
          </reference>
        </references>
      </pivotArea>
    </format>
    <format dxfId="29">
      <pivotArea type="all" dataOnly="0" outline="0" fieldPosition="0"/>
    </format>
    <format dxfId="28">
      <pivotArea outline="0" collapsedLevelsAreSubtotals="1" fieldPosition="0"/>
    </format>
    <format dxfId="27">
      <pivotArea field="7" type="button" dataOnly="0" labelOnly="1" outline="0" axis="axisRow" fieldPosition="0"/>
    </format>
    <format dxfId="26">
      <pivotArea dataOnly="0" labelOnly="1" fieldPosition="0">
        <references count="1">
          <reference field="7" count="0"/>
        </references>
      </pivotArea>
    </format>
    <format dxfId="25">
      <pivotArea dataOnly="0" labelOnly="1" grandRow="1" outline="0" fieldPosition="0"/>
    </format>
    <format dxfId="24">
      <pivotArea dataOnly="0" labelOnly="1" outline="0" fieldPosition="0">
        <references count="1">
          <reference field="4294967294" count="3">
            <x v="0"/>
            <x v="1"/>
            <x v="2"/>
          </reference>
        </references>
      </pivotArea>
    </format>
    <format dxfId="23">
      <pivotArea field="7" type="button" dataOnly="0" labelOnly="1" outline="0" axis="axisRow" fieldPosition="0"/>
    </format>
    <format dxfId="22">
      <pivotArea dataOnly="0" labelOnly="1" outline="0" fieldPosition="0">
        <references count="1">
          <reference field="4294967294" count="3">
            <x v="0"/>
            <x v="1"/>
            <x v="2"/>
          </reference>
        </references>
      </pivotArea>
    </format>
    <format dxfId="21">
      <pivotArea collapsedLevelsAreSubtotals="1" fieldPosition="0">
        <references count="1">
          <reference field="7" count="1">
            <x v="2"/>
          </reference>
        </references>
      </pivotArea>
    </format>
    <format dxfId="20">
      <pivotArea dataOnly="0" labelOnly="1" fieldPosition="0">
        <references count="1">
          <reference field="7" count="1">
            <x v="2"/>
          </reference>
        </references>
      </pivotArea>
    </format>
    <format dxfId="19">
      <pivotArea collapsedLevelsAreSubtotals="1" fieldPosition="0">
        <references count="1">
          <reference field="7" count="1">
            <x v="5"/>
          </reference>
        </references>
      </pivotArea>
    </format>
    <format dxfId="18">
      <pivotArea dataOnly="0" labelOnly="1" fieldPosition="0">
        <references count="1">
          <reference field="7" count="1">
            <x v="5"/>
          </reference>
        </references>
      </pivotArea>
    </format>
    <format dxfId="17">
      <pivotArea collapsedLevelsAreSubtotals="1" fieldPosition="0">
        <references count="1">
          <reference field="7" count="1">
            <x v="0"/>
          </reference>
        </references>
      </pivotArea>
    </format>
    <format dxfId="16">
      <pivotArea dataOnly="0" labelOnly="1" fieldPosition="0">
        <references count="1">
          <reference field="7" count="1">
            <x v="0"/>
          </reference>
        </references>
      </pivotArea>
    </format>
    <format dxfId="15">
      <pivotArea field="7" type="button" dataOnly="0" labelOnly="1" outline="0" axis="axisRow" fieldPosition="0"/>
    </format>
    <format dxfId="14">
      <pivotArea dataOnly="0" labelOnly="1" outline="0" fieldPosition="0">
        <references count="1">
          <reference field="4294967294" count="3">
            <x v="0"/>
            <x v="1"/>
            <x v="2"/>
          </reference>
        </references>
      </pivotArea>
    </format>
  </formats>
  <conditionalFormats count="1">
    <conditionalFormat priority="13">
      <pivotAreas count="1">
        <pivotArea type="data" collapsedLevelsAreSubtotals="1" fieldPosition="0">
          <references count="2">
            <reference field="4294967294" count="1" selected="0">
              <x v="2"/>
            </reference>
            <reference field="7" count="6">
              <x v="0"/>
              <x v="1"/>
              <x v="2"/>
              <x v="3"/>
              <x v="4"/>
              <x v="5"/>
            </reference>
          </references>
        </pivotArea>
      </pivotAreas>
    </conditionalFormat>
  </conditionalFormats>
  <pivotTableStyleInfo name="No Formatting"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4E3F495-5087-4488-830E-2282222BE658}" name="PivotTable14" cacheId="4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148:D159" firstHeaderRow="0" firstDataRow="1" firstDataCol="1"/>
  <pivotFields count="16">
    <pivotField compact="0" numFmtId="165" outline="0" showAll="0" defaultSubtotal="0">
      <items count="4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s>
    </pivotField>
    <pivotField compact="0" outline="0" showAll="0" defaultSubtotal="0">
      <items count="10">
        <item m="1" x="6"/>
        <item x="1"/>
        <item x="0"/>
        <item x="3"/>
        <item x="4"/>
        <item x="2"/>
        <item m="1" x="5"/>
        <item m="1" x="8"/>
        <item m="1" x="9"/>
        <item m="1" x="7"/>
      </items>
    </pivotField>
    <pivotField compact="0" outline="0" showAll="0" defaultSubtotal="0">
      <items count="16">
        <item x="2"/>
        <item m="1" x="10"/>
        <item x="0"/>
        <item m="1" x="8"/>
        <item m="1" x="14"/>
        <item x="6"/>
        <item m="1" x="9"/>
        <item x="1"/>
        <item x="5"/>
        <item m="1" x="13"/>
        <item x="3"/>
        <item m="1" x="11"/>
        <item m="1" x="15"/>
        <item x="7"/>
        <item m="1" x="12"/>
        <item x="4"/>
      </items>
    </pivotField>
    <pivotField compact="0" outline="0" showAll="0" defaultSubtotal="0"/>
    <pivotField axis="axisRow" compact="0" outline="0" showAll="0" measureFilter="1" sortType="descending" defaultSubtotal="0">
      <items count="409">
        <item x="224"/>
        <item x="308"/>
        <item x="213"/>
        <item x="186"/>
        <item x="227"/>
        <item x="295"/>
        <item x="138"/>
        <item x="137"/>
        <item x="187"/>
        <item x="289"/>
        <item x="52"/>
        <item x="157"/>
        <item x="74"/>
        <item x="212"/>
        <item x="169"/>
        <item x="121"/>
        <item x="37"/>
        <item x="215"/>
        <item x="111"/>
        <item x="209"/>
        <item x="272"/>
        <item x="242"/>
        <item x="76"/>
        <item x="392"/>
        <item x="283"/>
        <item x="143"/>
        <item x="245"/>
        <item x="189"/>
        <item x="216"/>
        <item x="406"/>
        <item x="146"/>
        <item x="61"/>
        <item x="122"/>
        <item x="54"/>
        <item x="134"/>
        <item x="155"/>
        <item x="21"/>
        <item x="206"/>
        <item x="350"/>
        <item x="400"/>
        <item x="252"/>
        <item x="163"/>
        <item x="373"/>
        <item x="204"/>
        <item x="300"/>
        <item x="33"/>
        <item x="387"/>
        <item x="167"/>
        <item x="298"/>
        <item x="235"/>
        <item x="282"/>
        <item x="221"/>
        <item x="69"/>
        <item x="46"/>
        <item x="391"/>
        <item x="50"/>
        <item x="25"/>
        <item x="62"/>
        <item x="273"/>
        <item x="164"/>
        <item x="83"/>
        <item x="30"/>
        <item x="92"/>
        <item x="364"/>
        <item x="98"/>
        <item x="380"/>
        <item x="405"/>
        <item x="78"/>
        <item x="102"/>
        <item x="386"/>
        <item x="378"/>
        <item x="377"/>
        <item x="320"/>
        <item x="16"/>
        <item x="140"/>
        <item x="47"/>
        <item x="281"/>
        <item x="28"/>
        <item x="299"/>
        <item x="166"/>
        <item x="148"/>
        <item x="82"/>
        <item x="18"/>
        <item x="356"/>
        <item x="70"/>
        <item x="41"/>
        <item x="275"/>
        <item x="57"/>
        <item x="291"/>
        <item x="264"/>
        <item x="293"/>
        <item x="99"/>
        <item x="353"/>
        <item x="15"/>
        <item x="271"/>
        <item x="241"/>
        <item x="133"/>
        <item x="12"/>
        <item x="393"/>
        <item x="337"/>
        <item x="31"/>
        <item x="154"/>
        <item x="132"/>
        <item x="114"/>
        <item x="141"/>
        <item x="311"/>
        <item x="265"/>
        <item x="294"/>
        <item x="174"/>
        <item x="139"/>
        <item x="14"/>
        <item x="261"/>
        <item x="173"/>
        <item x="81"/>
        <item x="239"/>
        <item x="42"/>
        <item x="379"/>
        <item x="108"/>
        <item x="194"/>
        <item x="13"/>
        <item x="296"/>
        <item x="201"/>
        <item x="159"/>
        <item x="106"/>
        <item x="101"/>
        <item x="6"/>
        <item x="361"/>
        <item x="153"/>
        <item x="123"/>
        <item x="237"/>
        <item x="223"/>
        <item x="403"/>
        <item x="136"/>
        <item x="35"/>
        <item x="90"/>
        <item x="310"/>
        <item x="354"/>
        <item x="396"/>
        <item x="347"/>
        <item x="230"/>
        <item x="370"/>
        <item x="205"/>
        <item x="278"/>
        <item x="65"/>
        <item x="260"/>
        <item x="126"/>
        <item x="147"/>
        <item x="117"/>
        <item x="319"/>
        <item x="124"/>
        <item x="73"/>
        <item x="243"/>
        <item x="274"/>
        <item x="71"/>
        <item x="51"/>
        <item x="249"/>
        <item x="369"/>
        <item x="402"/>
        <item x="208"/>
        <item x="314"/>
        <item x="58"/>
        <item x="160"/>
        <item x="178"/>
        <item x="329"/>
        <item x="220"/>
        <item x="199"/>
        <item x="198"/>
        <item x="1"/>
        <item x="357"/>
        <item x="91"/>
        <item x="107"/>
        <item x="339"/>
        <item x="44"/>
        <item x="349"/>
        <item x="115"/>
        <item x="301"/>
        <item x="346"/>
        <item x="355"/>
        <item x="360"/>
        <item x="395"/>
        <item x="184"/>
        <item x="247"/>
        <item x="7"/>
        <item x="328"/>
        <item x="276"/>
        <item x="40"/>
        <item x="162"/>
        <item x="246"/>
        <item x="158"/>
        <item x="321"/>
        <item x="404"/>
        <item x="168"/>
        <item x="26"/>
        <item x="103"/>
        <item x="89"/>
        <item x="150"/>
        <item x="179"/>
        <item x="359"/>
        <item x="144"/>
        <item x="315"/>
        <item x="259"/>
        <item x="279"/>
        <item x="397"/>
        <item x="368"/>
        <item x="267"/>
        <item x="191"/>
        <item x="384"/>
        <item x="254"/>
        <item x="318"/>
        <item x="193"/>
        <item x="20"/>
        <item x="262"/>
        <item x="0"/>
        <item x="358"/>
        <item x="53"/>
        <item x="382"/>
        <item x="29"/>
        <item x="176"/>
        <item x="333"/>
        <item x="287"/>
        <item x="4"/>
        <item x="255"/>
        <item x="306"/>
        <item x="119"/>
        <item x="79"/>
        <item x="24"/>
        <item x="152"/>
        <item x="238"/>
        <item x="66"/>
        <item x="231"/>
        <item x="97"/>
        <item x="94"/>
        <item x="125"/>
        <item x="313"/>
        <item x="214"/>
        <item x="244"/>
        <item x="120"/>
        <item x="263"/>
        <item x="32"/>
        <item x="196"/>
        <item x="93"/>
        <item x="85"/>
        <item x="64"/>
        <item x="131"/>
        <item x="60"/>
        <item x="23"/>
        <item x="56"/>
        <item x="332"/>
        <item x="288"/>
        <item x="110"/>
        <item x="335"/>
        <item x="304"/>
        <item x="36"/>
        <item x="343"/>
        <item x="266"/>
        <item x="297"/>
        <item x="385"/>
        <item x="280"/>
        <item x="290"/>
        <item x="210"/>
        <item x="229"/>
        <item x="317"/>
        <item x="390"/>
        <item x="2"/>
        <item x="165"/>
        <item x="190"/>
        <item x="59"/>
        <item x="45"/>
        <item x="202"/>
        <item x="3"/>
        <item x="285"/>
        <item x="408"/>
        <item x="401"/>
        <item x="113"/>
        <item x="200"/>
        <item x="376"/>
        <item x="270"/>
        <item x="217"/>
        <item x="219"/>
        <item x="207"/>
        <item x="63"/>
        <item x="352"/>
        <item x="389"/>
        <item x="334"/>
        <item x="197"/>
        <item x="88"/>
        <item x="325"/>
        <item x="258"/>
        <item x="398"/>
        <item x="195"/>
        <item x="330"/>
        <item x="22"/>
        <item x="68"/>
        <item x="192"/>
        <item x="149"/>
        <item x="129"/>
        <item x="388"/>
        <item x="394"/>
        <item x="80"/>
        <item x="374"/>
        <item x="135"/>
        <item x="188"/>
        <item x="211"/>
        <item x="286"/>
        <item x="130"/>
        <item x="348"/>
        <item x="344"/>
        <item x="185"/>
        <item x="362"/>
        <item x="399"/>
        <item x="226"/>
        <item x="218"/>
        <item x="250"/>
        <item x="48"/>
        <item x="109"/>
        <item x="292"/>
        <item x="324"/>
        <item x="19"/>
        <item x="104"/>
        <item x="233"/>
        <item x="365"/>
        <item x="112"/>
        <item x="338"/>
        <item x="322"/>
        <item x="105"/>
        <item x="284"/>
        <item x="100"/>
        <item x="161"/>
        <item x="86"/>
        <item x="182"/>
        <item x="367"/>
        <item x="316"/>
        <item x="323"/>
        <item x="375"/>
        <item x="128"/>
        <item x="75"/>
        <item x="340"/>
        <item x="371"/>
        <item x="38"/>
        <item x="225"/>
        <item x="27"/>
        <item x="363"/>
        <item x="383"/>
        <item x="236"/>
        <item x="172"/>
        <item x="372"/>
        <item x="331"/>
        <item x="34"/>
        <item x="269"/>
        <item x="170"/>
        <item x="248"/>
        <item x="77"/>
        <item x="257"/>
        <item x="96"/>
        <item x="307"/>
        <item x="43"/>
        <item x="72"/>
        <item x="312"/>
        <item x="268"/>
        <item x="142"/>
        <item x="180"/>
        <item x="305"/>
        <item x="118"/>
        <item x="171"/>
        <item x="342"/>
        <item x="341"/>
        <item x="145"/>
        <item x="336"/>
        <item x="326"/>
        <item x="327"/>
        <item x="407"/>
        <item x="95"/>
        <item x="84"/>
        <item x="156"/>
        <item x="251"/>
        <item x="203"/>
        <item x="232"/>
        <item x="39"/>
        <item x="177"/>
        <item x="17"/>
        <item x="151"/>
        <item x="127"/>
        <item x="67"/>
        <item x="10"/>
        <item x="8"/>
        <item x="55"/>
        <item x="256"/>
        <item x="222"/>
        <item x="302"/>
        <item x="345"/>
        <item x="116"/>
        <item x="351"/>
        <item x="9"/>
        <item x="5"/>
        <item x="277"/>
        <item x="181"/>
        <item x="303"/>
        <item x="87"/>
        <item x="228"/>
        <item x="309"/>
        <item x="175"/>
        <item x="11"/>
        <item x="240"/>
        <item x="183"/>
        <item x="234"/>
        <item x="381"/>
        <item x="253"/>
        <item x="49"/>
        <item x="366"/>
      </items>
      <autoSortScope>
        <pivotArea dataOnly="0" outline="0" fieldPosition="0">
          <references count="1">
            <reference field="4294967294" count="1" selected="0">
              <x v="1"/>
            </reference>
          </references>
        </pivotArea>
      </autoSortScope>
    </pivotField>
    <pivotField dataField="1" compact="0" outline="0" showAll="0" defaultSubtotal="0"/>
    <pivotField compact="0" outline="0" showAll="0" defaultSubtotal="0"/>
    <pivotField compact="0" outline="0" showAll="0" defaultSubtotal="0">
      <items count="6">
        <item x="4"/>
        <item x="0"/>
        <item x="3"/>
        <item x="1"/>
        <item x="2"/>
        <item x="5"/>
      </items>
    </pivotField>
    <pivotField dataField="1" compact="0" outline="0" showAll="0" defaultSubtotal="0"/>
    <pivotField compact="0" outline="0" showAll="0" defaultSubtotal="0">
      <items count="6">
        <item x="0"/>
        <item x="1"/>
        <item x="2"/>
        <item x="3"/>
        <item x="4"/>
        <item x="5"/>
      </items>
    </pivotField>
    <pivotField compact="0" outline="0" showAll="0" defaultSubtotal="0"/>
    <pivotField compact="0" outline="0" showAll="0" defaultSubtotal="0"/>
    <pivotField compact="0" outline="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8">
        <item x="0"/>
        <item x="1"/>
        <item x="2"/>
        <item x="3"/>
        <item x="4"/>
        <item x="5"/>
        <item x="6"/>
        <item x="7"/>
      </items>
    </pivotField>
  </pivotFields>
  <rowFields count="1">
    <field x="4"/>
  </rowFields>
  <rowItems count="11">
    <i>
      <x v="54"/>
    </i>
    <i>
      <x v="92"/>
    </i>
    <i>
      <x v="173"/>
    </i>
    <i>
      <x v="349"/>
    </i>
    <i>
      <x v="196"/>
    </i>
    <i>
      <x v="41"/>
    </i>
    <i>
      <x v="344"/>
    </i>
    <i>
      <x v="215"/>
    </i>
    <i>
      <x v="90"/>
    </i>
    <i>
      <x v="8"/>
    </i>
    <i t="grand">
      <x/>
    </i>
  </rowItems>
  <colFields count="1">
    <field x="-2"/>
  </colFields>
  <colItems count="3">
    <i>
      <x/>
    </i>
    <i i="1">
      <x v="1"/>
    </i>
    <i i="2">
      <x v="2"/>
    </i>
  </colItems>
  <dataFields count="3">
    <dataField name="Sum of Units_Sold" fld="5" baseField="0" baseItem="0"/>
    <dataField name="Sum of Total_Sales" fld="8" baseField="0" baseItem="0"/>
    <dataField name="Average of Total_Sales2" fld="8" subtotal="average" baseField="7" baseItem="0"/>
  </dataFields>
  <formats count="1">
    <format dxfId="53">
      <pivotArea outline="0" collapsedLevelsAreSubtotals="1" fieldPosition="0"/>
    </format>
  </formats>
  <pivotTableStyleInfo name="PivotStyleLight16" showRowHeaders="1" showColHeaders="1" showRowStripes="0" showColStripes="0" showLastColumn="1"/>
  <filters count="1">
    <filter fld="4" type="count" evalOrder="-1" id="4" iMeasureFld="1">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E96C69-838E-4FB6-BB66-0F23302F1C20}" name="PivotTable19" cacheId="4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198:D207" firstHeaderRow="0" firstDataRow="1"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axis="axisRow" showAll="0" sortType="descending">
      <items count="17">
        <item m="1" x="10"/>
        <item m="1" x="8"/>
        <item m="1" x="14"/>
        <item m="1" x="9"/>
        <item m="1" x="13"/>
        <item m="1" x="11"/>
        <item m="1" x="15"/>
        <item m="1" x="12"/>
        <item x="0"/>
        <item x="1"/>
        <item x="2"/>
        <item x="3"/>
        <item x="4"/>
        <item x="5"/>
        <item x="6"/>
        <item x="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ataField="1" showAll="0"/>
    <pivotField showAll="0">
      <items count="7">
        <item x="4"/>
        <item x="0"/>
        <item x="3"/>
        <item x="1"/>
        <item x="2"/>
        <item x="5"/>
        <item t="default"/>
      </items>
    </pivotField>
    <pivotField dataField="1"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2"/>
  </rowFields>
  <rowItems count="9">
    <i>
      <x v="15"/>
    </i>
    <i>
      <x v="9"/>
    </i>
    <i>
      <x v="14"/>
    </i>
    <i>
      <x v="12"/>
    </i>
    <i>
      <x v="13"/>
    </i>
    <i>
      <x v="8"/>
    </i>
    <i>
      <x v="11"/>
    </i>
    <i>
      <x v="10"/>
    </i>
    <i t="grand">
      <x/>
    </i>
  </rowItems>
  <colFields count="1">
    <field x="-2"/>
  </colFields>
  <colItems count="3">
    <i>
      <x/>
    </i>
    <i i="1">
      <x v="1"/>
    </i>
    <i i="2">
      <x v="2"/>
    </i>
  </colItems>
  <dataFields count="3">
    <dataField name="Sum of Total_Sales" fld="8" baseField="0" baseItem="0"/>
    <dataField name="Sum of Units_Sold" fld="5" baseField="0" baseItem="0"/>
    <dataField name="Average of Unit_Price" fld="6" subtotal="average" baseField="2" baseItem="12"/>
  </dataFields>
  <formats count="1">
    <format dxfId="5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1D7C216A-7DF2-494E-87D6-ADFF44B10BBC}" sourceName="Branch">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1"/>
    <pivotTable tabId="3" name="PivotTable12"/>
    <pivotTable tabId="3" name="PivotTable13"/>
    <pivotTable tabId="3" name="PivotTable14"/>
    <pivotTable tabId="3" name="PivotTable21"/>
    <pivotTable tabId="3" name="PivotTable23"/>
    <pivotTable tabId="3" name="PivotTable15"/>
    <pivotTable tabId="3" name="PivotTable16"/>
    <pivotTable tabId="3" name="PivotTable17"/>
    <pivotTable tabId="3" name="PivotTable19"/>
    <pivotTable tabId="3" name="PivotTable22"/>
  </pivotTables>
  <data>
    <tabular pivotCacheId="854579576" showMissing="0">
      <items count="10">
        <i x="1" s="1"/>
        <i x="0" s="1"/>
        <i x="3" s="1"/>
        <i x="4" s="1"/>
        <i x="2" s="1"/>
        <i x="6" s="1" nd="1"/>
        <i x="5" s="1" nd="1"/>
        <i x="8" s="1" nd="1"/>
        <i x="9" s="1" nd="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5A79F39-9832-4295-A7B9-83780452303A}" sourceName="Category">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9"/>
    <pivotTable tabId="3" name="PivotTable10"/>
    <pivotTable tabId="3" name="PivotTable11"/>
    <pivotTable tabId="3" name="PivotTable12"/>
    <pivotTable tabId="3" name="PivotTable13"/>
    <pivotTable tabId="3" name="PivotTable14"/>
    <pivotTable tabId="3" name="PivotTable21"/>
    <pivotTable tabId="3" name="PivotTable23"/>
    <pivotTable tabId="3" name="PivotTable15"/>
    <pivotTable tabId="3" name="PivotTable16"/>
    <pivotTable tabId="3" name="PivotTable17"/>
    <pivotTable tabId="3" name="PivotTable18"/>
    <pivotTable tabId="3" name="PivotTable20"/>
    <pivotTable tabId="3" name="PivotTable22"/>
  </pivotTables>
  <data>
    <tabular pivotCacheId="854579576" showMissing="0" crossFilter="showItemsWithNoData">
      <items count="16">
        <i x="2" s="1"/>
        <i x="0" s="1"/>
        <i x="6" s="1"/>
        <i x="1" s="1"/>
        <i x="5" s="1"/>
        <i x="3" s="1"/>
        <i x="7" s="1"/>
        <i x="4" s="1"/>
        <i x="10" s="1" nd="1"/>
        <i x="8" s="1" nd="1"/>
        <i x="14" s="1" nd="1"/>
        <i x="9" s="1" nd="1"/>
        <i x="13" s="1" nd="1"/>
        <i x="11" s="1" nd="1"/>
        <i x="15" s="1" nd="1"/>
        <i x="1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4AD6926D-73E9-41AD-ADBA-C73909C40B42}" sourceName="Salespers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3"/>
    <pivotTable tabId="3" name="PivotTable14"/>
    <pivotTable tabId="3" name="PivotTable23"/>
    <pivotTable tabId="3" name="PivotTable15"/>
    <pivotTable tabId="3" name="PivotTable16"/>
    <pivotTable tabId="3" name="PivotTable17"/>
    <pivotTable tabId="3" name="PivotTable18"/>
    <pivotTable tabId="3" name="PivotTable19"/>
    <pivotTable tabId="3" name="PivotTable20"/>
  </pivotTables>
  <data>
    <tabular pivotCacheId="854579576">
      <items count="6">
        <i x="4" s="1"/>
        <i x="0" s="1"/>
        <i x="3" s="1"/>
        <i x="1" s="1"/>
        <i x="2"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3A237EB-8708-4298-8E43-287F8CA39CBC}" sourceName="Year">
  <pivotTables>
    <pivotTable tabId="3" name="PivotTable1"/>
    <pivotTable tabId="3" name="PivotTable2"/>
    <pivotTable tabId="3" name="PivotTable3"/>
    <pivotTable tabId="3" name="PivotTable4"/>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 tabId="3" name="PivotTable21"/>
    <pivotTable tabId="3" name="PivotTable23"/>
    <pivotTable tabId="3" name="PivotTable15"/>
    <pivotTable tabId="3" name="PivotTable16"/>
    <pivotTable tabId="3" name="PivotTable17"/>
    <pivotTable tabId="3" name="PivotTable18"/>
    <pivotTable tabId="3" name="PivotTable19"/>
    <pivotTable tabId="3" name="PivotTable20"/>
    <pivotTable tabId="3" name="PivotTable22"/>
  </pivotTables>
  <data>
    <tabular pivotCacheId="854579576">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A2DC281B-F96C-4B86-9E68-4BC53281DC98}" cache="Slicer_Branch" caption="Branch" showCaption="0" style="new" rowHeight="234950"/>
  <slicer name="Category" xr10:uid="{601F6E85-8D3D-4015-A48B-7E7137796266}" cache="Slicer_Category" caption="Category" showCaption="0" style="new" rowHeight="252000"/>
  <slicer name="Salesperson" xr10:uid="{4ED7F9B3-8CB4-4CF3-8601-3C9130DECAE2}" cache="Slicer_Salesperson" caption="Salesperson" showCaption="0" style="new" rowHeight="234950"/>
  <slicer name="Year" xr10:uid="{8E39DD4E-9C60-4DB7-8DB9-867B2EA5ABEF}" cache="Slicer_Year" caption="Year" columnCount="6" showCaption="0" style="new"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81B9D5-EAA4-41AC-B55F-4C55B8CF27F3}" name="Table1" displayName="Table1" ref="A1:M551" totalsRowShown="0" headerRowDxfId="7" headerRowBorderDxfId="6" tableBorderDxfId="5">
  <autoFilter ref="A1:M551" xr:uid="{FF81B9D5-EAA4-41AC-B55F-4C55B8CF27F3}"/>
  <tableColumns count="13">
    <tableColumn id="1" xr3:uid="{0E7A3D31-BE25-4FC6-8F14-A2819494BFBA}" name="Date" dataDxfId="4"/>
    <tableColumn id="2" xr3:uid="{27892359-E1CA-41ED-932D-8713C86F3B64}" name="Branch"/>
    <tableColumn id="3" xr3:uid="{DFD3F170-ABCE-4D49-95AF-AEED4A6531D7}" name="Category"/>
    <tableColumn id="4" xr3:uid="{4AAE4E65-69AE-423D-8C1E-F46D889BB92C}" name="Brand"/>
    <tableColumn id="5" xr3:uid="{9033581E-4FF0-442B-9455-BCB573872484}" name="Model"/>
    <tableColumn id="6" xr3:uid="{4D28F41B-5FF6-4652-809F-A307CADCAAD4}" name="Units_Sold"/>
    <tableColumn id="7" xr3:uid="{AC0CA7E0-4059-4457-ADFE-B98AA35E1379}" name="Unit_Price"/>
    <tableColumn id="8" xr3:uid="{9349438A-4B2D-47D4-819F-8106DF3164FB}" name="Salesperson"/>
    <tableColumn id="9" xr3:uid="{6B63676A-9634-4C14-ADDA-A3A3A6900CCE}" name="Total_Sales"/>
    <tableColumn id="10" xr3:uid="{A953A0D9-BA67-43C9-A9DF-8E6E246EB1C9}" name="Year" dataDxfId="3">
      <calculatedColumnFormula>YEAR(Table1[[#This Row],[Date]])</calculatedColumnFormula>
    </tableColumn>
    <tableColumn id="11" xr3:uid="{EB34E036-CEB8-4A23-B370-FE4EFEFF49D3}" name="Month" dataDxfId="2">
      <calculatedColumnFormula>TEXT(Table1[[#This Row],[Date]], "mmm")</calculatedColumnFormula>
    </tableColumn>
    <tableColumn id="12" xr3:uid="{066AE6EA-7FEF-428C-BC1D-1F0561395824}" name="Day" dataDxfId="1">
      <calculatedColumnFormula>TEXT(Table1[[#This Row],[Date]],"ddd")</calculatedColumnFormula>
    </tableColumn>
    <tableColumn id="13" xr3:uid="{496A378E-C7EE-4AF7-BFC3-516118B128F1}" name="QUARTER" dataDxfId="0">
      <calculatedColumnFormula>"Q" &amp; INT((MONTH(A2)-1)/3)+1</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rinterSettings" Target="../printerSettings/printerSettings2.bin"/><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E54F2-B079-4D30-97E1-7909DB8F8B42}">
  <sheetPr>
    <pageSetUpPr fitToPage="1"/>
  </sheetPr>
  <dimension ref="A1:T52"/>
  <sheetViews>
    <sheetView showGridLines="0" tabSelected="1" topLeftCell="D1" zoomScale="85" zoomScaleNormal="85" workbookViewId="0">
      <selection activeCell="L52" sqref="L52"/>
    </sheetView>
  </sheetViews>
  <sheetFormatPr defaultColWidth="0" defaultRowHeight="14.5" zeroHeight="1" x14ac:dyDescent="0.35"/>
  <cols>
    <col min="1" max="1" width="2.08984375" style="32" hidden="1" customWidth="1"/>
    <col min="2" max="2" width="2.453125" style="32" hidden="1" customWidth="1"/>
    <col min="3" max="3" width="3" style="32" hidden="1" customWidth="1"/>
    <col min="4" max="20" width="8.81640625" style="32" customWidth="1"/>
    <col min="21" max="16384" width="8.81640625" style="32" hidden="1"/>
  </cols>
  <sheetData>
    <row r="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row r="37" x14ac:dyDescent="0.35"/>
    <row r="38" x14ac:dyDescent="0.35"/>
    <row r="39" x14ac:dyDescent="0.35"/>
    <row r="40" x14ac:dyDescent="0.35"/>
    <row r="41" x14ac:dyDescent="0.35"/>
    <row r="42" x14ac:dyDescent="0.35"/>
    <row r="43" x14ac:dyDescent="0.35"/>
    <row r="44" x14ac:dyDescent="0.35"/>
    <row r="45" x14ac:dyDescent="0.35"/>
    <row r="46" x14ac:dyDescent="0.35"/>
    <row r="47" x14ac:dyDescent="0.35"/>
    <row r="48" x14ac:dyDescent="0.35"/>
    <row r="49" x14ac:dyDescent="0.35"/>
    <row r="50" x14ac:dyDescent="0.35"/>
    <row r="51" x14ac:dyDescent="0.35"/>
    <row r="52" x14ac:dyDescent="0.35"/>
  </sheetData>
  <pageMargins left="0.7" right="0.7" top="0.75" bottom="0.75" header="0.3" footer="0.3"/>
  <pageSetup scale="61" orientation="portrait"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F7E00-B9DF-473D-A837-EA974AA94F34}">
  <dimension ref="A2:R242"/>
  <sheetViews>
    <sheetView showGridLines="0" topLeftCell="A49" zoomScale="70" zoomScaleNormal="70" workbookViewId="0">
      <selection activeCell="N206" sqref="N206"/>
    </sheetView>
  </sheetViews>
  <sheetFormatPr defaultRowHeight="14.5" x14ac:dyDescent="0.35"/>
  <cols>
    <col min="1" max="1" width="15.90625" bestFit="1" customWidth="1"/>
    <col min="2" max="6" width="4.81640625" bestFit="1" customWidth="1"/>
    <col min="7" max="7" width="16.54296875" bestFit="1" customWidth="1"/>
    <col min="8" max="8" width="10.81640625" bestFit="1" customWidth="1"/>
    <col min="9" max="9" width="16.54296875" bestFit="1" customWidth="1"/>
    <col min="10" max="10" width="17.6328125" bestFit="1" customWidth="1"/>
    <col min="11" max="11" width="16.54296875" bestFit="1" customWidth="1"/>
    <col min="12" max="12" width="17.6328125" bestFit="1" customWidth="1"/>
    <col min="13" max="13" width="9.08984375" bestFit="1" customWidth="1"/>
    <col min="15" max="15" width="9.90625" bestFit="1" customWidth="1"/>
    <col min="17" max="17" width="10.1796875" bestFit="1" customWidth="1"/>
    <col min="18" max="18" width="7.81640625" bestFit="1" customWidth="1"/>
  </cols>
  <sheetData>
    <row r="2" spans="1:3" x14ac:dyDescent="0.35">
      <c r="B2" t="s">
        <v>483</v>
      </c>
      <c r="C2" t="s">
        <v>482</v>
      </c>
    </row>
    <row r="3" spans="1:3" x14ac:dyDescent="0.35">
      <c r="A3" t="s">
        <v>445</v>
      </c>
    </row>
    <row r="5" spans="1:3" x14ac:dyDescent="0.35">
      <c r="A5" t="s">
        <v>446</v>
      </c>
    </row>
    <row r="6" spans="1:3" x14ac:dyDescent="0.35">
      <c r="A6" s="4">
        <v>2771</v>
      </c>
      <c r="B6" s="8">
        <f>GETPIVOTDATA("Units_Sold",$A$5)</f>
        <v>2771</v>
      </c>
    </row>
    <row r="9" spans="1:3" x14ac:dyDescent="0.35">
      <c r="A9" t="s">
        <v>447</v>
      </c>
    </row>
    <row r="11" spans="1:3" x14ac:dyDescent="0.35">
      <c r="A11" t="s">
        <v>444</v>
      </c>
    </row>
    <row r="12" spans="1:3" x14ac:dyDescent="0.35">
      <c r="A12" s="4">
        <v>716382471</v>
      </c>
      <c r="B12" s="7">
        <f>GETPIVOTDATA("Total_Sales",$A$11)</f>
        <v>716382471</v>
      </c>
    </row>
    <row r="14" spans="1:3" x14ac:dyDescent="0.35">
      <c r="A14" t="s">
        <v>448</v>
      </c>
    </row>
    <row r="16" spans="1:3" x14ac:dyDescent="0.35">
      <c r="A16" t="s">
        <v>451</v>
      </c>
    </row>
    <row r="17" spans="1:6" x14ac:dyDescent="0.35">
      <c r="A17" s="4">
        <v>257320.7690909091</v>
      </c>
      <c r="B17" s="9">
        <f>GETPIVOTDATA("Unit_Price",$A$16)</f>
        <v>257320.7690909091</v>
      </c>
    </row>
    <row r="19" spans="1:6" x14ac:dyDescent="0.35">
      <c r="A19" t="s">
        <v>452</v>
      </c>
    </row>
    <row r="21" spans="1:6" x14ac:dyDescent="0.35">
      <c r="A21" t="s">
        <v>453</v>
      </c>
    </row>
    <row r="22" spans="1:6" x14ac:dyDescent="0.35">
      <c r="A22" s="4">
        <v>550</v>
      </c>
      <c r="B22">
        <f>GETPIVOTDATA("Date",$A$21)</f>
        <v>550</v>
      </c>
    </row>
    <row r="25" spans="1:6" x14ac:dyDescent="0.35">
      <c r="A25" t="s">
        <v>454</v>
      </c>
    </row>
    <row r="27" spans="1:6" x14ac:dyDescent="0.35">
      <c r="A27" s="5" t="s">
        <v>449</v>
      </c>
      <c r="B27" t="s">
        <v>444</v>
      </c>
      <c r="D27" t="str">
        <f t="shared" ref="D27:E33" si="0">A27</f>
        <v>Row Labels</v>
      </c>
      <c r="E27" t="str">
        <f t="shared" si="0"/>
        <v>Sum of Total_Sales</v>
      </c>
      <c r="F27" t="str">
        <f t="shared" ref="F27:F33" si="1">B27</f>
        <v>Sum of Total_Sales</v>
      </c>
    </row>
    <row r="28" spans="1:6" x14ac:dyDescent="0.35">
      <c r="A28" s="6">
        <v>2019</v>
      </c>
      <c r="B28" s="4">
        <v>105131220</v>
      </c>
      <c r="D28">
        <f t="shared" si="0"/>
        <v>2019</v>
      </c>
      <c r="E28" s="7">
        <f t="shared" si="0"/>
        <v>105131220</v>
      </c>
      <c r="F28" s="7">
        <f t="shared" si="1"/>
        <v>105131220</v>
      </c>
    </row>
    <row r="29" spans="1:6" x14ac:dyDescent="0.35">
      <c r="A29" s="6">
        <v>2020</v>
      </c>
      <c r="B29" s="4">
        <v>120839854</v>
      </c>
      <c r="D29">
        <f t="shared" si="0"/>
        <v>2020</v>
      </c>
      <c r="E29" s="7">
        <f t="shared" si="0"/>
        <v>120839854</v>
      </c>
      <c r="F29" s="7">
        <f t="shared" si="1"/>
        <v>120839854</v>
      </c>
    </row>
    <row r="30" spans="1:6" x14ac:dyDescent="0.35">
      <c r="A30" s="6">
        <v>2021</v>
      </c>
      <c r="B30" s="4">
        <v>111012013</v>
      </c>
      <c r="D30">
        <f t="shared" si="0"/>
        <v>2021</v>
      </c>
      <c r="E30" s="7">
        <f t="shared" si="0"/>
        <v>111012013</v>
      </c>
      <c r="F30" s="7">
        <f t="shared" si="1"/>
        <v>111012013</v>
      </c>
    </row>
    <row r="31" spans="1:6" x14ac:dyDescent="0.35">
      <c r="A31" s="6">
        <v>2022</v>
      </c>
      <c r="B31" s="4">
        <v>129728804</v>
      </c>
      <c r="D31">
        <f t="shared" si="0"/>
        <v>2022</v>
      </c>
      <c r="E31" s="7">
        <f t="shared" si="0"/>
        <v>129728804</v>
      </c>
      <c r="F31" s="7">
        <f t="shared" si="1"/>
        <v>129728804</v>
      </c>
    </row>
    <row r="32" spans="1:6" x14ac:dyDescent="0.35">
      <c r="A32" s="6">
        <v>2023</v>
      </c>
      <c r="B32" s="4">
        <v>127706558</v>
      </c>
      <c r="D32">
        <f t="shared" si="0"/>
        <v>2023</v>
      </c>
      <c r="E32" s="7">
        <f t="shared" si="0"/>
        <v>127706558</v>
      </c>
      <c r="F32" s="7">
        <f t="shared" si="1"/>
        <v>127706558</v>
      </c>
    </row>
    <row r="33" spans="1:8" x14ac:dyDescent="0.35">
      <c r="A33" s="6">
        <v>2024</v>
      </c>
      <c r="B33" s="4">
        <v>121964022</v>
      </c>
      <c r="D33">
        <f t="shared" si="0"/>
        <v>2024</v>
      </c>
      <c r="E33" s="7">
        <f t="shared" si="0"/>
        <v>121964022</v>
      </c>
      <c r="F33" s="7">
        <f t="shared" si="1"/>
        <v>121964022</v>
      </c>
    </row>
    <row r="34" spans="1:8" x14ac:dyDescent="0.35">
      <c r="A34" s="6" t="s">
        <v>450</v>
      </c>
      <c r="B34" s="4">
        <v>716382471</v>
      </c>
    </row>
    <row r="37" spans="1:8" x14ac:dyDescent="0.35">
      <c r="A37" t="s">
        <v>455</v>
      </c>
    </row>
    <row r="39" spans="1:8" x14ac:dyDescent="0.35">
      <c r="A39" s="5" t="s">
        <v>449</v>
      </c>
      <c r="B39" t="s">
        <v>444</v>
      </c>
      <c r="D39" t="str">
        <f t="shared" ref="D39:D51" si="2">A39</f>
        <v>Row Labels</v>
      </c>
      <c r="E39" t="str">
        <f t="shared" ref="E39" si="3">B39</f>
        <v>Sum of Total_Sales</v>
      </c>
      <c r="F39" t="str">
        <f t="shared" ref="F39" si="4">B39</f>
        <v>Sum of Total_Sales</v>
      </c>
      <c r="G39" t="s">
        <v>484</v>
      </c>
      <c r="H39" t="s">
        <v>485</v>
      </c>
    </row>
    <row r="40" spans="1:8" x14ac:dyDescent="0.35">
      <c r="A40" s="6" t="s">
        <v>456</v>
      </c>
      <c r="B40" s="4">
        <v>58359601</v>
      </c>
      <c r="D40" t="str">
        <f t="shared" si="2"/>
        <v>Jan</v>
      </c>
      <c r="E40" s="7">
        <f>IF(B40 &lt;&gt; "", B40, NA())</f>
        <v>58359601</v>
      </c>
      <c r="F40" s="7">
        <f t="shared" ref="F40:F51" si="5">E40</f>
        <v>58359601</v>
      </c>
      <c r="G40" s="7" t="e">
        <f>IF(E40=MAX($E$40:$E$51),E40,NA())</f>
        <v>#N/A</v>
      </c>
      <c r="H40" s="7" t="e">
        <f>IF(E40=MIN($E$40:$E$51),E40,NA())</f>
        <v>#N/A</v>
      </c>
    </row>
    <row r="41" spans="1:8" x14ac:dyDescent="0.35">
      <c r="A41" s="6" t="s">
        <v>457</v>
      </c>
      <c r="B41" s="4">
        <v>35244162</v>
      </c>
      <c r="D41" t="str">
        <f t="shared" si="2"/>
        <v>Feb</v>
      </c>
      <c r="E41" s="7">
        <f t="shared" ref="E41:E51" si="6">IF(B41 &lt;&gt; "", B41, NA())</f>
        <v>35244162</v>
      </c>
      <c r="F41" s="7">
        <f t="shared" si="5"/>
        <v>35244162</v>
      </c>
      <c r="G41" s="7" t="e">
        <f t="shared" ref="G41:G51" si="7">IF(E41=MAX($E$40:$E$51),E41,NA())</f>
        <v>#N/A</v>
      </c>
      <c r="H41" s="7">
        <f t="shared" ref="H41:H51" si="8">IF(E41=MIN($E$40:$E$51),E41,NA())</f>
        <v>35244162</v>
      </c>
    </row>
    <row r="42" spans="1:8" x14ac:dyDescent="0.35">
      <c r="A42" s="6" t="s">
        <v>458</v>
      </c>
      <c r="B42" s="4">
        <v>52966981</v>
      </c>
      <c r="D42" t="str">
        <f t="shared" si="2"/>
        <v>Mar</v>
      </c>
      <c r="E42" s="7">
        <f t="shared" si="6"/>
        <v>52966981</v>
      </c>
      <c r="F42" s="7">
        <f t="shared" si="5"/>
        <v>52966981</v>
      </c>
      <c r="G42" s="7" t="e">
        <f t="shared" si="7"/>
        <v>#N/A</v>
      </c>
      <c r="H42" s="7" t="e">
        <f t="shared" si="8"/>
        <v>#N/A</v>
      </c>
    </row>
    <row r="43" spans="1:8" x14ac:dyDescent="0.35">
      <c r="A43" s="6" t="s">
        <v>459</v>
      </c>
      <c r="B43" s="4">
        <v>63894047</v>
      </c>
      <c r="D43" t="str">
        <f t="shared" si="2"/>
        <v>Apr</v>
      </c>
      <c r="E43" s="7">
        <f t="shared" si="6"/>
        <v>63894047</v>
      </c>
      <c r="F43" s="7">
        <f t="shared" si="5"/>
        <v>63894047</v>
      </c>
      <c r="G43" s="7" t="e">
        <f t="shared" si="7"/>
        <v>#N/A</v>
      </c>
      <c r="H43" s="7" t="e">
        <f t="shared" si="8"/>
        <v>#N/A</v>
      </c>
    </row>
    <row r="44" spans="1:8" x14ac:dyDescent="0.35">
      <c r="A44" s="6" t="s">
        <v>460</v>
      </c>
      <c r="B44" s="4">
        <v>44993909</v>
      </c>
      <c r="D44" t="str">
        <f t="shared" si="2"/>
        <v>May</v>
      </c>
      <c r="E44" s="7">
        <f t="shared" si="6"/>
        <v>44993909</v>
      </c>
      <c r="F44" s="7">
        <f t="shared" si="5"/>
        <v>44993909</v>
      </c>
      <c r="G44" s="7" t="e">
        <f t="shared" si="7"/>
        <v>#N/A</v>
      </c>
      <c r="H44" s="7" t="e">
        <f t="shared" si="8"/>
        <v>#N/A</v>
      </c>
    </row>
    <row r="45" spans="1:8" x14ac:dyDescent="0.35">
      <c r="A45" s="6" t="s">
        <v>461</v>
      </c>
      <c r="B45" s="4">
        <v>69847716</v>
      </c>
      <c r="D45" t="str">
        <f t="shared" si="2"/>
        <v>Jun</v>
      </c>
      <c r="E45" s="7">
        <f t="shared" si="6"/>
        <v>69847716</v>
      </c>
      <c r="F45" s="7">
        <f t="shared" si="5"/>
        <v>69847716</v>
      </c>
      <c r="G45" s="7" t="e">
        <f t="shared" si="7"/>
        <v>#N/A</v>
      </c>
      <c r="H45" s="7" t="e">
        <f t="shared" si="8"/>
        <v>#N/A</v>
      </c>
    </row>
    <row r="46" spans="1:8" x14ac:dyDescent="0.35">
      <c r="A46" s="6" t="s">
        <v>462</v>
      </c>
      <c r="B46" s="4">
        <v>84277906</v>
      </c>
      <c r="D46" t="str">
        <f t="shared" si="2"/>
        <v>Jul</v>
      </c>
      <c r="E46" s="7">
        <f t="shared" si="6"/>
        <v>84277906</v>
      </c>
      <c r="F46" s="7">
        <f t="shared" si="5"/>
        <v>84277906</v>
      </c>
      <c r="G46" s="7">
        <f t="shared" si="7"/>
        <v>84277906</v>
      </c>
      <c r="H46" s="7" t="e">
        <f t="shared" si="8"/>
        <v>#N/A</v>
      </c>
    </row>
    <row r="47" spans="1:8" x14ac:dyDescent="0.35">
      <c r="A47" s="6" t="s">
        <v>463</v>
      </c>
      <c r="B47" s="4">
        <v>43320150</v>
      </c>
      <c r="D47" t="str">
        <f t="shared" si="2"/>
        <v>Aug</v>
      </c>
      <c r="E47" s="7">
        <f t="shared" si="6"/>
        <v>43320150</v>
      </c>
      <c r="F47" s="7">
        <f t="shared" si="5"/>
        <v>43320150</v>
      </c>
      <c r="G47" s="7" t="e">
        <f t="shared" si="7"/>
        <v>#N/A</v>
      </c>
      <c r="H47" s="7" t="e">
        <f t="shared" si="8"/>
        <v>#N/A</v>
      </c>
    </row>
    <row r="48" spans="1:8" x14ac:dyDescent="0.35">
      <c r="A48" s="6" t="s">
        <v>464</v>
      </c>
      <c r="B48" s="4">
        <v>58948293</v>
      </c>
      <c r="D48" t="str">
        <f t="shared" si="2"/>
        <v>Sept</v>
      </c>
      <c r="E48" s="7">
        <f t="shared" si="6"/>
        <v>58948293</v>
      </c>
      <c r="F48" s="7">
        <f t="shared" si="5"/>
        <v>58948293</v>
      </c>
      <c r="G48" s="7" t="e">
        <f t="shared" si="7"/>
        <v>#N/A</v>
      </c>
      <c r="H48" s="7" t="e">
        <f t="shared" si="8"/>
        <v>#N/A</v>
      </c>
    </row>
    <row r="49" spans="1:8" x14ac:dyDescent="0.35">
      <c r="A49" s="6" t="s">
        <v>465</v>
      </c>
      <c r="B49" s="4">
        <v>68069006</v>
      </c>
      <c r="D49" t="str">
        <f t="shared" si="2"/>
        <v>Oct</v>
      </c>
      <c r="E49" s="7">
        <f t="shared" si="6"/>
        <v>68069006</v>
      </c>
      <c r="F49" s="7">
        <f t="shared" si="5"/>
        <v>68069006</v>
      </c>
      <c r="G49" s="7" t="e">
        <f t="shared" si="7"/>
        <v>#N/A</v>
      </c>
      <c r="H49" s="7" t="e">
        <f t="shared" si="8"/>
        <v>#N/A</v>
      </c>
    </row>
    <row r="50" spans="1:8" x14ac:dyDescent="0.35">
      <c r="A50" s="6" t="s">
        <v>466</v>
      </c>
      <c r="B50" s="4">
        <v>70866557</v>
      </c>
      <c r="D50" t="str">
        <f t="shared" si="2"/>
        <v>Nov</v>
      </c>
      <c r="E50" s="7">
        <f t="shared" si="6"/>
        <v>70866557</v>
      </c>
      <c r="F50" s="7">
        <f t="shared" si="5"/>
        <v>70866557</v>
      </c>
      <c r="G50" s="7" t="e">
        <f t="shared" si="7"/>
        <v>#N/A</v>
      </c>
      <c r="H50" s="7" t="e">
        <f t="shared" si="8"/>
        <v>#N/A</v>
      </c>
    </row>
    <row r="51" spans="1:8" x14ac:dyDescent="0.35">
      <c r="A51" s="6" t="s">
        <v>467</v>
      </c>
      <c r="B51" s="4">
        <v>65594143</v>
      </c>
      <c r="D51" t="str">
        <f t="shared" si="2"/>
        <v>Dec</v>
      </c>
      <c r="E51" s="7">
        <f t="shared" si="6"/>
        <v>65594143</v>
      </c>
      <c r="F51" s="7">
        <f t="shared" si="5"/>
        <v>65594143</v>
      </c>
      <c r="G51" s="7" t="e">
        <f t="shared" si="7"/>
        <v>#N/A</v>
      </c>
      <c r="H51" s="7" t="e">
        <f t="shared" si="8"/>
        <v>#N/A</v>
      </c>
    </row>
    <row r="54" spans="1:8" x14ac:dyDescent="0.35">
      <c r="A54" t="s">
        <v>468</v>
      </c>
    </row>
    <row r="56" spans="1:8" x14ac:dyDescent="0.35">
      <c r="A56" s="5" t="s">
        <v>449</v>
      </c>
      <c r="B56" t="s">
        <v>444</v>
      </c>
    </row>
    <row r="57" spans="1:8" x14ac:dyDescent="0.35">
      <c r="A57" s="6" t="s">
        <v>470</v>
      </c>
      <c r="B57" s="4">
        <v>146570744</v>
      </c>
    </row>
    <row r="58" spans="1:8" x14ac:dyDescent="0.35">
      <c r="A58" s="6" t="s">
        <v>471</v>
      </c>
      <c r="B58" s="4">
        <v>178735672</v>
      </c>
    </row>
    <row r="59" spans="1:8" x14ac:dyDescent="0.35">
      <c r="A59" s="6" t="s">
        <v>472</v>
      </c>
      <c r="B59" s="4">
        <v>186546349</v>
      </c>
    </row>
    <row r="60" spans="1:8" x14ac:dyDescent="0.35">
      <c r="A60" s="6" t="s">
        <v>473</v>
      </c>
      <c r="B60" s="4">
        <v>204529706</v>
      </c>
    </row>
    <row r="61" spans="1:8" x14ac:dyDescent="0.35">
      <c r="A61" s="6" t="s">
        <v>450</v>
      </c>
      <c r="B61" s="4">
        <v>716382471</v>
      </c>
    </row>
    <row r="64" spans="1:8" x14ac:dyDescent="0.35">
      <c r="A64" t="s">
        <v>474</v>
      </c>
    </row>
    <row r="66" spans="1:7" x14ac:dyDescent="0.35">
      <c r="A66" s="5" t="s">
        <v>449</v>
      </c>
      <c r="B66" t="s">
        <v>444</v>
      </c>
      <c r="D66" t="str">
        <f t="shared" ref="D66:D74" si="9">A66</f>
        <v>Row Labels</v>
      </c>
      <c r="E66" t="s">
        <v>494</v>
      </c>
      <c r="F66" t="str">
        <f t="shared" ref="F66:F74" si="10">B66</f>
        <v>Sum of Total_Sales</v>
      </c>
      <c r="G66" t="str">
        <f t="shared" ref="G66:G74" si="11">F66</f>
        <v>Sum of Total_Sales</v>
      </c>
    </row>
    <row r="67" spans="1:7" x14ac:dyDescent="0.35">
      <c r="A67" s="6" t="s">
        <v>486</v>
      </c>
      <c r="B67" s="4">
        <v>71402923</v>
      </c>
      <c r="D67" t="str">
        <f t="shared" si="9"/>
        <v>AC</v>
      </c>
      <c r="E67" t="s">
        <v>486</v>
      </c>
      <c r="F67" s="7">
        <f t="shared" si="10"/>
        <v>71402923</v>
      </c>
      <c r="G67" s="7">
        <f t="shared" si="11"/>
        <v>71402923</v>
      </c>
    </row>
    <row r="68" spans="1:7" x14ac:dyDescent="0.35">
      <c r="A68" s="6" t="s">
        <v>502</v>
      </c>
      <c r="B68" s="4">
        <v>83433289</v>
      </c>
      <c r="D68" t="str">
        <f t="shared" si="9"/>
        <v>SHA</v>
      </c>
      <c r="E68" t="s">
        <v>492</v>
      </c>
      <c r="F68" s="7">
        <f t="shared" si="10"/>
        <v>83433289</v>
      </c>
      <c r="G68" s="7">
        <f t="shared" si="11"/>
        <v>83433289</v>
      </c>
    </row>
    <row r="69" spans="1:7" x14ac:dyDescent="0.35">
      <c r="A69" s="6" t="s">
        <v>487</v>
      </c>
      <c r="B69" s="4">
        <v>84244660</v>
      </c>
      <c r="D69" t="str">
        <f t="shared" si="9"/>
        <v>CF</v>
      </c>
      <c r="E69" t="s">
        <v>487</v>
      </c>
      <c r="F69" s="7">
        <f t="shared" si="10"/>
        <v>84244660</v>
      </c>
      <c r="G69" s="7">
        <f t="shared" si="11"/>
        <v>84244660</v>
      </c>
    </row>
    <row r="70" spans="1:7" x14ac:dyDescent="0.35">
      <c r="A70" s="6" t="s">
        <v>491</v>
      </c>
      <c r="B70" s="4">
        <v>90198190</v>
      </c>
      <c r="D70" t="str">
        <f t="shared" si="9"/>
        <v>REF</v>
      </c>
      <c r="E70" t="s">
        <v>491</v>
      </c>
      <c r="F70" s="7">
        <f t="shared" si="10"/>
        <v>90198190</v>
      </c>
      <c r="G70" s="7">
        <f t="shared" si="11"/>
        <v>90198190</v>
      </c>
    </row>
    <row r="71" spans="1:7" x14ac:dyDescent="0.35">
      <c r="A71" s="6" t="s">
        <v>489</v>
      </c>
      <c r="B71" s="4">
        <v>94115328</v>
      </c>
      <c r="D71" t="str">
        <f t="shared" si="9"/>
        <v>WM</v>
      </c>
      <c r="E71" t="s">
        <v>489</v>
      </c>
      <c r="F71" s="7">
        <f t="shared" si="10"/>
        <v>94115328</v>
      </c>
      <c r="G71" s="7">
        <f t="shared" si="11"/>
        <v>94115328</v>
      </c>
    </row>
    <row r="72" spans="1:7" x14ac:dyDescent="0.35">
      <c r="A72" s="6" t="s">
        <v>488</v>
      </c>
      <c r="B72" s="4">
        <v>96555915</v>
      </c>
      <c r="D72" t="str">
        <f t="shared" si="9"/>
        <v>GC</v>
      </c>
      <c r="E72" t="s">
        <v>488</v>
      </c>
      <c r="F72" s="7">
        <f t="shared" si="10"/>
        <v>96555915</v>
      </c>
      <c r="G72" s="7">
        <f t="shared" si="11"/>
        <v>96555915</v>
      </c>
    </row>
    <row r="73" spans="1:7" x14ac:dyDescent="0.35">
      <c r="A73" s="6" t="s">
        <v>490</v>
      </c>
      <c r="B73" s="4">
        <v>98006767</v>
      </c>
      <c r="D73" t="str">
        <f t="shared" si="9"/>
        <v>MW</v>
      </c>
      <c r="E73" t="s">
        <v>490</v>
      </c>
      <c r="F73" s="7">
        <f t="shared" si="10"/>
        <v>98006767</v>
      </c>
      <c r="G73" s="7">
        <f t="shared" si="11"/>
        <v>98006767</v>
      </c>
    </row>
    <row r="74" spans="1:7" x14ac:dyDescent="0.35">
      <c r="A74" s="6" t="s">
        <v>493</v>
      </c>
      <c r="B74" s="4">
        <v>98425399</v>
      </c>
      <c r="D74" t="str">
        <f t="shared" si="9"/>
        <v>TV</v>
      </c>
      <c r="E74" t="s">
        <v>493</v>
      </c>
      <c r="F74" s="7">
        <f t="shared" si="10"/>
        <v>98425399</v>
      </c>
      <c r="G74" s="7">
        <f t="shared" si="11"/>
        <v>98425399</v>
      </c>
    </row>
    <row r="75" spans="1:7" x14ac:dyDescent="0.35">
      <c r="A75" s="6" t="s">
        <v>450</v>
      </c>
      <c r="B75" s="4">
        <v>716382471</v>
      </c>
    </row>
    <row r="78" spans="1:7" x14ac:dyDescent="0.35">
      <c r="A78" t="s">
        <v>475</v>
      </c>
    </row>
    <row r="80" spans="1:7" x14ac:dyDescent="0.35">
      <c r="A80" s="5" t="s">
        <v>449</v>
      </c>
      <c r="B80" t="s">
        <v>444</v>
      </c>
    </row>
    <row r="81" spans="1:10" x14ac:dyDescent="0.35">
      <c r="A81" s="6" t="s">
        <v>24</v>
      </c>
      <c r="B81" s="4">
        <v>200045092</v>
      </c>
    </row>
    <row r="82" spans="1:10" x14ac:dyDescent="0.35">
      <c r="A82" s="6" t="s">
        <v>23</v>
      </c>
      <c r="B82" s="4">
        <v>206165310</v>
      </c>
    </row>
    <row r="83" spans="1:10" x14ac:dyDescent="0.35">
      <c r="A83" s="6" t="s">
        <v>25</v>
      </c>
      <c r="B83" s="4">
        <v>164822047</v>
      </c>
    </row>
    <row r="84" spans="1:10" x14ac:dyDescent="0.35">
      <c r="A84" s="6" t="s">
        <v>22</v>
      </c>
      <c r="B84" s="4">
        <v>145350022</v>
      </c>
    </row>
    <row r="85" spans="1:10" x14ac:dyDescent="0.35">
      <c r="A85" s="6" t="s">
        <v>450</v>
      </c>
      <c r="B85" s="4">
        <v>716382471</v>
      </c>
    </row>
    <row r="88" spans="1:10" x14ac:dyDescent="0.35">
      <c r="A88" t="s">
        <v>476</v>
      </c>
      <c r="I88" t="s">
        <v>475</v>
      </c>
    </row>
    <row r="90" spans="1:10" x14ac:dyDescent="0.35">
      <c r="A90" s="5" t="s">
        <v>449</v>
      </c>
      <c r="B90" t="s">
        <v>444</v>
      </c>
      <c r="I90" s="5" t="s">
        <v>449</v>
      </c>
      <c r="J90" t="s">
        <v>444</v>
      </c>
    </row>
    <row r="91" spans="1:10" x14ac:dyDescent="0.35">
      <c r="A91" s="6" t="s">
        <v>504</v>
      </c>
      <c r="B91" s="4">
        <v>141950910</v>
      </c>
      <c r="I91" s="6" t="s">
        <v>24</v>
      </c>
      <c r="J91" s="4">
        <v>200045092</v>
      </c>
    </row>
    <row r="92" spans="1:10" x14ac:dyDescent="0.35">
      <c r="A92" s="6" t="s">
        <v>503</v>
      </c>
      <c r="B92" s="4">
        <v>123528548</v>
      </c>
      <c r="I92" s="6" t="s">
        <v>23</v>
      </c>
      <c r="J92" s="4">
        <v>206165310</v>
      </c>
    </row>
    <row r="93" spans="1:10" x14ac:dyDescent="0.35">
      <c r="A93" s="6" t="s">
        <v>507</v>
      </c>
      <c r="B93" s="4">
        <v>133506432</v>
      </c>
      <c r="I93" s="6" t="s">
        <v>25</v>
      </c>
      <c r="J93" s="4">
        <v>164822047</v>
      </c>
    </row>
    <row r="94" spans="1:10" x14ac:dyDescent="0.35">
      <c r="A94" s="6" t="s">
        <v>505</v>
      </c>
      <c r="B94" s="4">
        <v>158776867</v>
      </c>
      <c r="I94" s="6" t="s">
        <v>22</v>
      </c>
      <c r="J94" s="4">
        <v>145350022</v>
      </c>
    </row>
    <row r="95" spans="1:10" x14ac:dyDescent="0.35">
      <c r="A95" s="6" t="s">
        <v>506</v>
      </c>
      <c r="B95" s="4">
        <v>158619714</v>
      </c>
      <c r="I95" s="6" t="s">
        <v>450</v>
      </c>
      <c r="J95" s="4">
        <v>716382471</v>
      </c>
    </row>
    <row r="96" spans="1:10" x14ac:dyDescent="0.35">
      <c r="A96" s="6" t="s">
        <v>450</v>
      </c>
      <c r="B96" s="4">
        <v>716382471</v>
      </c>
    </row>
    <row r="99" spans="1:7" x14ac:dyDescent="0.35">
      <c r="A99" t="s">
        <v>476</v>
      </c>
    </row>
    <row r="101" spans="1:7" x14ac:dyDescent="0.35">
      <c r="A101" s="5" t="s">
        <v>444</v>
      </c>
      <c r="B101" s="5" t="s">
        <v>477</v>
      </c>
    </row>
    <row r="102" spans="1:7" x14ac:dyDescent="0.35">
      <c r="A102" s="5" t="s">
        <v>449</v>
      </c>
      <c r="B102" t="s">
        <v>504</v>
      </c>
      <c r="C102" t="s">
        <v>503</v>
      </c>
      <c r="D102" t="s">
        <v>507</v>
      </c>
      <c r="E102" t="s">
        <v>505</v>
      </c>
      <c r="F102" t="s">
        <v>506</v>
      </c>
      <c r="G102" t="s">
        <v>450</v>
      </c>
    </row>
    <row r="103" spans="1:7" x14ac:dyDescent="0.35">
      <c r="A103" s="6">
        <v>2019</v>
      </c>
      <c r="B103" s="4">
        <v>22976843</v>
      </c>
      <c r="C103" s="4">
        <v>17977696</v>
      </c>
      <c r="D103" s="4">
        <v>22522773</v>
      </c>
      <c r="E103" s="4">
        <v>25820802</v>
      </c>
      <c r="F103" s="4">
        <v>15833106</v>
      </c>
      <c r="G103" s="4">
        <v>105131220</v>
      </c>
    </row>
    <row r="104" spans="1:7" x14ac:dyDescent="0.35">
      <c r="A104" s="6">
        <v>2020</v>
      </c>
      <c r="B104" s="4">
        <v>22725585</v>
      </c>
      <c r="C104" s="4">
        <v>33126975</v>
      </c>
      <c r="D104" s="4">
        <v>12996422</v>
      </c>
      <c r="E104" s="4">
        <v>30930154</v>
      </c>
      <c r="F104" s="4">
        <v>21060718</v>
      </c>
      <c r="G104" s="4">
        <v>120839854</v>
      </c>
    </row>
    <row r="105" spans="1:7" x14ac:dyDescent="0.35">
      <c r="A105" s="6">
        <v>2021</v>
      </c>
      <c r="B105" s="4">
        <v>22812210</v>
      </c>
      <c r="C105" s="4">
        <v>22122174</v>
      </c>
      <c r="D105" s="4">
        <v>16746731</v>
      </c>
      <c r="E105" s="4">
        <v>23379176</v>
      </c>
      <c r="F105" s="4">
        <v>25951722</v>
      </c>
      <c r="G105" s="4">
        <v>111012013</v>
      </c>
    </row>
    <row r="106" spans="1:7" x14ac:dyDescent="0.35">
      <c r="A106" s="6">
        <v>2022</v>
      </c>
      <c r="B106" s="4">
        <v>26149988</v>
      </c>
      <c r="C106" s="4">
        <v>15804062</v>
      </c>
      <c r="D106" s="4">
        <v>34032259</v>
      </c>
      <c r="E106" s="4">
        <v>27347661</v>
      </c>
      <c r="F106" s="4">
        <v>26394834</v>
      </c>
      <c r="G106" s="4">
        <v>129728804</v>
      </c>
    </row>
    <row r="107" spans="1:7" x14ac:dyDescent="0.35">
      <c r="A107" s="6">
        <v>2023</v>
      </c>
      <c r="B107" s="4">
        <v>29840849</v>
      </c>
      <c r="C107" s="4">
        <v>13994969</v>
      </c>
      <c r="D107" s="4">
        <v>24290963</v>
      </c>
      <c r="E107" s="4">
        <v>23442768</v>
      </c>
      <c r="F107" s="4">
        <v>36137009</v>
      </c>
      <c r="G107" s="4">
        <v>127706558</v>
      </c>
    </row>
    <row r="108" spans="1:7" x14ac:dyDescent="0.35">
      <c r="A108" s="6">
        <v>2024</v>
      </c>
      <c r="B108" s="4">
        <v>17445435</v>
      </c>
      <c r="C108" s="4">
        <v>20502672</v>
      </c>
      <c r="D108" s="4">
        <v>22917284</v>
      </c>
      <c r="E108" s="4">
        <v>27856306</v>
      </c>
      <c r="F108" s="4">
        <v>33242325</v>
      </c>
      <c r="G108" s="4">
        <v>121964022</v>
      </c>
    </row>
    <row r="109" spans="1:7" x14ac:dyDescent="0.35">
      <c r="A109" s="6" t="s">
        <v>450</v>
      </c>
      <c r="B109" s="4">
        <v>141950910</v>
      </c>
      <c r="C109" s="4">
        <v>123528548</v>
      </c>
      <c r="D109" s="4">
        <v>133506432</v>
      </c>
      <c r="E109" s="4">
        <v>158776867</v>
      </c>
      <c r="F109" s="4">
        <v>158619714</v>
      </c>
      <c r="G109" s="4">
        <v>716382471</v>
      </c>
    </row>
    <row r="115" spans="1:18" x14ac:dyDescent="0.35">
      <c r="A115" t="s">
        <v>478</v>
      </c>
    </row>
    <row r="117" spans="1:18" ht="15" thickBot="1" x14ac:dyDescent="0.4">
      <c r="A117" s="13" t="s">
        <v>498</v>
      </c>
      <c r="B117" s="13" t="s">
        <v>495</v>
      </c>
      <c r="C117" s="13" t="s">
        <v>496</v>
      </c>
      <c r="D117" s="13" t="s">
        <v>497</v>
      </c>
      <c r="J117" s="66" t="s">
        <v>498</v>
      </c>
      <c r="K117" s="66" t="s">
        <v>495</v>
      </c>
      <c r="L117" s="66" t="s">
        <v>500</v>
      </c>
      <c r="M117" s="66" t="s">
        <v>496</v>
      </c>
      <c r="O117" s="26" t="str">
        <f t="shared" ref="O117:R124" si="12">J117</f>
        <v>SalesMan</v>
      </c>
      <c r="P117" s="26" t="str">
        <f t="shared" si="12"/>
        <v>UnitsSold</v>
      </c>
      <c r="Q117" s="26" t="str">
        <f t="shared" si="12"/>
        <v>AVG TTSales</v>
      </c>
      <c r="R117" s="26" t="str">
        <f t="shared" si="12"/>
        <v>TotalSales</v>
      </c>
    </row>
    <row r="118" spans="1:18" x14ac:dyDescent="0.35">
      <c r="A118" s="10" t="s">
        <v>437</v>
      </c>
      <c r="B118" s="11">
        <v>511</v>
      </c>
      <c r="C118" s="12">
        <v>134981077</v>
      </c>
      <c r="D118" s="12">
        <v>1499789.7444444445</v>
      </c>
      <c r="J118" s="61" t="s">
        <v>437</v>
      </c>
      <c r="K118" s="17">
        <v>511</v>
      </c>
      <c r="L118" s="18">
        <v>1499789.7444444445</v>
      </c>
      <c r="M118" s="18">
        <v>134981077</v>
      </c>
      <c r="O118" s="22" t="str">
        <f t="shared" si="12"/>
        <v>Samuel</v>
      </c>
      <c r="P118" s="17">
        <f t="shared" si="12"/>
        <v>511</v>
      </c>
      <c r="Q118" s="18">
        <f t="shared" si="12"/>
        <v>1499789.7444444445</v>
      </c>
      <c r="R118" s="18">
        <f t="shared" si="12"/>
        <v>134981077</v>
      </c>
    </row>
    <row r="119" spans="1:18" x14ac:dyDescent="0.35">
      <c r="A119" s="6" t="s">
        <v>438</v>
      </c>
      <c r="B119" s="4">
        <v>480</v>
      </c>
      <c r="C119" s="7">
        <v>130493293</v>
      </c>
      <c r="D119" s="7">
        <v>1418405.3586956521</v>
      </c>
      <c r="J119" s="65" t="s">
        <v>438</v>
      </c>
      <c r="K119" s="19">
        <v>480</v>
      </c>
      <c r="L119" s="20">
        <v>1418405.3586956521</v>
      </c>
      <c r="M119" s="20">
        <v>130493293</v>
      </c>
      <c r="O119" s="21" t="str">
        <f t="shared" si="12"/>
        <v>Grace</v>
      </c>
      <c r="P119" s="19">
        <f t="shared" si="12"/>
        <v>480</v>
      </c>
      <c r="Q119" s="20">
        <f t="shared" si="12"/>
        <v>1418405.3586956521</v>
      </c>
      <c r="R119" s="20">
        <f t="shared" si="12"/>
        <v>130493293</v>
      </c>
    </row>
    <row r="120" spans="1:18" x14ac:dyDescent="0.35">
      <c r="A120" s="10" t="s">
        <v>435</v>
      </c>
      <c r="B120" s="11">
        <v>487</v>
      </c>
      <c r="C120" s="12">
        <v>129187333</v>
      </c>
      <c r="D120" s="12">
        <v>1359866.6631578947</v>
      </c>
      <c r="J120" s="61" t="s">
        <v>435</v>
      </c>
      <c r="K120" s="17">
        <v>487</v>
      </c>
      <c r="L120" s="18">
        <v>1359866.6631578947</v>
      </c>
      <c r="M120" s="18">
        <v>129187333</v>
      </c>
      <c r="O120" s="22" t="str">
        <f t="shared" si="12"/>
        <v>Amaka</v>
      </c>
      <c r="P120" s="17">
        <f t="shared" si="12"/>
        <v>487</v>
      </c>
      <c r="Q120" s="18">
        <f t="shared" si="12"/>
        <v>1359866.6631578947</v>
      </c>
      <c r="R120" s="18">
        <f t="shared" si="12"/>
        <v>129187333</v>
      </c>
    </row>
    <row r="121" spans="1:18" x14ac:dyDescent="0.35">
      <c r="A121" s="6" t="s">
        <v>440</v>
      </c>
      <c r="B121" s="4">
        <v>483</v>
      </c>
      <c r="C121" s="7">
        <v>125437936</v>
      </c>
      <c r="D121" s="7">
        <v>1217844.0388349514</v>
      </c>
      <c r="J121" s="65" t="s">
        <v>440</v>
      </c>
      <c r="K121" s="19">
        <v>483</v>
      </c>
      <c r="L121" s="20">
        <v>1217844.0388349514</v>
      </c>
      <c r="M121" s="20">
        <v>125437936</v>
      </c>
      <c r="O121" s="21" t="str">
        <f t="shared" si="12"/>
        <v>Timothy</v>
      </c>
      <c r="P121" s="19">
        <f t="shared" si="12"/>
        <v>483</v>
      </c>
      <c r="Q121" s="20">
        <f t="shared" si="12"/>
        <v>1217844.0388349514</v>
      </c>
      <c r="R121" s="20">
        <f t="shared" si="12"/>
        <v>125437936</v>
      </c>
    </row>
    <row r="122" spans="1:18" x14ac:dyDescent="0.35">
      <c r="A122" s="10" t="s">
        <v>436</v>
      </c>
      <c r="B122" s="11">
        <v>468</v>
      </c>
      <c r="C122" s="12">
        <v>106717148</v>
      </c>
      <c r="D122" s="12">
        <v>1147496.2150537635</v>
      </c>
      <c r="J122" s="61" t="s">
        <v>436</v>
      </c>
      <c r="K122" s="17">
        <v>468</v>
      </c>
      <c r="L122" s="18">
        <v>1147496.2150537635</v>
      </c>
      <c r="M122" s="18">
        <v>106717148</v>
      </c>
      <c r="O122" s="22" t="str">
        <f t="shared" si="12"/>
        <v>Jane</v>
      </c>
      <c r="P122" s="17">
        <f t="shared" si="12"/>
        <v>468</v>
      </c>
      <c r="Q122" s="18">
        <f t="shared" si="12"/>
        <v>1147496.2150537635</v>
      </c>
      <c r="R122" s="18">
        <f t="shared" si="12"/>
        <v>106717148</v>
      </c>
    </row>
    <row r="123" spans="1:18" x14ac:dyDescent="0.35">
      <c r="A123" s="6" t="s">
        <v>439</v>
      </c>
      <c r="B123" s="4">
        <v>342</v>
      </c>
      <c r="C123" s="7">
        <v>89565684</v>
      </c>
      <c r="D123" s="7">
        <v>1163190.7012987013</v>
      </c>
      <c r="J123" s="65" t="s">
        <v>439</v>
      </c>
      <c r="K123" s="19">
        <v>342</v>
      </c>
      <c r="L123" s="20">
        <v>1163190.7012987013</v>
      </c>
      <c r="M123" s="20">
        <v>89565684</v>
      </c>
      <c r="O123" s="21" t="str">
        <f t="shared" si="12"/>
        <v>Alex</v>
      </c>
      <c r="P123" s="19">
        <f t="shared" si="12"/>
        <v>342</v>
      </c>
      <c r="Q123" s="20">
        <f t="shared" si="12"/>
        <v>1163190.7012987013</v>
      </c>
      <c r="R123" s="20">
        <f t="shared" si="12"/>
        <v>89565684</v>
      </c>
    </row>
    <row r="124" spans="1:18" ht="15" thickBot="1" x14ac:dyDescent="0.4">
      <c r="A124" s="14" t="s">
        <v>450</v>
      </c>
      <c r="B124" s="15">
        <v>2771</v>
      </c>
      <c r="C124" s="16">
        <v>716382471</v>
      </c>
      <c r="D124" s="16">
        <v>1302513.5836363637</v>
      </c>
      <c r="J124" s="62" t="s">
        <v>501</v>
      </c>
      <c r="K124" s="64">
        <v>2771</v>
      </c>
      <c r="L124" s="63">
        <v>1302513.5836363637</v>
      </c>
      <c r="M124" s="63">
        <v>716382471</v>
      </c>
      <c r="O124" s="23" t="str">
        <f t="shared" si="12"/>
        <v>Total</v>
      </c>
      <c r="P124" s="24">
        <f t="shared" si="12"/>
        <v>2771</v>
      </c>
      <c r="Q124" s="25">
        <f t="shared" si="12"/>
        <v>1302513.5836363637</v>
      </c>
      <c r="R124" s="25">
        <f t="shared" si="12"/>
        <v>716382471</v>
      </c>
    </row>
    <row r="129" spans="1:18" x14ac:dyDescent="0.35">
      <c r="A129" t="s">
        <v>480</v>
      </c>
    </row>
    <row r="131" spans="1:18" ht="15" thickBot="1" x14ac:dyDescent="0.4">
      <c r="A131" s="5" t="s">
        <v>4</v>
      </c>
      <c r="B131" t="s">
        <v>495</v>
      </c>
      <c r="C131" t="s">
        <v>496</v>
      </c>
      <c r="D131" t="s">
        <v>499</v>
      </c>
      <c r="J131" s="87" t="s">
        <v>4</v>
      </c>
      <c r="K131" s="87" t="s">
        <v>495</v>
      </c>
      <c r="L131" s="87" t="s">
        <v>499</v>
      </c>
      <c r="M131" s="87" t="s">
        <v>496</v>
      </c>
      <c r="O131" s="26" t="str">
        <f t="shared" ref="O131:O141" si="13">J131</f>
        <v>Model</v>
      </c>
      <c r="P131" s="26" t="str">
        <f t="shared" ref="P131:P141" si="14">K131</f>
        <v>UnitsSold</v>
      </c>
      <c r="Q131" s="26" t="str">
        <f t="shared" ref="Q131:Q141" si="15">L131</f>
        <v>AVG TotalSales</v>
      </c>
      <c r="R131" s="26" t="str">
        <f t="shared" ref="R131:R141" si="16">M131</f>
        <v>TotalSales</v>
      </c>
    </row>
    <row r="132" spans="1:18" x14ac:dyDescent="0.35">
      <c r="A132" t="s">
        <v>246</v>
      </c>
      <c r="B132" s="4">
        <v>17</v>
      </c>
      <c r="C132" s="4">
        <v>7324509</v>
      </c>
      <c r="D132" s="4">
        <v>3662254.5</v>
      </c>
      <c r="J132" s="90" t="s">
        <v>246</v>
      </c>
      <c r="K132" s="83">
        <v>17</v>
      </c>
      <c r="L132" s="84">
        <v>3662254.5</v>
      </c>
      <c r="M132" s="84">
        <v>7324509</v>
      </c>
      <c r="O132" s="22" t="str">
        <f t="shared" si="13"/>
        <v>Model-624</v>
      </c>
      <c r="P132" s="22">
        <f t="shared" si="14"/>
        <v>17</v>
      </c>
      <c r="Q132" s="18">
        <f t="shared" si="15"/>
        <v>3662254.5</v>
      </c>
      <c r="R132" s="18">
        <f t="shared" si="16"/>
        <v>7324509</v>
      </c>
    </row>
    <row r="133" spans="1:18" x14ac:dyDescent="0.35">
      <c r="A133" t="s">
        <v>85</v>
      </c>
      <c r="B133" s="4">
        <v>35</v>
      </c>
      <c r="C133" s="4">
        <v>7032779</v>
      </c>
      <c r="D133" s="4">
        <v>1406555.8</v>
      </c>
      <c r="J133" s="93" t="s">
        <v>85</v>
      </c>
      <c r="K133" s="91">
        <v>35</v>
      </c>
      <c r="L133" s="92">
        <v>1406555.8</v>
      </c>
      <c r="M133" s="92">
        <v>7032779</v>
      </c>
      <c r="O133" s="21" t="str">
        <f t="shared" si="13"/>
        <v>Model-405</v>
      </c>
      <c r="P133" s="21">
        <f t="shared" si="14"/>
        <v>35</v>
      </c>
      <c r="Q133" s="20">
        <f t="shared" si="15"/>
        <v>1406555.8</v>
      </c>
      <c r="R133" s="20">
        <f t="shared" si="16"/>
        <v>7032779</v>
      </c>
    </row>
    <row r="134" spans="1:18" x14ac:dyDescent="0.35">
      <c r="A134" t="s">
        <v>49</v>
      </c>
      <c r="B134" s="4">
        <v>24</v>
      </c>
      <c r="C134" s="4">
        <v>6925240</v>
      </c>
      <c r="D134" s="4">
        <v>2308413.3333333335</v>
      </c>
      <c r="J134" s="90" t="s">
        <v>49</v>
      </c>
      <c r="K134" s="83">
        <v>24</v>
      </c>
      <c r="L134" s="84">
        <v>2308413.3333333335</v>
      </c>
      <c r="M134" s="84">
        <v>6925240</v>
      </c>
      <c r="O134" s="22" t="str">
        <f t="shared" si="13"/>
        <v>Model-458</v>
      </c>
      <c r="P134" s="22">
        <f t="shared" si="14"/>
        <v>24</v>
      </c>
      <c r="Q134" s="18">
        <f t="shared" si="15"/>
        <v>2308413.3333333335</v>
      </c>
      <c r="R134" s="18">
        <f t="shared" si="16"/>
        <v>6925240</v>
      </c>
    </row>
    <row r="135" spans="1:18" x14ac:dyDescent="0.35">
      <c r="A135" t="s">
        <v>36</v>
      </c>
      <c r="B135" s="4">
        <v>27</v>
      </c>
      <c r="C135" s="4">
        <v>6670098</v>
      </c>
      <c r="D135" s="4">
        <v>2223366</v>
      </c>
      <c r="J135" s="93" t="s">
        <v>36</v>
      </c>
      <c r="K135" s="91">
        <v>27</v>
      </c>
      <c r="L135" s="92">
        <v>2223366</v>
      </c>
      <c r="M135" s="92">
        <v>6670098</v>
      </c>
      <c r="O135" s="21" t="str">
        <f t="shared" si="13"/>
        <v>Model-157</v>
      </c>
      <c r="P135" s="21">
        <f t="shared" si="14"/>
        <v>27</v>
      </c>
      <c r="Q135" s="20">
        <f t="shared" si="15"/>
        <v>2223366</v>
      </c>
      <c r="R135" s="20">
        <f t="shared" si="16"/>
        <v>6670098</v>
      </c>
    </row>
    <row r="136" spans="1:18" x14ac:dyDescent="0.35">
      <c r="A136" t="s">
        <v>68</v>
      </c>
      <c r="B136" s="4">
        <v>15</v>
      </c>
      <c r="C136" s="4">
        <v>6290400</v>
      </c>
      <c r="D136" s="4">
        <v>3145200</v>
      </c>
      <c r="J136" s="90" t="s">
        <v>68</v>
      </c>
      <c r="K136" s="83">
        <v>15</v>
      </c>
      <c r="L136" s="84">
        <v>3145200</v>
      </c>
      <c r="M136" s="84">
        <v>6290400</v>
      </c>
      <c r="O136" s="22" t="str">
        <f t="shared" si="13"/>
        <v>Model-727</v>
      </c>
      <c r="P136" s="22">
        <f t="shared" si="14"/>
        <v>15</v>
      </c>
      <c r="Q136" s="18">
        <f t="shared" si="15"/>
        <v>3145200</v>
      </c>
      <c r="R136" s="18">
        <f t="shared" si="16"/>
        <v>6290400</v>
      </c>
    </row>
    <row r="137" spans="1:18" x14ac:dyDescent="0.35">
      <c r="A137" t="s">
        <v>75</v>
      </c>
      <c r="B137" s="4">
        <v>18</v>
      </c>
      <c r="C137" s="4">
        <v>6221781</v>
      </c>
      <c r="D137" s="4">
        <v>3110890.5</v>
      </c>
      <c r="J137" s="93" t="s">
        <v>75</v>
      </c>
      <c r="K137" s="91">
        <v>18</v>
      </c>
      <c r="L137" s="92">
        <v>3110890.5</v>
      </c>
      <c r="M137" s="92">
        <v>6221781</v>
      </c>
      <c r="O137" s="21" t="str">
        <f t="shared" si="13"/>
        <v>Model-101</v>
      </c>
      <c r="P137" s="21">
        <f t="shared" si="14"/>
        <v>18</v>
      </c>
      <c r="Q137" s="20">
        <f t="shared" si="15"/>
        <v>3110890.5</v>
      </c>
      <c r="R137" s="20">
        <f t="shared" si="16"/>
        <v>6221781</v>
      </c>
    </row>
    <row r="138" spans="1:18" x14ac:dyDescent="0.35">
      <c r="A138" t="s">
        <v>39</v>
      </c>
      <c r="B138" s="4">
        <v>25</v>
      </c>
      <c r="C138" s="4">
        <v>5895409</v>
      </c>
      <c r="D138" s="4">
        <v>1965136.3333333333</v>
      </c>
      <c r="J138" s="90" t="s">
        <v>39</v>
      </c>
      <c r="K138" s="83">
        <v>25</v>
      </c>
      <c r="L138" s="84">
        <v>1965136.3333333333</v>
      </c>
      <c r="M138" s="84">
        <v>5895409</v>
      </c>
      <c r="O138" s="22" t="str">
        <f t="shared" si="13"/>
        <v>Model-722</v>
      </c>
      <c r="P138" s="22">
        <f t="shared" si="14"/>
        <v>25</v>
      </c>
      <c r="Q138" s="18">
        <f t="shared" si="15"/>
        <v>1965136.3333333333</v>
      </c>
      <c r="R138" s="18">
        <f t="shared" si="16"/>
        <v>5895409</v>
      </c>
    </row>
    <row r="139" spans="1:18" x14ac:dyDescent="0.35">
      <c r="A139" t="s">
        <v>105</v>
      </c>
      <c r="B139" s="4">
        <v>16</v>
      </c>
      <c r="C139" s="4">
        <v>5187949</v>
      </c>
      <c r="D139" s="4">
        <v>1296987.25</v>
      </c>
      <c r="J139" s="93" t="s">
        <v>105</v>
      </c>
      <c r="K139" s="91">
        <v>16</v>
      </c>
      <c r="L139" s="92">
        <v>1296987.25</v>
      </c>
      <c r="M139" s="92">
        <v>5187949</v>
      </c>
      <c r="O139" s="21" t="str">
        <f t="shared" si="13"/>
        <v>Model-507</v>
      </c>
      <c r="P139" s="21">
        <f t="shared" si="14"/>
        <v>16</v>
      </c>
      <c r="Q139" s="20">
        <f t="shared" si="15"/>
        <v>1296987.25</v>
      </c>
      <c r="R139" s="20">
        <f t="shared" si="16"/>
        <v>5187949</v>
      </c>
    </row>
    <row r="140" spans="1:18" x14ac:dyDescent="0.35">
      <c r="A140" t="s">
        <v>175</v>
      </c>
      <c r="B140" s="4">
        <v>16</v>
      </c>
      <c r="C140" s="4">
        <v>5131204</v>
      </c>
      <c r="D140" s="4">
        <v>2565602</v>
      </c>
      <c r="J140" s="90" t="s">
        <v>175</v>
      </c>
      <c r="K140" s="83">
        <v>16</v>
      </c>
      <c r="L140" s="84">
        <v>2565602</v>
      </c>
      <c r="M140" s="84">
        <v>5131204</v>
      </c>
      <c r="O140" s="22" t="str">
        <f t="shared" si="13"/>
        <v>Model-347</v>
      </c>
      <c r="P140" s="22">
        <f t="shared" si="14"/>
        <v>16</v>
      </c>
      <c r="Q140" s="18">
        <f t="shared" si="15"/>
        <v>2565602</v>
      </c>
      <c r="R140" s="18">
        <f t="shared" si="16"/>
        <v>5131204</v>
      </c>
    </row>
    <row r="141" spans="1:18" x14ac:dyDescent="0.35">
      <c r="A141" t="s">
        <v>177</v>
      </c>
      <c r="B141" s="4">
        <v>13</v>
      </c>
      <c r="C141" s="4">
        <v>4682736</v>
      </c>
      <c r="D141" s="4">
        <v>2341368</v>
      </c>
      <c r="J141" s="93" t="s">
        <v>177</v>
      </c>
      <c r="K141" s="91">
        <v>13</v>
      </c>
      <c r="L141" s="92">
        <v>2341368</v>
      </c>
      <c r="M141" s="92">
        <v>4682736</v>
      </c>
      <c r="O141" s="21" t="str">
        <f t="shared" si="13"/>
        <v>Model-160</v>
      </c>
      <c r="P141" s="21">
        <f t="shared" si="14"/>
        <v>13</v>
      </c>
      <c r="Q141" s="20">
        <f t="shared" si="15"/>
        <v>2341368</v>
      </c>
      <c r="R141" s="20">
        <f t="shared" si="16"/>
        <v>4682736</v>
      </c>
    </row>
    <row r="142" spans="1:18" ht="15" thickBot="1" x14ac:dyDescent="0.4">
      <c r="A142" t="s">
        <v>450</v>
      </c>
      <c r="B142" s="4">
        <v>206</v>
      </c>
      <c r="C142" s="4">
        <v>61362105</v>
      </c>
      <c r="D142" s="4">
        <v>2191503.75</v>
      </c>
    </row>
    <row r="146" spans="1:18" x14ac:dyDescent="0.35">
      <c r="A146" t="s">
        <v>481</v>
      </c>
    </row>
    <row r="148" spans="1:18" ht="15" thickBot="1" x14ac:dyDescent="0.4">
      <c r="A148" s="5" t="s">
        <v>4</v>
      </c>
      <c r="B148" t="s">
        <v>446</v>
      </c>
      <c r="C148" t="s">
        <v>444</v>
      </c>
      <c r="D148" t="s">
        <v>479</v>
      </c>
      <c r="J148" s="87" t="s">
        <v>4</v>
      </c>
      <c r="K148" s="87" t="s">
        <v>495</v>
      </c>
      <c r="L148" s="87" t="s">
        <v>500</v>
      </c>
      <c r="M148" s="87" t="s">
        <v>496</v>
      </c>
      <c r="O148" s="26" t="str">
        <f t="shared" ref="O148:O158" si="17">J148</f>
        <v>Model</v>
      </c>
      <c r="P148" s="26" t="str">
        <f t="shared" ref="P148:P158" si="18">K148</f>
        <v>UnitsSold</v>
      </c>
      <c r="Q148" s="26" t="str">
        <f t="shared" ref="Q148:Q158" si="19">L148</f>
        <v>AVG TTSales</v>
      </c>
      <c r="R148" s="26" t="str">
        <f t="shared" ref="R148:R158" si="20">M148</f>
        <v>TotalSales</v>
      </c>
    </row>
    <row r="149" spans="1:18" x14ac:dyDescent="0.35">
      <c r="A149" t="s">
        <v>417</v>
      </c>
      <c r="B149" s="4">
        <v>1</v>
      </c>
      <c r="C149" s="4">
        <v>100999</v>
      </c>
      <c r="D149" s="4">
        <v>100999</v>
      </c>
      <c r="J149" s="89" t="s">
        <v>417</v>
      </c>
      <c r="K149" s="83">
        <v>1</v>
      </c>
      <c r="L149" s="84">
        <v>100999</v>
      </c>
      <c r="M149" s="84">
        <v>100999</v>
      </c>
      <c r="O149" s="22" t="str">
        <f t="shared" si="17"/>
        <v>Model-863</v>
      </c>
      <c r="P149" s="22">
        <f t="shared" si="18"/>
        <v>1</v>
      </c>
      <c r="Q149" s="18">
        <f t="shared" si="19"/>
        <v>100999</v>
      </c>
      <c r="R149" s="18">
        <f t="shared" si="20"/>
        <v>100999</v>
      </c>
    </row>
    <row r="150" spans="1:18" x14ac:dyDescent="0.35">
      <c r="A150" t="s">
        <v>379</v>
      </c>
      <c r="B150" s="4">
        <v>1</v>
      </c>
      <c r="C150" s="4">
        <v>97739</v>
      </c>
      <c r="D150" s="4">
        <v>97739</v>
      </c>
      <c r="J150" s="88" t="s">
        <v>379</v>
      </c>
      <c r="K150" s="85">
        <v>1</v>
      </c>
      <c r="L150" s="86">
        <v>97739</v>
      </c>
      <c r="M150" s="86">
        <v>97739</v>
      </c>
      <c r="O150" s="21" t="str">
        <f t="shared" si="17"/>
        <v>Model-778</v>
      </c>
      <c r="P150" s="21">
        <f t="shared" si="18"/>
        <v>1</v>
      </c>
      <c r="Q150" s="20">
        <f t="shared" si="19"/>
        <v>97739</v>
      </c>
      <c r="R150" s="20">
        <f t="shared" si="20"/>
        <v>97739</v>
      </c>
    </row>
    <row r="151" spans="1:18" x14ac:dyDescent="0.35">
      <c r="A151" t="s">
        <v>375</v>
      </c>
      <c r="B151" s="4">
        <v>2</v>
      </c>
      <c r="C151" s="4">
        <v>96270</v>
      </c>
      <c r="D151" s="4">
        <v>96270</v>
      </c>
      <c r="J151" s="89" t="s">
        <v>375</v>
      </c>
      <c r="K151" s="83">
        <v>2</v>
      </c>
      <c r="L151" s="84">
        <v>96270</v>
      </c>
      <c r="M151" s="84">
        <v>96270</v>
      </c>
      <c r="O151" s="22" t="str">
        <f t="shared" si="17"/>
        <v>Model-610</v>
      </c>
      <c r="P151" s="22">
        <f t="shared" si="18"/>
        <v>2</v>
      </c>
      <c r="Q151" s="18">
        <f t="shared" si="19"/>
        <v>96270</v>
      </c>
      <c r="R151" s="18">
        <f t="shared" si="20"/>
        <v>96270</v>
      </c>
    </row>
    <row r="152" spans="1:18" x14ac:dyDescent="0.35">
      <c r="A152" t="s">
        <v>196</v>
      </c>
      <c r="B152" s="4">
        <v>1</v>
      </c>
      <c r="C152" s="4">
        <v>88822</v>
      </c>
      <c r="D152" s="4">
        <v>88822</v>
      </c>
      <c r="J152" s="88" t="s">
        <v>196</v>
      </c>
      <c r="K152" s="85">
        <v>1</v>
      </c>
      <c r="L152" s="86">
        <v>88822</v>
      </c>
      <c r="M152" s="86">
        <v>88822</v>
      </c>
      <c r="O152" s="21" t="str">
        <f t="shared" si="17"/>
        <v>Model-224</v>
      </c>
      <c r="P152" s="21">
        <f t="shared" si="18"/>
        <v>1</v>
      </c>
      <c r="Q152" s="20">
        <f t="shared" si="19"/>
        <v>88822</v>
      </c>
      <c r="R152" s="20">
        <f t="shared" si="20"/>
        <v>88822</v>
      </c>
    </row>
    <row r="153" spans="1:18" x14ac:dyDescent="0.35">
      <c r="A153" t="s">
        <v>205</v>
      </c>
      <c r="B153" s="4">
        <v>2</v>
      </c>
      <c r="C153" s="4">
        <v>85756</v>
      </c>
      <c r="D153" s="4">
        <v>85756</v>
      </c>
      <c r="J153" s="89" t="s">
        <v>205</v>
      </c>
      <c r="K153" s="83">
        <v>2</v>
      </c>
      <c r="L153" s="84">
        <v>85756</v>
      </c>
      <c r="M153" s="84">
        <v>85756</v>
      </c>
      <c r="O153" s="22" t="str">
        <f t="shared" si="17"/>
        <v>Model-570</v>
      </c>
      <c r="P153" s="22">
        <f t="shared" si="18"/>
        <v>2</v>
      </c>
      <c r="Q153" s="18">
        <f t="shared" si="19"/>
        <v>85756</v>
      </c>
      <c r="R153" s="18">
        <f t="shared" si="20"/>
        <v>85756</v>
      </c>
    </row>
    <row r="154" spans="1:18" x14ac:dyDescent="0.35">
      <c r="A154" t="s">
        <v>189</v>
      </c>
      <c r="B154" s="4">
        <v>1</v>
      </c>
      <c r="C154" s="4">
        <v>85629</v>
      </c>
      <c r="D154" s="4">
        <v>85629</v>
      </c>
      <c r="J154" s="88" t="s">
        <v>189</v>
      </c>
      <c r="K154" s="85">
        <v>1</v>
      </c>
      <c r="L154" s="86">
        <v>85629</v>
      </c>
      <c r="M154" s="86">
        <v>85629</v>
      </c>
      <c r="O154" s="21" t="str">
        <f t="shared" si="17"/>
        <v>Model-904</v>
      </c>
      <c r="P154" s="21">
        <f t="shared" si="18"/>
        <v>1</v>
      </c>
      <c r="Q154" s="20">
        <f t="shared" si="19"/>
        <v>85629</v>
      </c>
      <c r="R154" s="20">
        <f t="shared" si="20"/>
        <v>85629</v>
      </c>
    </row>
    <row r="155" spans="1:18" x14ac:dyDescent="0.35">
      <c r="A155" t="s">
        <v>198</v>
      </c>
      <c r="B155" s="4">
        <v>1</v>
      </c>
      <c r="C155" s="4">
        <v>83777</v>
      </c>
      <c r="D155" s="4">
        <v>83777</v>
      </c>
      <c r="J155" s="89" t="s">
        <v>198</v>
      </c>
      <c r="K155" s="83">
        <v>1</v>
      </c>
      <c r="L155" s="84">
        <v>83777</v>
      </c>
      <c r="M155" s="84">
        <v>83777</v>
      </c>
      <c r="O155" s="22" t="str">
        <f t="shared" si="17"/>
        <v>Model-238</v>
      </c>
      <c r="P155" s="22">
        <f t="shared" si="18"/>
        <v>1</v>
      </c>
      <c r="Q155" s="18">
        <f t="shared" si="19"/>
        <v>83777</v>
      </c>
      <c r="R155" s="18">
        <f t="shared" si="20"/>
        <v>83777</v>
      </c>
    </row>
    <row r="156" spans="1:18" x14ac:dyDescent="0.35">
      <c r="A156" t="s">
        <v>408</v>
      </c>
      <c r="B156" s="4">
        <v>1</v>
      </c>
      <c r="C156" s="4">
        <v>73636</v>
      </c>
      <c r="D156" s="4">
        <v>73636</v>
      </c>
      <c r="J156" s="88" t="s">
        <v>408</v>
      </c>
      <c r="K156" s="85">
        <v>1</v>
      </c>
      <c r="L156" s="86">
        <v>73636</v>
      </c>
      <c r="M156" s="86">
        <v>73636</v>
      </c>
      <c r="O156" s="21" t="str">
        <f t="shared" si="17"/>
        <v>Model-529</v>
      </c>
      <c r="P156" s="21">
        <f t="shared" si="18"/>
        <v>1</v>
      </c>
      <c r="Q156" s="20">
        <f t="shared" si="19"/>
        <v>73636</v>
      </c>
      <c r="R156" s="20">
        <f t="shared" si="20"/>
        <v>73636</v>
      </c>
    </row>
    <row r="157" spans="1:18" x14ac:dyDescent="0.35">
      <c r="A157" t="s">
        <v>319</v>
      </c>
      <c r="B157" s="4">
        <v>1</v>
      </c>
      <c r="C157" s="4">
        <v>56074</v>
      </c>
      <c r="D157" s="4">
        <v>56074</v>
      </c>
      <c r="J157" s="89" t="s">
        <v>319</v>
      </c>
      <c r="K157" s="83">
        <v>1</v>
      </c>
      <c r="L157" s="84">
        <v>56074</v>
      </c>
      <c r="M157" s="84">
        <v>56074</v>
      </c>
      <c r="O157" s="22" t="str">
        <f t="shared" si="17"/>
        <v>Model-782</v>
      </c>
      <c r="P157" s="22">
        <f t="shared" si="18"/>
        <v>1</v>
      </c>
      <c r="Q157" s="18">
        <f t="shared" si="19"/>
        <v>56074</v>
      </c>
      <c r="R157" s="18">
        <f t="shared" si="20"/>
        <v>56074</v>
      </c>
    </row>
    <row r="158" spans="1:18" x14ac:dyDescent="0.35">
      <c r="A158" t="s">
        <v>213</v>
      </c>
      <c r="B158" s="4">
        <v>1</v>
      </c>
      <c r="C158" s="4">
        <v>36456</v>
      </c>
      <c r="D158" s="4">
        <v>36456</v>
      </c>
      <c r="J158" s="88" t="s">
        <v>213</v>
      </c>
      <c r="K158" s="85">
        <v>1</v>
      </c>
      <c r="L158" s="86">
        <v>36456</v>
      </c>
      <c r="M158" s="86">
        <v>36456</v>
      </c>
      <c r="O158" s="21" t="str">
        <f t="shared" si="17"/>
        <v>Model-979</v>
      </c>
      <c r="P158" s="21">
        <f t="shared" si="18"/>
        <v>1</v>
      </c>
      <c r="Q158" s="20">
        <f t="shared" si="19"/>
        <v>36456</v>
      </c>
      <c r="R158" s="20">
        <f t="shared" si="20"/>
        <v>36456</v>
      </c>
    </row>
    <row r="159" spans="1:18" x14ac:dyDescent="0.35">
      <c r="A159" t="s">
        <v>450</v>
      </c>
      <c r="B159" s="4">
        <v>12</v>
      </c>
      <c r="C159" s="4">
        <v>805158</v>
      </c>
      <c r="D159" s="4">
        <v>80515.8</v>
      </c>
    </row>
    <row r="166" spans="1:17" x14ac:dyDescent="0.35">
      <c r="B166" s="5" t="s">
        <v>477</v>
      </c>
    </row>
    <row r="167" spans="1:17" x14ac:dyDescent="0.35">
      <c r="A167" s="5" t="s">
        <v>520</v>
      </c>
      <c r="B167">
        <v>2019</v>
      </c>
      <c r="C167">
        <v>2020</v>
      </c>
      <c r="D167">
        <v>2021</v>
      </c>
      <c r="E167">
        <v>2022</v>
      </c>
      <c r="F167">
        <v>2023</v>
      </c>
      <c r="G167">
        <v>2024</v>
      </c>
    </row>
    <row r="168" spans="1:17" x14ac:dyDescent="0.35">
      <c r="A168" s="6" t="s">
        <v>444</v>
      </c>
      <c r="B168" s="4">
        <v>105131220</v>
      </c>
      <c r="C168" s="4">
        <v>120839854</v>
      </c>
      <c r="D168" s="4">
        <v>111012013</v>
      </c>
      <c r="E168" s="4">
        <v>129728804</v>
      </c>
      <c r="F168" s="4">
        <v>127706558</v>
      </c>
      <c r="G168" s="4">
        <v>121964022</v>
      </c>
    </row>
    <row r="169" spans="1:17" x14ac:dyDescent="0.35">
      <c r="A169" s="6" t="s">
        <v>446</v>
      </c>
      <c r="B169" s="4">
        <v>444</v>
      </c>
      <c r="C169" s="4">
        <v>446</v>
      </c>
      <c r="D169" s="4">
        <v>462</v>
      </c>
      <c r="E169" s="4">
        <v>477</v>
      </c>
      <c r="F169" s="4">
        <v>481</v>
      </c>
      <c r="G169" s="4">
        <v>461</v>
      </c>
    </row>
    <row r="170" spans="1:17" x14ac:dyDescent="0.35">
      <c r="A170" s="6" t="s">
        <v>451</v>
      </c>
      <c r="B170" s="4">
        <v>253361.60638297873</v>
      </c>
      <c r="C170" s="4">
        <v>255093.02</v>
      </c>
      <c r="D170" s="4">
        <v>246487.54878048779</v>
      </c>
      <c r="E170" s="4">
        <v>273658.44444444444</v>
      </c>
      <c r="F170" s="4">
        <v>259836.37209302327</v>
      </c>
      <c r="G170" s="4">
        <v>253382.4382022472</v>
      </c>
      <c r="K170" s="27"/>
      <c r="M170" s="27"/>
      <c r="O170" s="27"/>
      <c r="Q170" s="27"/>
    </row>
    <row r="171" spans="1:17" x14ac:dyDescent="0.35">
      <c r="A171" s="6" t="s">
        <v>453</v>
      </c>
      <c r="B171" s="4">
        <v>94</v>
      </c>
      <c r="C171" s="4">
        <v>100</v>
      </c>
      <c r="D171" s="4">
        <v>82</v>
      </c>
      <c r="E171" s="4">
        <v>99</v>
      </c>
      <c r="F171" s="4">
        <v>86</v>
      </c>
      <c r="G171" s="4">
        <v>89</v>
      </c>
      <c r="K171" s="27"/>
      <c r="M171" s="27"/>
      <c r="O171" s="27"/>
      <c r="Q171" s="27"/>
    </row>
    <row r="172" spans="1:17" x14ac:dyDescent="0.35">
      <c r="K172" s="27"/>
      <c r="M172" s="27"/>
      <c r="O172" s="27"/>
      <c r="Q172" s="27"/>
    </row>
    <row r="173" spans="1:17" x14ac:dyDescent="0.35">
      <c r="K173" s="27"/>
      <c r="M173" s="27"/>
      <c r="O173" s="27"/>
      <c r="Q173" s="27"/>
    </row>
    <row r="174" spans="1:17" x14ac:dyDescent="0.35">
      <c r="K174" s="27"/>
      <c r="M174" s="27"/>
      <c r="O174" s="27"/>
      <c r="Q174" s="27"/>
    </row>
    <row r="175" spans="1:17" x14ac:dyDescent="0.35">
      <c r="K175" s="27"/>
      <c r="M175" s="27"/>
      <c r="O175" s="27"/>
      <c r="Q175" s="27"/>
    </row>
    <row r="179" spans="1:15" x14ac:dyDescent="0.35">
      <c r="A179" s="5" t="s">
        <v>477</v>
      </c>
    </row>
    <row r="180" spans="1:15" x14ac:dyDescent="0.35">
      <c r="A180" t="s">
        <v>510</v>
      </c>
      <c r="B180" t="s">
        <v>511</v>
      </c>
      <c r="C180" t="s">
        <v>508</v>
      </c>
      <c r="D180" t="s">
        <v>509</v>
      </c>
      <c r="E180" t="s">
        <v>512</v>
      </c>
      <c r="F180" t="s">
        <v>513</v>
      </c>
    </row>
    <row r="181" spans="1:15" x14ac:dyDescent="0.35">
      <c r="I181" t="s">
        <v>520</v>
      </c>
      <c r="J181">
        <v>2019</v>
      </c>
      <c r="K181">
        <v>2020</v>
      </c>
      <c r="L181">
        <v>2021</v>
      </c>
      <c r="M181">
        <v>2022</v>
      </c>
      <c r="N181">
        <v>2023</v>
      </c>
      <c r="O181">
        <v>2024</v>
      </c>
    </row>
    <row r="182" spans="1:15" x14ac:dyDescent="0.35">
      <c r="I182" t="s">
        <v>444</v>
      </c>
      <c r="J182">
        <v>105131220</v>
      </c>
      <c r="K182">
        <v>120839854</v>
      </c>
      <c r="L182">
        <v>111012013</v>
      </c>
      <c r="M182">
        <v>129728804</v>
      </c>
      <c r="N182">
        <v>127706558</v>
      </c>
      <c r="O182">
        <v>121964022</v>
      </c>
    </row>
    <row r="183" spans="1:15" x14ac:dyDescent="0.35">
      <c r="A183" s="28"/>
      <c r="B183" s="28" t="s">
        <v>514</v>
      </c>
      <c r="C183" s="28" t="s">
        <v>515</v>
      </c>
      <c r="D183" s="28" t="s">
        <v>521</v>
      </c>
      <c r="I183" t="s">
        <v>446</v>
      </c>
      <c r="J183">
        <v>444</v>
      </c>
      <c r="K183">
        <v>446</v>
      </c>
      <c r="L183">
        <v>462</v>
      </c>
      <c r="M183">
        <v>477</v>
      </c>
      <c r="N183">
        <v>481</v>
      </c>
      <c r="O183">
        <v>461</v>
      </c>
    </row>
    <row r="184" spans="1:15" x14ac:dyDescent="0.35">
      <c r="A184" s="28"/>
      <c r="B184" s="30" t="str">
        <f>A180</f>
        <v>2019</v>
      </c>
      <c r="C184" s="28" t="str">
        <f>B184</f>
        <v>2019</v>
      </c>
      <c r="D184" s="28"/>
      <c r="I184" t="s">
        <v>451</v>
      </c>
      <c r="J184">
        <v>253361.60638297873</v>
      </c>
      <c r="K184">
        <v>255093.02</v>
      </c>
      <c r="L184">
        <v>246487.54878048779</v>
      </c>
      <c r="M184">
        <v>273658.44444444444</v>
      </c>
      <c r="N184">
        <v>259836.37209302327</v>
      </c>
      <c r="O184">
        <v>253382.4382022472</v>
      </c>
    </row>
    <row r="185" spans="1:15" x14ac:dyDescent="0.35">
      <c r="A185" s="28" t="s">
        <v>516</v>
      </c>
      <c r="B185" s="28"/>
      <c r="C185" s="28"/>
      <c r="D185" s="31">
        <f>INDEX($J$188:$O$191,MATCH($A185,$I$188:$I$191,0),MATCH($B$184,$J$187:$O$187,0))</f>
        <v>0</v>
      </c>
      <c r="I185" t="s">
        <v>453</v>
      </c>
      <c r="J185">
        <v>94</v>
      </c>
      <c r="K185">
        <v>100</v>
      </c>
      <c r="L185">
        <v>82</v>
      </c>
      <c r="M185">
        <v>99</v>
      </c>
      <c r="N185">
        <v>86</v>
      </c>
      <c r="O185">
        <v>89</v>
      </c>
    </row>
    <row r="186" spans="1:15" x14ac:dyDescent="0.35">
      <c r="A186" s="28" t="s">
        <v>517</v>
      </c>
      <c r="B186" s="28"/>
      <c r="C186" s="28"/>
      <c r="D186" s="31">
        <f>INDEX($J$188:$O$191,MATCH($A186,$I$188:$I$191,0),MATCH($B$184,$J$187:$O$187,0))</f>
        <v>0</v>
      </c>
    </row>
    <row r="187" spans="1:15" x14ac:dyDescent="0.35">
      <c r="A187" s="28" t="s">
        <v>518</v>
      </c>
      <c r="B187" s="28"/>
      <c r="C187" s="28"/>
      <c r="D187" s="31">
        <f>INDEX($J$188:$O$191,MATCH($A187,$I$188:$I$191,0),MATCH($B$184,$J$187:$O$187,0))</f>
        <v>0</v>
      </c>
      <c r="I187" s="28"/>
      <c r="J187" s="29" t="s">
        <v>510</v>
      </c>
      <c r="K187" s="29" t="s">
        <v>511</v>
      </c>
      <c r="L187" s="29" t="s">
        <v>508</v>
      </c>
      <c r="M187" s="29" t="s">
        <v>509</v>
      </c>
      <c r="N187" s="29" t="s">
        <v>512</v>
      </c>
      <c r="O187" s="29" t="s">
        <v>513</v>
      </c>
    </row>
    <row r="188" spans="1:15" x14ac:dyDescent="0.35">
      <c r="A188" s="28" t="s">
        <v>519</v>
      </c>
      <c r="B188" s="28"/>
      <c r="C188" s="28"/>
      <c r="D188" s="31">
        <f>INDEX($J$188:$O$191,MATCH($A188,$I$188:$I$191,0),MATCH($B$184,$J$187:$O$187,0))</f>
        <v>0</v>
      </c>
      <c r="I188" s="28" t="s">
        <v>516</v>
      </c>
      <c r="J188" s="28"/>
      <c r="K188" s="28">
        <f>(K182-J182)/J182</f>
        <v>0.14941930665315212</v>
      </c>
      <c r="L188" s="28">
        <f t="shared" ref="L188:O188" si="21">(L182-K182)/K182</f>
        <v>-8.1329467677112549E-2</v>
      </c>
      <c r="M188" s="28">
        <f t="shared" si="21"/>
        <v>0.16860149180431491</v>
      </c>
      <c r="N188" s="28">
        <f t="shared" si="21"/>
        <v>-1.5588257485207372E-2</v>
      </c>
      <c r="O188" s="28">
        <f t="shared" si="21"/>
        <v>-4.4966649246000349E-2</v>
      </c>
    </row>
    <row r="189" spans="1:15" x14ac:dyDescent="0.35">
      <c r="I189" s="28" t="s">
        <v>517</v>
      </c>
      <c r="J189" s="28"/>
      <c r="K189" s="28">
        <f t="shared" ref="K189:O190" si="22">(K183-J183)/J183</f>
        <v>4.5045045045045045E-3</v>
      </c>
      <c r="L189" s="28">
        <f t="shared" si="22"/>
        <v>3.5874439461883408E-2</v>
      </c>
      <c r="M189" s="28">
        <f t="shared" si="22"/>
        <v>3.2467532467532464E-2</v>
      </c>
      <c r="N189" s="28">
        <f t="shared" si="22"/>
        <v>8.385744234800839E-3</v>
      </c>
      <c r="O189" s="28">
        <f t="shared" si="22"/>
        <v>-4.1580041580041582E-2</v>
      </c>
    </row>
    <row r="190" spans="1:15" x14ac:dyDescent="0.35">
      <c r="I190" s="28" t="s">
        <v>518</v>
      </c>
      <c r="J190" s="28"/>
      <c r="K190" s="28">
        <f t="shared" si="22"/>
        <v>6.8337647591485201E-3</v>
      </c>
      <c r="L190" s="28">
        <f t="shared" si="22"/>
        <v>-3.3734640091336872E-2</v>
      </c>
      <c r="M190" s="28">
        <f t="shared" si="22"/>
        <v>0.11023232531779521</v>
      </c>
      <c r="N190" s="28">
        <f t="shared" si="22"/>
        <v>-5.0508481035479974E-2</v>
      </c>
      <c r="O190" s="28">
        <f t="shared" si="22"/>
        <v>-2.4838454442650218E-2</v>
      </c>
    </row>
    <row r="191" spans="1:15" x14ac:dyDescent="0.35">
      <c r="I191" s="28" t="s">
        <v>519</v>
      </c>
      <c r="J191" s="28"/>
      <c r="K191" s="28">
        <f>(K185-J185)/J185</f>
        <v>6.3829787234042548E-2</v>
      </c>
      <c r="L191" s="28">
        <f t="shared" ref="L191:O191" si="23">(L185-K185)/K185</f>
        <v>-0.18</v>
      </c>
      <c r="M191" s="28">
        <f t="shared" si="23"/>
        <v>0.2073170731707317</v>
      </c>
      <c r="N191" s="28">
        <f t="shared" si="23"/>
        <v>-0.13131313131313133</v>
      </c>
      <c r="O191" s="28">
        <f t="shared" si="23"/>
        <v>3.4883720930232558E-2</v>
      </c>
    </row>
    <row r="198" spans="1:12" x14ac:dyDescent="0.35">
      <c r="A198" s="5" t="s">
        <v>449</v>
      </c>
      <c r="B198" t="s">
        <v>444</v>
      </c>
      <c r="C198" t="s">
        <v>446</v>
      </c>
      <c r="D198" t="s">
        <v>451</v>
      </c>
      <c r="H198" t="s">
        <v>494</v>
      </c>
      <c r="I198" t="s">
        <v>522</v>
      </c>
      <c r="J198" t="s">
        <v>523</v>
      </c>
      <c r="K198" t="s">
        <v>524</v>
      </c>
    </row>
    <row r="199" spans="1:12" x14ac:dyDescent="0.35">
      <c r="A199" s="6" t="s">
        <v>493</v>
      </c>
      <c r="B199" s="4">
        <v>98425399</v>
      </c>
      <c r="C199" s="4">
        <v>360</v>
      </c>
      <c r="D199" s="4">
        <v>268795.66666666669</v>
      </c>
      <c r="H199" s="42" t="s">
        <v>486</v>
      </c>
      <c r="I199" s="43">
        <v>71402923</v>
      </c>
      <c r="J199" s="55">
        <v>267</v>
      </c>
      <c r="K199" s="50">
        <v>254064.2</v>
      </c>
      <c r="L199" s="27">
        <f t="shared" ref="L199:L205" si="24">I199/$I$207</f>
        <v>9.9671510527509818E-2</v>
      </c>
    </row>
    <row r="200" spans="1:12" x14ac:dyDescent="0.35">
      <c r="A200" s="6" t="s">
        <v>490</v>
      </c>
      <c r="B200" s="4">
        <v>98006767</v>
      </c>
      <c r="C200" s="4">
        <v>371</v>
      </c>
      <c r="D200" s="4">
        <v>265140.01298701297</v>
      </c>
      <c r="H200" s="56" t="s">
        <v>502</v>
      </c>
      <c r="I200" s="57">
        <v>83433289</v>
      </c>
      <c r="J200" s="58">
        <v>331</v>
      </c>
      <c r="K200" s="59">
        <v>254027.890625</v>
      </c>
      <c r="L200" s="27">
        <f t="shared" si="24"/>
        <v>0.11646472712200129</v>
      </c>
    </row>
    <row r="201" spans="1:12" x14ac:dyDescent="0.35">
      <c r="A201" s="6" t="s">
        <v>488</v>
      </c>
      <c r="B201" s="4">
        <v>96555915</v>
      </c>
      <c r="C201" s="4">
        <v>363</v>
      </c>
      <c r="D201" s="4">
        <v>254251.30985915492</v>
      </c>
      <c r="H201" s="46" t="s">
        <v>487</v>
      </c>
      <c r="I201" s="47">
        <v>84244660</v>
      </c>
      <c r="J201" s="60">
        <v>331</v>
      </c>
      <c r="K201" s="52">
        <v>246062.55555555556</v>
      </c>
      <c r="L201" s="27">
        <f t="shared" si="24"/>
        <v>0.1175973218362011</v>
      </c>
    </row>
    <row r="202" spans="1:12" x14ac:dyDescent="0.35">
      <c r="A202" s="6" t="s">
        <v>489</v>
      </c>
      <c r="B202" s="4">
        <v>94115328</v>
      </c>
      <c r="C202" s="4">
        <v>409</v>
      </c>
      <c r="D202" s="4">
        <v>242270.07228915664</v>
      </c>
      <c r="H202" s="56" t="s">
        <v>491</v>
      </c>
      <c r="I202" s="57">
        <v>90198190</v>
      </c>
      <c r="J202" s="58">
        <v>339</v>
      </c>
      <c r="K202" s="59">
        <v>275852.89393939392</v>
      </c>
      <c r="L202" s="27">
        <f t="shared" si="24"/>
        <v>0.12590786856369074</v>
      </c>
    </row>
    <row r="203" spans="1:12" x14ac:dyDescent="0.35">
      <c r="A203" s="6" t="s">
        <v>491</v>
      </c>
      <c r="B203" s="4">
        <v>90198190</v>
      </c>
      <c r="C203" s="4">
        <v>339</v>
      </c>
      <c r="D203" s="4">
        <v>275852.89393939392</v>
      </c>
      <c r="H203" s="46" t="s">
        <v>489</v>
      </c>
      <c r="I203" s="47">
        <v>94115328</v>
      </c>
      <c r="J203" s="60">
        <v>409</v>
      </c>
      <c r="K203" s="52">
        <v>242270.07228915664</v>
      </c>
      <c r="L203" s="27">
        <f t="shared" si="24"/>
        <v>0.13137581084113378</v>
      </c>
    </row>
    <row r="204" spans="1:12" x14ac:dyDescent="0.35">
      <c r="A204" s="6" t="s">
        <v>487</v>
      </c>
      <c r="B204" s="4">
        <v>84244660</v>
      </c>
      <c r="C204" s="4">
        <v>331</v>
      </c>
      <c r="D204" s="4">
        <v>246062.55555555556</v>
      </c>
      <c r="H204" s="56" t="s">
        <v>488</v>
      </c>
      <c r="I204" s="57">
        <v>96555915</v>
      </c>
      <c r="J204" s="58">
        <v>363</v>
      </c>
      <c r="K204" s="59">
        <v>254251.30985915492</v>
      </c>
      <c r="L204" s="27">
        <f t="shared" si="24"/>
        <v>0.13478263205577512</v>
      </c>
    </row>
    <row r="205" spans="1:12" x14ac:dyDescent="0.35">
      <c r="A205" s="6" t="s">
        <v>502</v>
      </c>
      <c r="B205" s="4">
        <v>83433289</v>
      </c>
      <c r="C205" s="4">
        <v>331</v>
      </c>
      <c r="D205" s="4">
        <v>254027.890625</v>
      </c>
      <c r="H205" s="46" t="s">
        <v>490</v>
      </c>
      <c r="I205" s="47">
        <v>98006767</v>
      </c>
      <c r="J205" s="48">
        <v>371</v>
      </c>
      <c r="K205" s="52">
        <v>265140.01298701297</v>
      </c>
      <c r="L205" s="27">
        <f t="shared" si="24"/>
        <v>0.13680787982317899</v>
      </c>
    </row>
    <row r="206" spans="1:12" x14ac:dyDescent="0.35">
      <c r="A206" s="6" t="s">
        <v>486</v>
      </c>
      <c r="B206" s="4">
        <v>71402923</v>
      </c>
      <c r="C206" s="4">
        <v>267</v>
      </c>
      <c r="D206" s="4">
        <v>254064.2</v>
      </c>
      <c r="H206" s="56" t="s">
        <v>493</v>
      </c>
      <c r="I206" s="57">
        <v>98425399</v>
      </c>
      <c r="J206" s="58">
        <v>360</v>
      </c>
      <c r="K206" s="59">
        <v>268795.66666666669</v>
      </c>
      <c r="L206" s="27">
        <f>I206/$I$207</f>
        <v>0.13739224923050916</v>
      </c>
    </row>
    <row r="207" spans="1:12" x14ac:dyDescent="0.35">
      <c r="A207" s="6" t="s">
        <v>450</v>
      </c>
      <c r="B207" s="4">
        <v>716382471</v>
      </c>
      <c r="C207" s="4">
        <v>2771</v>
      </c>
      <c r="D207" s="4">
        <v>257320.7690909091</v>
      </c>
      <c r="H207" s="33" t="s">
        <v>501</v>
      </c>
      <c r="I207" s="34">
        <v>716382471</v>
      </c>
      <c r="J207" s="35">
        <v>2771</v>
      </c>
      <c r="K207" s="54">
        <v>257320.7690909091</v>
      </c>
    </row>
    <row r="208" spans="1:12" x14ac:dyDescent="0.35">
      <c r="B208" s="7"/>
    </row>
    <row r="209" spans="1:13" x14ac:dyDescent="0.35">
      <c r="B209" s="7"/>
    </row>
    <row r="210" spans="1:13" x14ac:dyDescent="0.35">
      <c r="B210" s="7"/>
    </row>
    <row r="211" spans="1:13" x14ac:dyDescent="0.35">
      <c r="B211" s="7"/>
    </row>
    <row r="213" spans="1:13" x14ac:dyDescent="0.35">
      <c r="J213" s="37"/>
    </row>
    <row r="214" spans="1:13" x14ac:dyDescent="0.35">
      <c r="A214" s="5" t="s">
        <v>449</v>
      </c>
      <c r="B214" t="s">
        <v>444</v>
      </c>
      <c r="C214" t="s">
        <v>446</v>
      </c>
      <c r="D214" t="s">
        <v>451</v>
      </c>
      <c r="H214" t="s">
        <v>449</v>
      </c>
      <c r="I214" t="s">
        <v>444</v>
      </c>
      <c r="J214" t="s">
        <v>446</v>
      </c>
      <c r="K214" t="s">
        <v>451</v>
      </c>
      <c r="L214" t="s">
        <v>525</v>
      </c>
    </row>
    <row r="215" spans="1:13" x14ac:dyDescent="0.35">
      <c r="A215" s="6" t="s">
        <v>505</v>
      </c>
      <c r="B215" s="4">
        <v>158776867</v>
      </c>
      <c r="C215" s="4">
        <v>613</v>
      </c>
      <c r="D215" s="4">
        <v>253618.80672268907</v>
      </c>
      <c r="H215" s="42" t="s">
        <v>505</v>
      </c>
      <c r="I215" s="43">
        <v>158776867</v>
      </c>
      <c r="J215" s="44">
        <v>613</v>
      </c>
      <c r="K215" s="50">
        <v>253618.80672268907</v>
      </c>
      <c r="L215" s="45">
        <f>I215/$I$220</f>
        <v>0.2216370073633474</v>
      </c>
    </row>
    <row r="216" spans="1:13" x14ac:dyDescent="0.35">
      <c r="A216" s="6" t="s">
        <v>506</v>
      </c>
      <c r="B216" s="4">
        <v>158619714</v>
      </c>
      <c r="C216" s="4">
        <v>612</v>
      </c>
      <c r="D216" s="4">
        <v>259295.22033898305</v>
      </c>
      <c r="H216" s="38" t="s">
        <v>506</v>
      </c>
      <c r="I216" s="39">
        <v>158619714</v>
      </c>
      <c r="J216" s="40">
        <v>612</v>
      </c>
      <c r="K216" s="51">
        <v>259295.22033898305</v>
      </c>
      <c r="L216" s="41">
        <f t="shared" ref="L216:L220" si="25">I216/$I$220</f>
        <v>0.22141763711580262</v>
      </c>
    </row>
    <row r="217" spans="1:13" x14ac:dyDescent="0.35">
      <c r="A217" s="6" t="s">
        <v>504</v>
      </c>
      <c r="B217" s="4">
        <v>141950910</v>
      </c>
      <c r="C217" s="4">
        <v>547</v>
      </c>
      <c r="D217" s="4">
        <v>268038.2803738318</v>
      </c>
      <c r="H217" s="46" t="s">
        <v>504</v>
      </c>
      <c r="I217" s="47">
        <v>141950910</v>
      </c>
      <c r="J217" s="48">
        <v>547</v>
      </c>
      <c r="K217" s="52">
        <v>268038.2803738318</v>
      </c>
      <c r="L217" s="49">
        <f t="shared" si="25"/>
        <v>0.19814961385340765</v>
      </c>
    </row>
    <row r="218" spans="1:13" x14ac:dyDescent="0.35">
      <c r="A218" s="6" t="s">
        <v>507</v>
      </c>
      <c r="B218" s="4">
        <v>133506432</v>
      </c>
      <c r="C218" s="4">
        <v>506</v>
      </c>
      <c r="D218" s="4">
        <v>260569.09345794393</v>
      </c>
      <c r="H218" s="38" t="s">
        <v>507</v>
      </c>
      <c r="I218" s="39">
        <v>133506432</v>
      </c>
      <c r="J218" s="40">
        <v>506</v>
      </c>
      <c r="K218" s="51">
        <v>260569.09345794393</v>
      </c>
      <c r="L218" s="41">
        <f t="shared" si="25"/>
        <v>0.18636194687125449</v>
      </c>
    </row>
    <row r="219" spans="1:13" x14ac:dyDescent="0.35">
      <c r="A219" s="6" t="s">
        <v>503</v>
      </c>
      <c r="B219" s="4">
        <v>123528548</v>
      </c>
      <c r="C219" s="4">
        <v>493</v>
      </c>
      <c r="D219" s="4">
        <v>244322.8282828283</v>
      </c>
      <c r="H219" s="46" t="s">
        <v>503</v>
      </c>
      <c r="I219" s="47">
        <v>123528548</v>
      </c>
      <c r="J219" s="48">
        <v>493</v>
      </c>
      <c r="K219" s="52">
        <v>244322.8282828283</v>
      </c>
      <c r="L219" s="49">
        <f t="shared" si="25"/>
        <v>0.17243379479618787</v>
      </c>
    </row>
    <row r="220" spans="1:13" x14ac:dyDescent="0.35">
      <c r="A220" s="6" t="s">
        <v>450</v>
      </c>
      <c r="B220" s="4">
        <v>716382471</v>
      </c>
      <c r="C220" s="4">
        <v>2771</v>
      </c>
      <c r="D220" s="4">
        <v>257320.7690909091</v>
      </c>
      <c r="H220" t="s">
        <v>450</v>
      </c>
      <c r="I220" s="36">
        <v>716382471</v>
      </c>
      <c r="J220" s="8">
        <v>2771</v>
      </c>
      <c r="K220" s="53">
        <v>257320.7690909091</v>
      </c>
      <c r="L220" s="27">
        <f t="shared" si="25"/>
        <v>1</v>
      </c>
    </row>
    <row r="224" spans="1:13" x14ac:dyDescent="0.35">
      <c r="H224" t="s">
        <v>498</v>
      </c>
      <c r="I224" t="s">
        <v>496</v>
      </c>
      <c r="J224" t="s">
        <v>495</v>
      </c>
      <c r="K224" t="s">
        <v>451</v>
      </c>
      <c r="L224" t="s">
        <v>527</v>
      </c>
      <c r="M224" t="s">
        <v>526</v>
      </c>
    </row>
    <row r="225" spans="8:15" x14ac:dyDescent="0.35">
      <c r="H225" s="42" t="s">
        <v>437</v>
      </c>
      <c r="I225" s="43">
        <v>134981077</v>
      </c>
      <c r="J225" s="55">
        <v>511</v>
      </c>
      <c r="K225" s="50">
        <v>266725.4222222222</v>
      </c>
      <c r="L225" s="42">
        <v>90</v>
      </c>
      <c r="M225" s="76" t="s">
        <v>528</v>
      </c>
      <c r="O225" s="82">
        <f>J225-J230</f>
        <v>169</v>
      </c>
    </row>
    <row r="226" spans="8:15" x14ac:dyDescent="0.35">
      <c r="H226" s="72" t="s">
        <v>438</v>
      </c>
      <c r="I226" s="73">
        <v>130493293</v>
      </c>
      <c r="J226" s="74">
        <v>480</v>
      </c>
      <c r="K226" s="75">
        <v>276412.72826086957</v>
      </c>
      <c r="L226" s="72">
        <v>92</v>
      </c>
      <c r="M226" s="77" t="s">
        <v>528</v>
      </c>
      <c r="O226">
        <f>O225/J230</f>
        <v>0.49415204678362573</v>
      </c>
    </row>
    <row r="227" spans="8:15" x14ac:dyDescent="0.35">
      <c r="H227" s="46" t="s">
        <v>435</v>
      </c>
      <c r="I227" s="47">
        <v>129187333</v>
      </c>
      <c r="J227" s="60">
        <v>487</v>
      </c>
      <c r="K227" s="52">
        <v>261101.05263157896</v>
      </c>
      <c r="L227" s="46">
        <v>95</v>
      </c>
      <c r="M227" s="78" t="s">
        <v>529</v>
      </c>
    </row>
    <row r="228" spans="8:15" x14ac:dyDescent="0.35">
      <c r="H228" s="72" t="s">
        <v>440</v>
      </c>
      <c r="I228" s="73">
        <v>125437936</v>
      </c>
      <c r="J228" s="74">
        <v>483</v>
      </c>
      <c r="K228" s="75">
        <v>246572.59223300969</v>
      </c>
      <c r="L228" s="72">
        <v>103</v>
      </c>
      <c r="M228" s="79" t="s">
        <v>529</v>
      </c>
    </row>
    <row r="229" spans="8:15" x14ac:dyDescent="0.35">
      <c r="H229" s="46" t="s">
        <v>436</v>
      </c>
      <c r="I229" s="47">
        <v>106717148</v>
      </c>
      <c r="J229" s="60">
        <v>468</v>
      </c>
      <c r="K229" s="52">
        <v>232976.69892473117</v>
      </c>
      <c r="L229" s="46">
        <v>93</v>
      </c>
      <c r="M229" s="80" t="s">
        <v>530</v>
      </c>
    </row>
    <row r="230" spans="8:15" x14ac:dyDescent="0.35">
      <c r="H230" s="70" t="s">
        <v>439</v>
      </c>
      <c r="I230" s="68">
        <v>89565684</v>
      </c>
      <c r="J230" s="71">
        <v>342</v>
      </c>
      <c r="K230" s="69">
        <v>262633.16883116885</v>
      </c>
      <c r="L230" s="70">
        <v>77</v>
      </c>
      <c r="M230" s="81" t="s">
        <v>531</v>
      </c>
      <c r="N230" s="37"/>
    </row>
    <row r="231" spans="8:15" x14ac:dyDescent="0.35">
      <c r="H231" t="s">
        <v>501</v>
      </c>
      <c r="I231">
        <v>2771</v>
      </c>
      <c r="J231">
        <v>716382471</v>
      </c>
      <c r="K231">
        <v>1302513.5836363637</v>
      </c>
    </row>
    <row r="235" spans="8:15" ht="15" thickBot="1" x14ac:dyDescent="0.4">
      <c r="H235" s="66" t="s">
        <v>498</v>
      </c>
      <c r="I235" s="66" t="s">
        <v>496</v>
      </c>
      <c r="J235" s="66" t="s">
        <v>495</v>
      </c>
      <c r="K235" s="67" t="s">
        <v>451</v>
      </c>
      <c r="L235" s="67" t="s">
        <v>453</v>
      </c>
    </row>
    <row r="236" spans="8:15" x14ac:dyDescent="0.35">
      <c r="H236" s="61" t="s">
        <v>437</v>
      </c>
      <c r="I236" s="18">
        <v>134981077</v>
      </c>
      <c r="J236" s="17">
        <v>511</v>
      </c>
      <c r="K236" s="17">
        <v>266725.4222222222</v>
      </c>
      <c r="L236" s="17">
        <v>90</v>
      </c>
    </row>
    <row r="237" spans="8:15" x14ac:dyDescent="0.35">
      <c r="H237" s="65" t="s">
        <v>438</v>
      </c>
      <c r="I237" s="20">
        <v>130493293</v>
      </c>
      <c r="J237" s="19">
        <v>480</v>
      </c>
      <c r="K237" s="19">
        <v>276412.72826086957</v>
      </c>
      <c r="L237" s="19">
        <v>92</v>
      </c>
    </row>
    <row r="238" spans="8:15" x14ac:dyDescent="0.35">
      <c r="H238" s="61" t="s">
        <v>435</v>
      </c>
      <c r="I238" s="18">
        <v>129187333</v>
      </c>
      <c r="J238" s="17">
        <v>487</v>
      </c>
      <c r="K238" s="17">
        <v>261101.05263157896</v>
      </c>
      <c r="L238" s="17">
        <v>95</v>
      </c>
    </row>
    <row r="239" spans="8:15" x14ac:dyDescent="0.35">
      <c r="H239" s="65" t="s">
        <v>440</v>
      </c>
      <c r="I239" s="20">
        <v>125437936</v>
      </c>
      <c r="J239" s="19">
        <v>483</v>
      </c>
      <c r="K239" s="19">
        <v>246572.59223300969</v>
      </c>
      <c r="L239" s="19">
        <v>103</v>
      </c>
    </row>
    <row r="240" spans="8:15" x14ac:dyDescent="0.35">
      <c r="H240" s="61" t="s">
        <v>436</v>
      </c>
      <c r="I240" s="18">
        <v>106717148</v>
      </c>
      <c r="J240" s="17">
        <v>468</v>
      </c>
      <c r="K240" s="17">
        <v>232976.69892473117</v>
      </c>
      <c r="L240" s="17">
        <v>93</v>
      </c>
    </row>
    <row r="241" spans="8:12" x14ac:dyDescent="0.35">
      <c r="H241" s="65" t="s">
        <v>439</v>
      </c>
      <c r="I241" s="20">
        <v>89565684</v>
      </c>
      <c r="J241" s="19">
        <v>342</v>
      </c>
      <c r="K241" s="19">
        <v>262633.16883116885</v>
      </c>
      <c r="L241" s="19">
        <v>77</v>
      </c>
    </row>
    <row r="242" spans="8:12" ht="15" thickBot="1" x14ac:dyDescent="0.4">
      <c r="H242" s="62" t="s">
        <v>501</v>
      </c>
      <c r="I242" s="63">
        <v>716382471</v>
      </c>
      <c r="J242" s="64">
        <v>2771</v>
      </c>
      <c r="K242" s="64">
        <v>257320.7690909091</v>
      </c>
      <c r="L242" s="64">
        <v>550</v>
      </c>
    </row>
  </sheetData>
  <conditionalFormatting pivot="1" sqref="B118:B123">
    <cfRule type="dataBar" priority="25">
      <dataBar>
        <cfvo type="min"/>
        <cfvo type="max"/>
        <color rgb="FF6B56B6"/>
      </dataBar>
      <extLst>
        <ext xmlns:x14="http://schemas.microsoft.com/office/spreadsheetml/2009/9/main" uri="{B025F937-C7B1-47D3-B67F-A62EFF666E3E}">
          <x14:id>{F4D34E83-0A00-41E4-89BE-CEBE049B088A}</x14:id>
        </ext>
      </extLst>
    </cfRule>
  </conditionalFormatting>
  <conditionalFormatting pivot="1" sqref="M118:M123">
    <cfRule type="iconSet" priority="13">
      <iconSet>
        <cfvo type="percent" val="0"/>
        <cfvo type="percent" val="33"/>
        <cfvo type="percent" val="67"/>
      </iconSet>
    </cfRule>
  </conditionalFormatting>
  <conditionalFormatting pivot="1" sqref="M132:M141">
    <cfRule type="iconSet" priority="11">
      <iconSet>
        <cfvo type="percent" val="0"/>
        <cfvo type="percent" val="33"/>
        <cfvo type="percent" val="67"/>
      </iconSet>
    </cfRule>
  </conditionalFormatting>
  <conditionalFormatting sqref="R118:R123">
    <cfRule type="dataBar" priority="10">
      <dataBar>
        <cfvo type="min"/>
        <cfvo type="max"/>
        <color rgb="FF63C384"/>
      </dataBar>
      <extLst>
        <ext xmlns:x14="http://schemas.microsoft.com/office/spreadsheetml/2009/9/main" uri="{B025F937-C7B1-47D3-B67F-A62EFF666E3E}">
          <x14:id>{A0642533-D356-4B6F-B074-8B959A0D70EF}</x14:id>
        </ext>
      </extLst>
    </cfRule>
  </conditionalFormatting>
  <conditionalFormatting sqref="P118:P123">
    <cfRule type="iconSet" priority="9">
      <iconSet>
        <cfvo type="percent" val="0"/>
        <cfvo type="percent" val="33"/>
        <cfvo type="percent" val="67"/>
      </iconSet>
    </cfRule>
  </conditionalFormatting>
  <conditionalFormatting sqref="P132:P141">
    <cfRule type="iconSet" priority="8">
      <iconSet iconSet="3Signs">
        <cfvo type="percent" val="0"/>
        <cfvo type="percent" val="40"/>
        <cfvo type="percent" val="67"/>
      </iconSet>
    </cfRule>
  </conditionalFormatting>
  <conditionalFormatting sqref="R132:R141">
    <cfRule type="dataBar" priority="7">
      <dataBar>
        <cfvo type="min"/>
        <cfvo type="max"/>
        <color rgb="FF63C384"/>
      </dataBar>
      <extLst>
        <ext xmlns:x14="http://schemas.microsoft.com/office/spreadsheetml/2009/9/main" uri="{B025F937-C7B1-47D3-B67F-A62EFF666E3E}">
          <x14:id>{60C62D15-C250-4503-865B-02963435609F}</x14:id>
        </ext>
      </extLst>
    </cfRule>
  </conditionalFormatting>
  <conditionalFormatting sqref="P149:P158">
    <cfRule type="iconSet" priority="6">
      <iconSet iconSet="3Signs">
        <cfvo type="percent" val="0"/>
        <cfvo type="percent" val="40"/>
        <cfvo type="percent" val="67"/>
      </iconSet>
    </cfRule>
  </conditionalFormatting>
  <conditionalFormatting sqref="R149:R158">
    <cfRule type="dataBar" priority="5">
      <dataBar>
        <cfvo type="min"/>
        <cfvo type="max"/>
        <color rgb="FF63C384"/>
      </dataBar>
      <extLst>
        <ext xmlns:x14="http://schemas.microsoft.com/office/spreadsheetml/2009/9/main" uri="{B025F937-C7B1-47D3-B67F-A62EFF666E3E}">
          <x14:id>{4436193A-3C1A-4869-B3AF-A8E950E33F5F}</x14:id>
        </ext>
      </extLst>
    </cfRule>
  </conditionalFormatting>
  <conditionalFormatting sqref="D185:D188">
    <cfRule type="cellIs" dxfId="225" priority="3" operator="greaterThan">
      <formula>0</formula>
    </cfRule>
    <cfRule type="cellIs" dxfId="224" priority="4" operator="lessThan">
      <formula>0</formula>
    </cfRule>
  </conditionalFormatting>
  <conditionalFormatting sqref="L215:L219">
    <cfRule type="colorScale" priority="2">
      <colorScale>
        <cfvo type="min"/>
        <cfvo type="percentile" val="50"/>
        <cfvo type="max"/>
        <color rgb="FFF8696B"/>
        <color rgb="FFFFEB84"/>
        <color rgb="FF63BE7B"/>
      </colorScale>
    </cfRule>
  </conditionalFormatting>
  <conditionalFormatting pivot="1" sqref="I236:I241">
    <cfRule type="iconSet" priority="1">
      <iconSet>
        <cfvo type="percent" val="0"/>
        <cfvo type="percent" val="33"/>
        <cfvo type="percent" val="67"/>
      </iconSet>
    </cfRule>
  </conditionalFormatting>
  <pageMargins left="0.7" right="0.7" top="0.75" bottom="0.75" header="0.3" footer="0.3"/>
  <pageSetup orientation="portrait" r:id="rId24"/>
  <extLst>
    <ext xmlns:x14="http://schemas.microsoft.com/office/spreadsheetml/2009/9/main" uri="{78C0D931-6437-407d-A8EE-F0AAD7539E65}">
      <x14:conditionalFormattings>
        <x14:conditionalFormatting xmlns:xm="http://schemas.microsoft.com/office/excel/2006/main" pivot="1">
          <x14:cfRule type="dataBar" id="{F4D34E83-0A00-41E4-89BE-CEBE049B088A}">
            <x14:dataBar minLength="0" maxLength="100">
              <x14:cfvo type="autoMin"/>
              <x14:cfvo type="autoMax"/>
              <x14:negativeFillColor rgb="FFFF0000"/>
              <x14:axisColor rgb="FF000000"/>
            </x14:dataBar>
          </x14:cfRule>
          <xm:sqref>B118:B123</xm:sqref>
        </x14:conditionalFormatting>
        <x14:conditionalFormatting xmlns:xm="http://schemas.microsoft.com/office/excel/2006/main">
          <x14:cfRule type="dataBar" id="{A0642533-D356-4B6F-B074-8B959A0D70EF}">
            <x14:dataBar minLength="0" maxLength="100" gradient="0">
              <x14:cfvo type="autoMin"/>
              <x14:cfvo type="autoMax"/>
              <x14:negativeFillColor rgb="FFFF0000"/>
              <x14:axisColor rgb="FF000000"/>
            </x14:dataBar>
          </x14:cfRule>
          <xm:sqref>R118:R123</xm:sqref>
        </x14:conditionalFormatting>
        <x14:conditionalFormatting xmlns:xm="http://schemas.microsoft.com/office/excel/2006/main">
          <x14:cfRule type="dataBar" id="{60C62D15-C250-4503-865B-02963435609F}">
            <x14:dataBar minLength="0" maxLength="100" gradient="0">
              <x14:cfvo type="autoMin"/>
              <x14:cfvo type="autoMax"/>
              <x14:negativeFillColor rgb="FFFF0000"/>
              <x14:axisColor rgb="FF000000"/>
            </x14:dataBar>
          </x14:cfRule>
          <xm:sqref>R132:R141</xm:sqref>
        </x14:conditionalFormatting>
        <x14:conditionalFormatting xmlns:xm="http://schemas.microsoft.com/office/excel/2006/main">
          <x14:cfRule type="dataBar" id="{4436193A-3C1A-4869-B3AF-A8E950E33F5F}">
            <x14:dataBar minLength="0" maxLength="100" gradient="0">
              <x14:cfvo type="autoMin"/>
              <x14:cfvo type="autoMax"/>
              <x14:negativeFillColor rgb="FFFF0000"/>
              <x14:axisColor rgb="FF000000"/>
            </x14:dataBar>
          </x14:cfRule>
          <xm:sqref>R149:R158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97A17-1BAF-4F04-9918-29F1E3804841}">
  <dimension ref="A1:M551"/>
  <sheetViews>
    <sheetView workbookViewId="0">
      <selection activeCell="D12" sqref="D12"/>
    </sheetView>
  </sheetViews>
  <sheetFormatPr defaultRowHeight="14.5" x14ac:dyDescent="0.35"/>
  <cols>
    <col min="1" max="1" width="18.08984375" bestFit="1" customWidth="1"/>
    <col min="2" max="2" width="12.08984375" bestFit="1" customWidth="1"/>
    <col min="3" max="3" width="16.1796875" bestFit="1" customWidth="1"/>
    <col min="5" max="5" width="9.90625" bestFit="1" customWidth="1"/>
    <col min="6" max="6" width="11.90625" customWidth="1"/>
    <col min="7" max="7" width="11.54296875" customWidth="1"/>
    <col min="8" max="8" width="12.90625" customWidth="1"/>
    <col min="9" max="9" width="12.36328125" customWidth="1"/>
  </cols>
  <sheetData>
    <row r="1" spans="1:13" x14ac:dyDescent="0.35">
      <c r="A1" s="3" t="s">
        <v>0</v>
      </c>
      <c r="B1" s="3" t="s">
        <v>1</v>
      </c>
      <c r="C1" s="3" t="s">
        <v>2</v>
      </c>
      <c r="D1" s="3" t="s">
        <v>3</v>
      </c>
      <c r="E1" s="3" t="s">
        <v>4</v>
      </c>
      <c r="F1" s="3" t="s">
        <v>5</v>
      </c>
      <c r="G1" s="3" t="s">
        <v>6</v>
      </c>
      <c r="H1" s="3" t="s">
        <v>7</v>
      </c>
      <c r="I1" s="3" t="s">
        <v>8</v>
      </c>
      <c r="J1" s="3" t="s">
        <v>441</v>
      </c>
      <c r="K1" s="3" t="s">
        <v>442</v>
      </c>
      <c r="L1" s="3" t="s">
        <v>443</v>
      </c>
      <c r="M1" s="3" t="s">
        <v>469</v>
      </c>
    </row>
    <row r="2" spans="1:13" x14ac:dyDescent="0.35">
      <c r="A2" s="2">
        <v>43466</v>
      </c>
      <c r="B2" t="s">
        <v>504</v>
      </c>
      <c r="C2" t="s">
        <v>487</v>
      </c>
      <c r="D2" t="s">
        <v>22</v>
      </c>
      <c r="E2" t="s">
        <v>26</v>
      </c>
      <c r="F2">
        <v>9</v>
      </c>
      <c r="G2">
        <v>393552</v>
      </c>
      <c r="H2" t="s">
        <v>435</v>
      </c>
      <c r="I2">
        <v>3541968</v>
      </c>
      <c r="J2">
        <f>YEAR(Table1[[#This Row],[Date]])</f>
        <v>2019</v>
      </c>
      <c r="K2" t="str">
        <f>TEXT(Table1[[#This Row],[Date]], "mmm")</f>
        <v>Jan</v>
      </c>
      <c r="L2" t="str">
        <f>TEXT(Table1[[#This Row],[Date]],"ddd")</f>
        <v>Tue</v>
      </c>
      <c r="M2" t="str">
        <f t="shared" ref="M2:M65" si="0">"Q" &amp; INT((MONTH(A2)-1)/3)+1</f>
        <v>Q1</v>
      </c>
    </row>
    <row r="3" spans="1:13" x14ac:dyDescent="0.35">
      <c r="A3" s="2">
        <v>43469</v>
      </c>
      <c r="B3" t="s">
        <v>503</v>
      </c>
      <c r="C3" t="s">
        <v>490</v>
      </c>
      <c r="D3" t="s">
        <v>23</v>
      </c>
      <c r="E3" t="s">
        <v>27</v>
      </c>
      <c r="F3">
        <v>2</v>
      </c>
      <c r="G3">
        <v>341392</v>
      </c>
      <c r="H3" t="s">
        <v>436</v>
      </c>
      <c r="I3">
        <v>682784</v>
      </c>
      <c r="J3">
        <f>YEAR(Table1[[#This Row],[Date]])</f>
        <v>2019</v>
      </c>
      <c r="K3" t="str">
        <f>TEXT(Table1[[#This Row],[Date]], "mmm")</f>
        <v>Jan</v>
      </c>
      <c r="L3" t="str">
        <f>TEXT(Table1[[#This Row],[Date]],"ddd")</f>
        <v>Fri</v>
      </c>
      <c r="M3" t="str">
        <f t="shared" si="0"/>
        <v>Q1</v>
      </c>
    </row>
    <row r="4" spans="1:13" x14ac:dyDescent="0.35">
      <c r="A4" s="2">
        <v>43470</v>
      </c>
      <c r="B4" t="s">
        <v>507</v>
      </c>
      <c r="C4" t="s">
        <v>486</v>
      </c>
      <c r="D4" t="s">
        <v>23</v>
      </c>
      <c r="E4" t="s">
        <v>28</v>
      </c>
      <c r="F4">
        <v>4</v>
      </c>
      <c r="G4">
        <v>218138</v>
      </c>
      <c r="H4" t="s">
        <v>437</v>
      </c>
      <c r="I4">
        <v>872552</v>
      </c>
      <c r="J4">
        <f>YEAR(Table1[[#This Row],[Date]])</f>
        <v>2019</v>
      </c>
      <c r="K4" t="str">
        <f>TEXT(Table1[[#This Row],[Date]], "mmm")</f>
        <v>Jan</v>
      </c>
      <c r="L4" t="str">
        <f>TEXT(Table1[[#This Row],[Date]],"ddd")</f>
        <v>Sat</v>
      </c>
      <c r="M4" t="str">
        <f t="shared" si="0"/>
        <v>Q1</v>
      </c>
    </row>
    <row r="5" spans="1:13" x14ac:dyDescent="0.35">
      <c r="A5" s="2">
        <v>43471</v>
      </c>
      <c r="B5" t="s">
        <v>505</v>
      </c>
      <c r="C5" t="s">
        <v>502</v>
      </c>
      <c r="D5" t="s">
        <v>24</v>
      </c>
      <c r="E5" t="s">
        <v>29</v>
      </c>
      <c r="F5">
        <v>2</v>
      </c>
      <c r="G5">
        <v>164925</v>
      </c>
      <c r="H5" t="s">
        <v>438</v>
      </c>
      <c r="I5">
        <v>329850</v>
      </c>
      <c r="J5">
        <f>YEAR(Table1[[#This Row],[Date]])</f>
        <v>2019</v>
      </c>
      <c r="K5" t="str">
        <f>TEXT(Table1[[#This Row],[Date]], "mmm")</f>
        <v>Jan</v>
      </c>
      <c r="L5" t="str">
        <f>TEXT(Table1[[#This Row],[Date]],"ddd")</f>
        <v>Sun</v>
      </c>
      <c r="M5" t="str">
        <f t="shared" si="0"/>
        <v>Q1</v>
      </c>
    </row>
    <row r="6" spans="1:13" x14ac:dyDescent="0.35">
      <c r="A6" s="2">
        <v>43476</v>
      </c>
      <c r="B6" t="s">
        <v>505</v>
      </c>
      <c r="C6" t="s">
        <v>490</v>
      </c>
      <c r="D6" t="s">
        <v>22</v>
      </c>
      <c r="E6" t="s">
        <v>30</v>
      </c>
      <c r="F6">
        <v>4</v>
      </c>
      <c r="G6">
        <v>297618</v>
      </c>
      <c r="H6" t="s">
        <v>439</v>
      </c>
      <c r="I6">
        <v>1190472</v>
      </c>
      <c r="J6">
        <f>YEAR(Table1[[#This Row],[Date]])</f>
        <v>2019</v>
      </c>
      <c r="K6" t="str">
        <f>TEXT(Table1[[#This Row],[Date]], "mmm")</f>
        <v>Jan</v>
      </c>
      <c r="L6" t="str">
        <f>TEXT(Table1[[#This Row],[Date]],"ddd")</f>
        <v>Fri</v>
      </c>
      <c r="M6" t="str">
        <f t="shared" si="0"/>
        <v>Q1</v>
      </c>
    </row>
    <row r="7" spans="1:13" x14ac:dyDescent="0.35">
      <c r="A7" s="2">
        <v>43476</v>
      </c>
      <c r="B7" t="s">
        <v>503</v>
      </c>
      <c r="C7" t="s">
        <v>489</v>
      </c>
      <c r="D7" t="s">
        <v>23</v>
      </c>
      <c r="E7" t="s">
        <v>31</v>
      </c>
      <c r="F7">
        <v>9</v>
      </c>
      <c r="G7">
        <v>104292</v>
      </c>
      <c r="H7" t="s">
        <v>440</v>
      </c>
      <c r="I7">
        <v>938628</v>
      </c>
      <c r="J7">
        <f>YEAR(Table1[[#This Row],[Date]])</f>
        <v>2019</v>
      </c>
      <c r="K7" t="str">
        <f>TEXT(Table1[[#This Row],[Date]], "mmm")</f>
        <v>Jan</v>
      </c>
      <c r="L7" t="str">
        <f>TEXT(Table1[[#This Row],[Date]],"ddd")</f>
        <v>Fri</v>
      </c>
      <c r="M7" t="str">
        <f t="shared" si="0"/>
        <v>Q1</v>
      </c>
    </row>
    <row r="8" spans="1:13" x14ac:dyDescent="0.35">
      <c r="A8" s="2">
        <v>43493</v>
      </c>
      <c r="B8" t="s">
        <v>504</v>
      </c>
      <c r="C8" t="s">
        <v>489</v>
      </c>
      <c r="D8" t="s">
        <v>24</v>
      </c>
      <c r="E8" t="s">
        <v>32</v>
      </c>
      <c r="F8">
        <v>3</v>
      </c>
      <c r="G8">
        <v>336317</v>
      </c>
      <c r="H8" t="s">
        <v>437</v>
      </c>
      <c r="I8">
        <v>1008951</v>
      </c>
      <c r="J8">
        <f>YEAR(Table1[[#This Row],[Date]])</f>
        <v>2019</v>
      </c>
      <c r="K8" t="str">
        <f>TEXT(Table1[[#This Row],[Date]], "mmm")</f>
        <v>Jan</v>
      </c>
      <c r="L8" t="str">
        <f>TEXT(Table1[[#This Row],[Date]],"ddd")</f>
        <v>Mon</v>
      </c>
      <c r="M8" t="str">
        <f t="shared" si="0"/>
        <v>Q1</v>
      </c>
    </row>
    <row r="9" spans="1:13" x14ac:dyDescent="0.35">
      <c r="A9" s="2">
        <v>43494</v>
      </c>
      <c r="B9" t="s">
        <v>504</v>
      </c>
      <c r="C9" t="s">
        <v>489</v>
      </c>
      <c r="D9" t="s">
        <v>22</v>
      </c>
      <c r="E9" t="s">
        <v>33</v>
      </c>
      <c r="F9">
        <v>2</v>
      </c>
      <c r="G9">
        <v>204142</v>
      </c>
      <c r="H9" t="s">
        <v>439</v>
      </c>
      <c r="I9">
        <v>408284</v>
      </c>
      <c r="J9">
        <f>YEAR(Table1[[#This Row],[Date]])</f>
        <v>2019</v>
      </c>
      <c r="K9" t="str">
        <f>TEXT(Table1[[#This Row],[Date]], "mmm")</f>
        <v>Jan</v>
      </c>
      <c r="L9" t="str">
        <f>TEXT(Table1[[#This Row],[Date]],"ddd")</f>
        <v>Tue</v>
      </c>
      <c r="M9" t="str">
        <f t="shared" si="0"/>
        <v>Q1</v>
      </c>
    </row>
    <row r="10" spans="1:13" x14ac:dyDescent="0.35">
      <c r="A10" s="2">
        <v>43495</v>
      </c>
      <c r="B10" t="s">
        <v>505</v>
      </c>
      <c r="C10" t="s">
        <v>491</v>
      </c>
      <c r="D10" t="s">
        <v>24</v>
      </c>
      <c r="E10" t="s">
        <v>34</v>
      </c>
      <c r="F10">
        <v>1</v>
      </c>
      <c r="G10">
        <v>270929</v>
      </c>
      <c r="H10" t="s">
        <v>439</v>
      </c>
      <c r="I10">
        <v>270929</v>
      </c>
      <c r="J10">
        <f>YEAR(Table1[[#This Row],[Date]])</f>
        <v>2019</v>
      </c>
      <c r="K10" t="str">
        <f>TEXT(Table1[[#This Row],[Date]], "mmm")</f>
        <v>Jan</v>
      </c>
      <c r="L10" t="str">
        <f>TEXT(Table1[[#This Row],[Date]],"ddd")</f>
        <v>Wed</v>
      </c>
      <c r="M10" t="str">
        <f t="shared" si="0"/>
        <v>Q1</v>
      </c>
    </row>
    <row r="11" spans="1:13" x14ac:dyDescent="0.35">
      <c r="A11" s="2">
        <v>43496</v>
      </c>
      <c r="B11" t="s">
        <v>507</v>
      </c>
      <c r="C11" t="s">
        <v>489</v>
      </c>
      <c r="D11" t="s">
        <v>25</v>
      </c>
      <c r="E11" t="s">
        <v>35</v>
      </c>
      <c r="F11">
        <v>4</v>
      </c>
      <c r="G11">
        <v>410218</v>
      </c>
      <c r="H11" t="s">
        <v>436</v>
      </c>
      <c r="I11">
        <v>1640872</v>
      </c>
      <c r="J11">
        <f>YEAR(Table1[[#This Row],[Date]])</f>
        <v>2019</v>
      </c>
      <c r="K11" t="str">
        <f>TEXT(Table1[[#This Row],[Date]], "mmm")</f>
        <v>Jan</v>
      </c>
      <c r="L11" t="str">
        <f>TEXT(Table1[[#This Row],[Date]],"ddd")</f>
        <v>Thu</v>
      </c>
      <c r="M11" t="str">
        <f t="shared" si="0"/>
        <v>Q1</v>
      </c>
    </row>
    <row r="12" spans="1:13" x14ac:dyDescent="0.35">
      <c r="A12" s="2">
        <v>43497</v>
      </c>
      <c r="B12" t="s">
        <v>507</v>
      </c>
      <c r="C12" t="s">
        <v>488</v>
      </c>
      <c r="D12" t="s">
        <v>23</v>
      </c>
      <c r="E12" t="s">
        <v>36</v>
      </c>
      <c r="F12">
        <v>9</v>
      </c>
      <c r="G12">
        <v>270507</v>
      </c>
      <c r="H12" t="s">
        <v>438</v>
      </c>
      <c r="I12">
        <v>2434563</v>
      </c>
      <c r="J12">
        <f>YEAR(Table1[[#This Row],[Date]])</f>
        <v>2019</v>
      </c>
      <c r="K12" t="str">
        <f>TEXT(Table1[[#This Row],[Date]], "mmm")</f>
        <v>Feb</v>
      </c>
      <c r="L12" t="str">
        <f>TEXT(Table1[[#This Row],[Date]],"ddd")</f>
        <v>Fri</v>
      </c>
      <c r="M12" t="str">
        <f t="shared" si="0"/>
        <v>Q1</v>
      </c>
    </row>
    <row r="13" spans="1:13" x14ac:dyDescent="0.35">
      <c r="A13" s="2">
        <v>43500</v>
      </c>
      <c r="B13" t="s">
        <v>507</v>
      </c>
      <c r="C13" t="s">
        <v>490</v>
      </c>
      <c r="D13" t="s">
        <v>25</v>
      </c>
      <c r="E13" t="s">
        <v>37</v>
      </c>
      <c r="F13">
        <v>2</v>
      </c>
      <c r="G13">
        <v>404591</v>
      </c>
      <c r="H13" t="s">
        <v>436</v>
      </c>
      <c r="I13">
        <v>809182</v>
      </c>
      <c r="J13">
        <f>YEAR(Table1[[#This Row],[Date]])</f>
        <v>2019</v>
      </c>
      <c r="K13" t="str">
        <f>TEXT(Table1[[#This Row],[Date]], "mmm")</f>
        <v>Feb</v>
      </c>
      <c r="L13" t="str">
        <f>TEXT(Table1[[#This Row],[Date]],"ddd")</f>
        <v>Mon</v>
      </c>
      <c r="M13" t="str">
        <f t="shared" si="0"/>
        <v>Q1</v>
      </c>
    </row>
    <row r="14" spans="1:13" x14ac:dyDescent="0.35">
      <c r="A14" s="2">
        <v>43502</v>
      </c>
      <c r="B14" t="s">
        <v>503</v>
      </c>
      <c r="C14" t="s">
        <v>493</v>
      </c>
      <c r="D14" t="s">
        <v>23</v>
      </c>
      <c r="E14" t="s">
        <v>38</v>
      </c>
      <c r="F14">
        <v>3</v>
      </c>
      <c r="G14">
        <v>112234</v>
      </c>
      <c r="H14" t="s">
        <v>439</v>
      </c>
      <c r="I14">
        <v>336702</v>
      </c>
      <c r="J14">
        <f>YEAR(Table1[[#This Row],[Date]])</f>
        <v>2019</v>
      </c>
      <c r="K14" t="str">
        <f>TEXT(Table1[[#This Row],[Date]], "mmm")</f>
        <v>Feb</v>
      </c>
      <c r="L14" t="str">
        <f>TEXT(Table1[[#This Row],[Date]],"ddd")</f>
        <v>Wed</v>
      </c>
      <c r="M14" t="str">
        <f t="shared" si="0"/>
        <v>Q1</v>
      </c>
    </row>
    <row r="15" spans="1:13" x14ac:dyDescent="0.35">
      <c r="A15" s="2">
        <v>43503</v>
      </c>
      <c r="B15" t="s">
        <v>504</v>
      </c>
      <c r="C15" t="s">
        <v>486</v>
      </c>
      <c r="D15" t="s">
        <v>22</v>
      </c>
      <c r="E15" t="s">
        <v>39</v>
      </c>
      <c r="F15">
        <v>8</v>
      </c>
      <c r="G15">
        <v>340522</v>
      </c>
      <c r="H15" t="s">
        <v>436</v>
      </c>
      <c r="I15">
        <v>2724176</v>
      </c>
      <c r="J15">
        <f>YEAR(Table1[[#This Row],[Date]])</f>
        <v>2019</v>
      </c>
      <c r="K15" t="str">
        <f>TEXT(Table1[[#This Row],[Date]], "mmm")</f>
        <v>Feb</v>
      </c>
      <c r="L15" t="str">
        <f>TEXT(Table1[[#This Row],[Date]],"ddd")</f>
        <v>Thu</v>
      </c>
      <c r="M15" t="str">
        <f t="shared" si="0"/>
        <v>Q1</v>
      </c>
    </row>
    <row r="16" spans="1:13" x14ac:dyDescent="0.35">
      <c r="A16" s="2">
        <v>43503</v>
      </c>
      <c r="B16" t="s">
        <v>507</v>
      </c>
      <c r="C16" t="s">
        <v>502</v>
      </c>
      <c r="D16" t="s">
        <v>22</v>
      </c>
      <c r="E16" t="s">
        <v>40</v>
      </c>
      <c r="F16">
        <v>5</v>
      </c>
      <c r="G16">
        <v>222936</v>
      </c>
      <c r="H16" t="s">
        <v>438</v>
      </c>
      <c r="I16">
        <v>1114680</v>
      </c>
      <c r="J16">
        <f>YEAR(Table1[[#This Row],[Date]])</f>
        <v>2019</v>
      </c>
      <c r="K16" t="str">
        <f>TEXT(Table1[[#This Row],[Date]], "mmm")</f>
        <v>Feb</v>
      </c>
      <c r="L16" t="str">
        <f>TEXT(Table1[[#This Row],[Date]],"ddd")</f>
        <v>Thu</v>
      </c>
      <c r="M16" t="str">
        <f t="shared" si="0"/>
        <v>Q1</v>
      </c>
    </row>
    <row r="17" spans="1:13" x14ac:dyDescent="0.35">
      <c r="A17" s="2">
        <v>43508</v>
      </c>
      <c r="B17" t="s">
        <v>504</v>
      </c>
      <c r="C17" t="s">
        <v>493</v>
      </c>
      <c r="D17" t="s">
        <v>23</v>
      </c>
      <c r="E17" t="s">
        <v>41</v>
      </c>
      <c r="F17">
        <v>4</v>
      </c>
      <c r="G17">
        <v>364635</v>
      </c>
      <c r="H17" t="s">
        <v>438</v>
      </c>
      <c r="I17">
        <v>1458540</v>
      </c>
      <c r="J17">
        <f>YEAR(Table1[[#This Row],[Date]])</f>
        <v>2019</v>
      </c>
      <c r="K17" t="str">
        <f>TEXT(Table1[[#This Row],[Date]], "mmm")</f>
        <v>Feb</v>
      </c>
      <c r="L17" t="str">
        <f>TEXT(Table1[[#This Row],[Date]],"ddd")</f>
        <v>Tue</v>
      </c>
      <c r="M17" t="str">
        <f t="shared" si="0"/>
        <v>Q1</v>
      </c>
    </row>
    <row r="18" spans="1:13" x14ac:dyDescent="0.35">
      <c r="A18" s="2">
        <v>43512</v>
      </c>
      <c r="B18" t="s">
        <v>503</v>
      </c>
      <c r="C18" t="s">
        <v>502</v>
      </c>
      <c r="D18" t="s">
        <v>23</v>
      </c>
      <c r="E18" t="s">
        <v>42</v>
      </c>
      <c r="F18">
        <v>3</v>
      </c>
      <c r="G18">
        <v>120964</v>
      </c>
      <c r="H18" t="s">
        <v>435</v>
      </c>
      <c r="I18">
        <v>362892</v>
      </c>
      <c r="J18">
        <f>YEAR(Table1[[#This Row],[Date]])</f>
        <v>2019</v>
      </c>
      <c r="K18" t="str">
        <f>TEXT(Table1[[#This Row],[Date]], "mmm")</f>
        <v>Feb</v>
      </c>
      <c r="L18" t="str">
        <f>TEXT(Table1[[#This Row],[Date]],"ddd")</f>
        <v>Sat</v>
      </c>
      <c r="M18" t="str">
        <f t="shared" si="0"/>
        <v>Q1</v>
      </c>
    </row>
    <row r="19" spans="1:13" x14ac:dyDescent="0.35">
      <c r="A19" s="2">
        <v>43518</v>
      </c>
      <c r="B19" t="s">
        <v>503</v>
      </c>
      <c r="C19" t="s">
        <v>491</v>
      </c>
      <c r="D19" t="s">
        <v>23</v>
      </c>
      <c r="E19" t="s">
        <v>43</v>
      </c>
      <c r="F19">
        <v>9</v>
      </c>
      <c r="G19">
        <v>48031</v>
      </c>
      <c r="H19" t="s">
        <v>436</v>
      </c>
      <c r="I19">
        <v>432279</v>
      </c>
      <c r="J19">
        <f>YEAR(Table1[[#This Row],[Date]])</f>
        <v>2019</v>
      </c>
      <c r="K19" t="str">
        <f>TEXT(Table1[[#This Row],[Date]], "mmm")</f>
        <v>Feb</v>
      </c>
      <c r="L19" t="str">
        <f>TEXT(Table1[[#This Row],[Date]],"ddd")</f>
        <v>Fri</v>
      </c>
      <c r="M19" t="str">
        <f t="shared" si="0"/>
        <v>Q1</v>
      </c>
    </row>
    <row r="20" spans="1:13" x14ac:dyDescent="0.35">
      <c r="A20" s="2">
        <v>43521</v>
      </c>
      <c r="B20" t="s">
        <v>506</v>
      </c>
      <c r="C20" t="s">
        <v>493</v>
      </c>
      <c r="D20" t="s">
        <v>24</v>
      </c>
      <c r="E20" t="s">
        <v>44</v>
      </c>
      <c r="F20">
        <v>9</v>
      </c>
      <c r="G20">
        <v>33810</v>
      </c>
      <c r="H20" t="s">
        <v>435</v>
      </c>
      <c r="I20">
        <v>304290</v>
      </c>
      <c r="J20">
        <f>YEAR(Table1[[#This Row],[Date]])</f>
        <v>2019</v>
      </c>
      <c r="K20" t="str">
        <f>TEXT(Table1[[#This Row],[Date]], "mmm")</f>
        <v>Feb</v>
      </c>
      <c r="L20" t="str">
        <f>TEXT(Table1[[#This Row],[Date]],"ddd")</f>
        <v>Mon</v>
      </c>
      <c r="M20" t="str">
        <f t="shared" si="0"/>
        <v>Q1</v>
      </c>
    </row>
    <row r="21" spans="1:13" x14ac:dyDescent="0.35">
      <c r="A21" s="2">
        <v>43521</v>
      </c>
      <c r="B21" t="s">
        <v>505</v>
      </c>
      <c r="C21" t="s">
        <v>490</v>
      </c>
      <c r="D21" t="s">
        <v>22</v>
      </c>
      <c r="E21" t="s">
        <v>45</v>
      </c>
      <c r="F21">
        <v>3</v>
      </c>
      <c r="G21">
        <v>384034</v>
      </c>
      <c r="H21" t="s">
        <v>438</v>
      </c>
      <c r="I21">
        <v>1152102</v>
      </c>
      <c r="J21">
        <f>YEAR(Table1[[#This Row],[Date]])</f>
        <v>2019</v>
      </c>
      <c r="K21" t="str">
        <f>TEXT(Table1[[#This Row],[Date]], "mmm")</f>
        <v>Feb</v>
      </c>
      <c r="L21" t="str">
        <f>TEXT(Table1[[#This Row],[Date]],"ddd")</f>
        <v>Mon</v>
      </c>
      <c r="M21" t="str">
        <f t="shared" si="0"/>
        <v>Q1</v>
      </c>
    </row>
    <row r="22" spans="1:13" x14ac:dyDescent="0.35">
      <c r="A22" s="2">
        <v>43524</v>
      </c>
      <c r="B22" t="s">
        <v>503</v>
      </c>
      <c r="C22" t="s">
        <v>489</v>
      </c>
      <c r="D22" t="s">
        <v>24</v>
      </c>
      <c r="E22" t="s">
        <v>46</v>
      </c>
      <c r="F22">
        <v>3</v>
      </c>
      <c r="G22">
        <v>74829</v>
      </c>
      <c r="H22" t="s">
        <v>436</v>
      </c>
      <c r="I22">
        <v>224487</v>
      </c>
      <c r="J22">
        <f>YEAR(Table1[[#This Row],[Date]])</f>
        <v>2019</v>
      </c>
      <c r="K22" t="str">
        <f>TEXT(Table1[[#This Row],[Date]], "mmm")</f>
        <v>Feb</v>
      </c>
      <c r="L22" t="str">
        <f>TEXT(Table1[[#This Row],[Date]],"ddd")</f>
        <v>Thu</v>
      </c>
      <c r="M22" t="str">
        <f t="shared" si="0"/>
        <v>Q1</v>
      </c>
    </row>
    <row r="23" spans="1:13" x14ac:dyDescent="0.35">
      <c r="A23" s="2">
        <v>43530</v>
      </c>
      <c r="B23" t="s">
        <v>504</v>
      </c>
      <c r="C23" t="s">
        <v>502</v>
      </c>
      <c r="D23" t="s">
        <v>24</v>
      </c>
      <c r="E23" t="s">
        <v>47</v>
      </c>
      <c r="F23">
        <v>7</v>
      </c>
      <c r="G23">
        <v>42826</v>
      </c>
      <c r="H23" t="s">
        <v>436</v>
      </c>
      <c r="I23">
        <v>299782</v>
      </c>
      <c r="J23">
        <f>YEAR(Table1[[#This Row],[Date]])</f>
        <v>2019</v>
      </c>
      <c r="K23" t="str">
        <f>TEXT(Table1[[#This Row],[Date]], "mmm")</f>
        <v>Mar</v>
      </c>
      <c r="L23" t="str">
        <f>TEXT(Table1[[#This Row],[Date]],"ddd")</f>
        <v>Wed</v>
      </c>
      <c r="M23" t="str">
        <f t="shared" si="0"/>
        <v>Q1</v>
      </c>
    </row>
    <row r="24" spans="1:13" x14ac:dyDescent="0.35">
      <c r="A24" s="2">
        <v>43537</v>
      </c>
      <c r="B24" t="s">
        <v>507</v>
      </c>
      <c r="C24" t="s">
        <v>491</v>
      </c>
      <c r="D24" t="s">
        <v>22</v>
      </c>
      <c r="E24" t="s">
        <v>48</v>
      </c>
      <c r="F24">
        <v>3</v>
      </c>
      <c r="G24">
        <v>379583</v>
      </c>
      <c r="H24" t="s">
        <v>439</v>
      </c>
      <c r="I24">
        <v>1138749</v>
      </c>
      <c r="J24">
        <f>YEAR(Table1[[#This Row],[Date]])</f>
        <v>2019</v>
      </c>
      <c r="K24" t="str">
        <f>TEXT(Table1[[#This Row],[Date]], "mmm")</f>
        <v>Mar</v>
      </c>
      <c r="L24" t="str">
        <f>TEXT(Table1[[#This Row],[Date]],"ddd")</f>
        <v>Wed</v>
      </c>
      <c r="M24" t="str">
        <f t="shared" si="0"/>
        <v>Q1</v>
      </c>
    </row>
    <row r="25" spans="1:13" x14ac:dyDescent="0.35">
      <c r="A25" s="2">
        <v>43539</v>
      </c>
      <c r="B25" t="s">
        <v>505</v>
      </c>
      <c r="C25" t="s">
        <v>490</v>
      </c>
      <c r="D25" t="s">
        <v>24</v>
      </c>
      <c r="E25" t="s">
        <v>49</v>
      </c>
      <c r="F25">
        <v>9</v>
      </c>
      <c r="G25">
        <v>451345</v>
      </c>
      <c r="H25" t="s">
        <v>440</v>
      </c>
      <c r="I25">
        <v>4062105</v>
      </c>
      <c r="J25">
        <f>YEAR(Table1[[#This Row],[Date]])</f>
        <v>2019</v>
      </c>
      <c r="K25" t="str">
        <f>TEXT(Table1[[#This Row],[Date]], "mmm")</f>
        <v>Mar</v>
      </c>
      <c r="L25" t="str">
        <f>TEXT(Table1[[#This Row],[Date]],"ddd")</f>
        <v>Fri</v>
      </c>
      <c r="M25" t="str">
        <f t="shared" si="0"/>
        <v>Q1</v>
      </c>
    </row>
    <row r="26" spans="1:13" x14ac:dyDescent="0.35">
      <c r="A26" s="2">
        <v>43544</v>
      </c>
      <c r="B26" t="s">
        <v>507</v>
      </c>
      <c r="C26" t="s">
        <v>489</v>
      </c>
      <c r="D26" t="s">
        <v>22</v>
      </c>
      <c r="E26" t="s">
        <v>50</v>
      </c>
      <c r="F26">
        <v>3</v>
      </c>
      <c r="G26">
        <v>325101</v>
      </c>
      <c r="H26" t="s">
        <v>435</v>
      </c>
      <c r="I26">
        <v>975303</v>
      </c>
      <c r="J26">
        <f>YEAR(Table1[[#This Row],[Date]])</f>
        <v>2019</v>
      </c>
      <c r="K26" t="str">
        <f>TEXT(Table1[[#This Row],[Date]], "mmm")</f>
        <v>Mar</v>
      </c>
      <c r="L26" t="str">
        <f>TEXT(Table1[[#This Row],[Date]],"ddd")</f>
        <v>Wed</v>
      </c>
      <c r="M26" t="str">
        <f t="shared" si="0"/>
        <v>Q1</v>
      </c>
    </row>
    <row r="27" spans="1:13" x14ac:dyDescent="0.35">
      <c r="A27" s="2">
        <v>43549</v>
      </c>
      <c r="B27" t="s">
        <v>505</v>
      </c>
      <c r="C27" t="s">
        <v>502</v>
      </c>
      <c r="D27" t="s">
        <v>23</v>
      </c>
      <c r="E27" t="s">
        <v>51</v>
      </c>
      <c r="F27">
        <v>6</v>
      </c>
      <c r="G27">
        <v>364312</v>
      </c>
      <c r="H27" t="s">
        <v>436</v>
      </c>
      <c r="I27">
        <v>2185872</v>
      </c>
      <c r="J27">
        <f>YEAR(Table1[[#This Row],[Date]])</f>
        <v>2019</v>
      </c>
      <c r="K27" t="str">
        <f>TEXT(Table1[[#This Row],[Date]], "mmm")</f>
        <v>Mar</v>
      </c>
      <c r="L27" t="str">
        <f>TEXT(Table1[[#This Row],[Date]],"ddd")</f>
        <v>Mon</v>
      </c>
      <c r="M27" t="str">
        <f t="shared" si="0"/>
        <v>Q1</v>
      </c>
    </row>
    <row r="28" spans="1:13" x14ac:dyDescent="0.35">
      <c r="A28" s="2">
        <v>43551</v>
      </c>
      <c r="B28" t="s">
        <v>507</v>
      </c>
      <c r="C28" t="s">
        <v>491</v>
      </c>
      <c r="D28" t="s">
        <v>24</v>
      </c>
      <c r="E28" t="s">
        <v>52</v>
      </c>
      <c r="F28">
        <v>1</v>
      </c>
      <c r="G28">
        <v>238161</v>
      </c>
      <c r="H28" t="s">
        <v>440</v>
      </c>
      <c r="I28">
        <v>238161</v>
      </c>
      <c r="J28">
        <f>YEAR(Table1[[#This Row],[Date]])</f>
        <v>2019</v>
      </c>
      <c r="K28" t="str">
        <f>TEXT(Table1[[#This Row],[Date]], "mmm")</f>
        <v>Mar</v>
      </c>
      <c r="L28" t="str">
        <f>TEXT(Table1[[#This Row],[Date]],"ddd")</f>
        <v>Wed</v>
      </c>
      <c r="M28" t="str">
        <f t="shared" si="0"/>
        <v>Q1</v>
      </c>
    </row>
    <row r="29" spans="1:13" x14ac:dyDescent="0.35">
      <c r="A29" s="2">
        <v>43555</v>
      </c>
      <c r="B29" t="s">
        <v>507</v>
      </c>
      <c r="C29" t="s">
        <v>502</v>
      </c>
      <c r="D29" t="s">
        <v>22</v>
      </c>
      <c r="E29" t="s">
        <v>53</v>
      </c>
      <c r="F29">
        <v>7</v>
      </c>
      <c r="G29">
        <v>69991</v>
      </c>
      <c r="H29" t="s">
        <v>437</v>
      </c>
      <c r="I29">
        <v>489937</v>
      </c>
      <c r="J29">
        <f>YEAR(Table1[[#This Row],[Date]])</f>
        <v>2019</v>
      </c>
      <c r="K29" t="str">
        <f>TEXT(Table1[[#This Row],[Date]], "mmm")</f>
        <v>Mar</v>
      </c>
      <c r="L29" t="str">
        <f>TEXT(Table1[[#This Row],[Date]],"ddd")</f>
        <v>Sun</v>
      </c>
      <c r="M29" t="str">
        <f t="shared" si="0"/>
        <v>Q1</v>
      </c>
    </row>
    <row r="30" spans="1:13" x14ac:dyDescent="0.35">
      <c r="A30" s="2">
        <v>43556</v>
      </c>
      <c r="B30" t="s">
        <v>503</v>
      </c>
      <c r="C30" t="s">
        <v>486</v>
      </c>
      <c r="D30" t="s">
        <v>24</v>
      </c>
      <c r="E30" t="s">
        <v>54</v>
      </c>
      <c r="F30">
        <v>3</v>
      </c>
      <c r="G30">
        <v>238385</v>
      </c>
      <c r="H30" t="s">
        <v>440</v>
      </c>
      <c r="I30">
        <v>715155</v>
      </c>
      <c r="J30">
        <f>YEAR(Table1[[#This Row],[Date]])</f>
        <v>2019</v>
      </c>
      <c r="K30" t="str">
        <f>TEXT(Table1[[#This Row],[Date]], "mmm")</f>
        <v>Apr</v>
      </c>
      <c r="L30" t="str">
        <f>TEXT(Table1[[#This Row],[Date]],"ddd")</f>
        <v>Mon</v>
      </c>
      <c r="M30" t="str">
        <f t="shared" si="0"/>
        <v>Q2</v>
      </c>
    </row>
    <row r="31" spans="1:13" x14ac:dyDescent="0.35">
      <c r="A31" s="2">
        <v>43564</v>
      </c>
      <c r="B31" t="s">
        <v>503</v>
      </c>
      <c r="C31" t="s">
        <v>487</v>
      </c>
      <c r="D31" t="s">
        <v>23</v>
      </c>
      <c r="E31" t="s">
        <v>55</v>
      </c>
      <c r="F31">
        <v>2</v>
      </c>
      <c r="G31">
        <v>53179</v>
      </c>
      <c r="H31" t="s">
        <v>440</v>
      </c>
      <c r="I31">
        <v>106358</v>
      </c>
      <c r="J31">
        <f>YEAR(Table1[[#This Row],[Date]])</f>
        <v>2019</v>
      </c>
      <c r="K31" t="str">
        <f>TEXT(Table1[[#This Row],[Date]], "mmm")</f>
        <v>Apr</v>
      </c>
      <c r="L31" t="str">
        <f>TEXT(Table1[[#This Row],[Date]],"ddd")</f>
        <v>Tue</v>
      </c>
      <c r="M31" t="str">
        <f t="shared" si="0"/>
        <v>Q2</v>
      </c>
    </row>
    <row r="32" spans="1:13" x14ac:dyDescent="0.35">
      <c r="A32" s="2">
        <v>43580</v>
      </c>
      <c r="B32" t="s">
        <v>507</v>
      </c>
      <c r="C32" t="s">
        <v>493</v>
      </c>
      <c r="D32" t="s">
        <v>25</v>
      </c>
      <c r="E32" t="s">
        <v>56</v>
      </c>
      <c r="F32">
        <v>2</v>
      </c>
      <c r="G32">
        <v>251403</v>
      </c>
      <c r="H32" t="s">
        <v>439</v>
      </c>
      <c r="I32">
        <v>502806</v>
      </c>
      <c r="J32">
        <f>YEAR(Table1[[#This Row],[Date]])</f>
        <v>2019</v>
      </c>
      <c r="K32" t="str">
        <f>TEXT(Table1[[#This Row],[Date]], "mmm")</f>
        <v>Apr</v>
      </c>
      <c r="L32" t="str">
        <f>TEXT(Table1[[#This Row],[Date]],"ddd")</f>
        <v>Thu</v>
      </c>
      <c r="M32" t="str">
        <f t="shared" si="0"/>
        <v>Q2</v>
      </c>
    </row>
    <row r="33" spans="1:13" x14ac:dyDescent="0.35">
      <c r="A33" s="2">
        <v>43584</v>
      </c>
      <c r="B33" t="s">
        <v>503</v>
      </c>
      <c r="C33" t="s">
        <v>502</v>
      </c>
      <c r="D33" t="s">
        <v>24</v>
      </c>
      <c r="E33" t="s">
        <v>57</v>
      </c>
      <c r="F33">
        <v>3</v>
      </c>
      <c r="G33">
        <v>468449</v>
      </c>
      <c r="H33" t="s">
        <v>436</v>
      </c>
      <c r="I33">
        <v>1405347</v>
      </c>
      <c r="J33">
        <f>YEAR(Table1[[#This Row],[Date]])</f>
        <v>2019</v>
      </c>
      <c r="K33" t="str">
        <f>TEXT(Table1[[#This Row],[Date]], "mmm")</f>
        <v>Apr</v>
      </c>
      <c r="L33" t="str">
        <f>TEXT(Table1[[#This Row],[Date]],"ddd")</f>
        <v>Mon</v>
      </c>
      <c r="M33" t="str">
        <f t="shared" si="0"/>
        <v>Q2</v>
      </c>
    </row>
    <row r="34" spans="1:13" x14ac:dyDescent="0.35">
      <c r="A34" s="2">
        <v>43585</v>
      </c>
      <c r="B34" t="s">
        <v>506</v>
      </c>
      <c r="C34" t="s">
        <v>488</v>
      </c>
      <c r="D34" t="s">
        <v>23</v>
      </c>
      <c r="E34" t="s">
        <v>58</v>
      </c>
      <c r="F34">
        <v>3</v>
      </c>
      <c r="G34">
        <v>74178</v>
      </c>
      <c r="H34" t="s">
        <v>439</v>
      </c>
      <c r="I34">
        <v>222534</v>
      </c>
      <c r="J34">
        <f>YEAR(Table1[[#This Row],[Date]])</f>
        <v>2019</v>
      </c>
      <c r="K34" t="str">
        <f>TEXT(Table1[[#This Row],[Date]], "mmm")</f>
        <v>Apr</v>
      </c>
      <c r="L34" t="str">
        <f>TEXT(Table1[[#This Row],[Date]],"ddd")</f>
        <v>Tue</v>
      </c>
      <c r="M34" t="str">
        <f t="shared" si="0"/>
        <v>Q2</v>
      </c>
    </row>
    <row r="35" spans="1:13" x14ac:dyDescent="0.35">
      <c r="A35" s="2">
        <v>43600</v>
      </c>
      <c r="B35" t="s">
        <v>503</v>
      </c>
      <c r="C35" t="s">
        <v>502</v>
      </c>
      <c r="D35" t="s">
        <v>25</v>
      </c>
      <c r="E35" t="s">
        <v>59</v>
      </c>
      <c r="F35">
        <v>1</v>
      </c>
      <c r="G35">
        <v>391889</v>
      </c>
      <c r="H35" t="s">
        <v>436</v>
      </c>
      <c r="I35">
        <v>391889</v>
      </c>
      <c r="J35">
        <f>YEAR(Table1[[#This Row],[Date]])</f>
        <v>2019</v>
      </c>
      <c r="K35" t="str">
        <f>TEXT(Table1[[#This Row],[Date]], "mmm")</f>
        <v>May</v>
      </c>
      <c r="L35" t="str">
        <f>TEXT(Table1[[#This Row],[Date]],"ddd")</f>
        <v>Wed</v>
      </c>
      <c r="M35" t="str">
        <f t="shared" si="0"/>
        <v>Q2</v>
      </c>
    </row>
    <row r="36" spans="1:13" x14ac:dyDescent="0.35">
      <c r="A36" s="2">
        <v>43601</v>
      </c>
      <c r="B36" t="s">
        <v>505</v>
      </c>
      <c r="C36" t="s">
        <v>489</v>
      </c>
      <c r="D36" t="s">
        <v>25</v>
      </c>
      <c r="E36" t="s">
        <v>60</v>
      </c>
      <c r="F36">
        <v>8</v>
      </c>
      <c r="G36">
        <v>184784</v>
      </c>
      <c r="H36" t="s">
        <v>440</v>
      </c>
      <c r="I36">
        <v>1478272</v>
      </c>
      <c r="J36">
        <f>YEAR(Table1[[#This Row],[Date]])</f>
        <v>2019</v>
      </c>
      <c r="K36" t="str">
        <f>TEXT(Table1[[#This Row],[Date]], "mmm")</f>
        <v>May</v>
      </c>
      <c r="L36" t="str">
        <f>TEXT(Table1[[#This Row],[Date]],"ddd")</f>
        <v>Thu</v>
      </c>
      <c r="M36" t="str">
        <f t="shared" si="0"/>
        <v>Q2</v>
      </c>
    </row>
    <row r="37" spans="1:13" x14ac:dyDescent="0.35">
      <c r="A37" s="2">
        <v>43623</v>
      </c>
      <c r="B37" t="s">
        <v>505</v>
      </c>
      <c r="C37" t="s">
        <v>486</v>
      </c>
      <c r="D37" t="s">
        <v>24</v>
      </c>
      <c r="E37" t="s">
        <v>61</v>
      </c>
      <c r="F37">
        <v>2</v>
      </c>
      <c r="G37">
        <v>212918</v>
      </c>
      <c r="H37" t="s">
        <v>440</v>
      </c>
      <c r="I37">
        <v>425836</v>
      </c>
      <c r="J37">
        <f>YEAR(Table1[[#This Row],[Date]])</f>
        <v>2019</v>
      </c>
      <c r="K37" t="str">
        <f>TEXT(Table1[[#This Row],[Date]], "mmm")</f>
        <v>Jun</v>
      </c>
      <c r="L37" t="str">
        <f>TEXT(Table1[[#This Row],[Date]],"ddd")</f>
        <v>Fri</v>
      </c>
      <c r="M37" t="str">
        <f t="shared" si="0"/>
        <v>Q2</v>
      </c>
    </row>
    <row r="38" spans="1:13" x14ac:dyDescent="0.35">
      <c r="A38" s="2">
        <v>43627</v>
      </c>
      <c r="B38" t="s">
        <v>504</v>
      </c>
      <c r="C38" t="s">
        <v>489</v>
      </c>
      <c r="D38" t="s">
        <v>25</v>
      </c>
      <c r="E38" t="s">
        <v>62</v>
      </c>
      <c r="F38">
        <v>3</v>
      </c>
      <c r="G38">
        <v>319875</v>
      </c>
      <c r="H38" t="s">
        <v>435</v>
      </c>
      <c r="I38">
        <v>959625</v>
      </c>
      <c r="J38">
        <f>YEAR(Table1[[#This Row],[Date]])</f>
        <v>2019</v>
      </c>
      <c r="K38" t="str">
        <f>TEXT(Table1[[#This Row],[Date]], "mmm")</f>
        <v>Jun</v>
      </c>
      <c r="L38" t="str">
        <f>TEXT(Table1[[#This Row],[Date]],"ddd")</f>
        <v>Tue</v>
      </c>
      <c r="M38" t="str">
        <f t="shared" si="0"/>
        <v>Q2</v>
      </c>
    </row>
    <row r="39" spans="1:13" x14ac:dyDescent="0.35">
      <c r="A39" s="2">
        <v>43630</v>
      </c>
      <c r="B39" t="s">
        <v>507</v>
      </c>
      <c r="C39" t="s">
        <v>502</v>
      </c>
      <c r="D39" t="s">
        <v>24</v>
      </c>
      <c r="E39" t="s">
        <v>63</v>
      </c>
      <c r="F39">
        <v>6</v>
      </c>
      <c r="G39">
        <v>190034</v>
      </c>
      <c r="H39" t="s">
        <v>440</v>
      </c>
      <c r="I39">
        <v>1140204</v>
      </c>
      <c r="J39">
        <f>YEAR(Table1[[#This Row],[Date]])</f>
        <v>2019</v>
      </c>
      <c r="K39" t="str">
        <f>TEXT(Table1[[#This Row],[Date]], "mmm")</f>
        <v>Jun</v>
      </c>
      <c r="L39" t="str">
        <f>TEXT(Table1[[#This Row],[Date]],"ddd")</f>
        <v>Fri</v>
      </c>
      <c r="M39" t="str">
        <f t="shared" si="0"/>
        <v>Q2</v>
      </c>
    </row>
    <row r="40" spans="1:13" x14ac:dyDescent="0.35">
      <c r="A40" s="2">
        <v>43631</v>
      </c>
      <c r="B40" t="s">
        <v>504</v>
      </c>
      <c r="C40" t="s">
        <v>489</v>
      </c>
      <c r="D40" t="s">
        <v>22</v>
      </c>
      <c r="E40" t="s">
        <v>64</v>
      </c>
      <c r="F40">
        <v>4</v>
      </c>
      <c r="G40">
        <v>296789</v>
      </c>
      <c r="H40" t="s">
        <v>439</v>
      </c>
      <c r="I40">
        <v>1187156</v>
      </c>
      <c r="J40">
        <f>YEAR(Table1[[#This Row],[Date]])</f>
        <v>2019</v>
      </c>
      <c r="K40" t="str">
        <f>TEXT(Table1[[#This Row],[Date]], "mmm")</f>
        <v>Jun</v>
      </c>
      <c r="L40" t="str">
        <f>TEXT(Table1[[#This Row],[Date]],"ddd")</f>
        <v>Sat</v>
      </c>
      <c r="M40" t="str">
        <f t="shared" si="0"/>
        <v>Q2</v>
      </c>
    </row>
    <row r="41" spans="1:13" x14ac:dyDescent="0.35">
      <c r="A41" s="2">
        <v>43635</v>
      </c>
      <c r="B41" t="s">
        <v>504</v>
      </c>
      <c r="C41" t="s">
        <v>489</v>
      </c>
      <c r="D41" t="s">
        <v>24</v>
      </c>
      <c r="E41" t="s">
        <v>65</v>
      </c>
      <c r="F41">
        <v>5</v>
      </c>
      <c r="G41">
        <v>64331</v>
      </c>
      <c r="H41" t="s">
        <v>436</v>
      </c>
      <c r="I41">
        <v>321655</v>
      </c>
      <c r="J41">
        <f>YEAR(Table1[[#This Row],[Date]])</f>
        <v>2019</v>
      </c>
      <c r="K41" t="str">
        <f>TEXT(Table1[[#This Row],[Date]], "mmm")</f>
        <v>Jun</v>
      </c>
      <c r="L41" t="str">
        <f>TEXT(Table1[[#This Row],[Date]],"ddd")</f>
        <v>Wed</v>
      </c>
      <c r="M41" t="str">
        <f t="shared" si="0"/>
        <v>Q2</v>
      </c>
    </row>
    <row r="42" spans="1:13" x14ac:dyDescent="0.35">
      <c r="A42" s="2">
        <v>43637</v>
      </c>
      <c r="B42" t="s">
        <v>505</v>
      </c>
      <c r="C42" t="s">
        <v>488</v>
      </c>
      <c r="D42" t="s">
        <v>23</v>
      </c>
      <c r="E42" t="s">
        <v>66</v>
      </c>
      <c r="F42">
        <v>5</v>
      </c>
      <c r="G42">
        <v>468187</v>
      </c>
      <c r="H42" t="s">
        <v>437</v>
      </c>
      <c r="I42">
        <v>2340935</v>
      </c>
      <c r="J42">
        <f>YEAR(Table1[[#This Row],[Date]])</f>
        <v>2019</v>
      </c>
      <c r="K42" t="str">
        <f>TEXT(Table1[[#This Row],[Date]], "mmm")</f>
        <v>Jun</v>
      </c>
      <c r="L42" t="str">
        <f>TEXT(Table1[[#This Row],[Date]],"ddd")</f>
        <v>Fri</v>
      </c>
      <c r="M42" t="str">
        <f t="shared" si="0"/>
        <v>Q2</v>
      </c>
    </row>
    <row r="43" spans="1:13" x14ac:dyDescent="0.35">
      <c r="A43" s="2">
        <v>43647</v>
      </c>
      <c r="B43" t="s">
        <v>504</v>
      </c>
      <c r="C43" t="s">
        <v>489</v>
      </c>
      <c r="D43" t="s">
        <v>23</v>
      </c>
      <c r="E43" t="s">
        <v>67</v>
      </c>
      <c r="F43">
        <v>5</v>
      </c>
      <c r="G43">
        <v>412067</v>
      </c>
      <c r="H43" t="s">
        <v>439</v>
      </c>
      <c r="I43">
        <v>2060335</v>
      </c>
      <c r="J43">
        <f>YEAR(Table1[[#This Row],[Date]])</f>
        <v>2019</v>
      </c>
      <c r="K43" t="str">
        <f>TEXT(Table1[[#This Row],[Date]], "mmm")</f>
        <v>Jul</v>
      </c>
      <c r="L43" t="str">
        <f>TEXT(Table1[[#This Row],[Date]],"ddd")</f>
        <v>Mon</v>
      </c>
      <c r="M43" t="str">
        <f t="shared" si="0"/>
        <v>Q3</v>
      </c>
    </row>
    <row r="44" spans="1:13" x14ac:dyDescent="0.35">
      <c r="A44" s="2">
        <v>43647</v>
      </c>
      <c r="B44" t="s">
        <v>503</v>
      </c>
      <c r="C44" t="s">
        <v>487</v>
      </c>
      <c r="D44" t="s">
        <v>22</v>
      </c>
      <c r="E44" t="s">
        <v>68</v>
      </c>
      <c r="F44">
        <v>6</v>
      </c>
      <c r="G44">
        <v>433595</v>
      </c>
      <c r="H44" t="s">
        <v>435</v>
      </c>
      <c r="I44">
        <v>2601570</v>
      </c>
      <c r="J44">
        <f>YEAR(Table1[[#This Row],[Date]])</f>
        <v>2019</v>
      </c>
      <c r="K44" t="str">
        <f>TEXT(Table1[[#This Row],[Date]], "mmm")</f>
        <v>Jul</v>
      </c>
      <c r="L44" t="str">
        <f>TEXT(Table1[[#This Row],[Date]],"ddd")</f>
        <v>Mon</v>
      </c>
      <c r="M44" t="str">
        <f t="shared" si="0"/>
        <v>Q3</v>
      </c>
    </row>
    <row r="45" spans="1:13" x14ac:dyDescent="0.35">
      <c r="A45" s="2">
        <v>43648</v>
      </c>
      <c r="B45" t="s">
        <v>506</v>
      </c>
      <c r="C45" t="s">
        <v>491</v>
      </c>
      <c r="D45" t="s">
        <v>25</v>
      </c>
      <c r="E45" t="s">
        <v>69</v>
      </c>
      <c r="F45">
        <v>4</v>
      </c>
      <c r="G45">
        <v>423682</v>
      </c>
      <c r="H45" t="s">
        <v>438</v>
      </c>
      <c r="I45">
        <v>1694728</v>
      </c>
      <c r="J45">
        <f>YEAR(Table1[[#This Row],[Date]])</f>
        <v>2019</v>
      </c>
      <c r="K45" t="str">
        <f>TEXT(Table1[[#This Row],[Date]], "mmm")</f>
        <v>Jul</v>
      </c>
      <c r="L45" t="str">
        <f>TEXT(Table1[[#This Row],[Date]],"ddd")</f>
        <v>Tue</v>
      </c>
      <c r="M45" t="str">
        <f t="shared" si="0"/>
        <v>Q3</v>
      </c>
    </row>
    <row r="46" spans="1:13" x14ac:dyDescent="0.35">
      <c r="A46" s="2">
        <v>43656</v>
      </c>
      <c r="B46" t="s">
        <v>506</v>
      </c>
      <c r="C46" t="s">
        <v>487</v>
      </c>
      <c r="D46" t="s">
        <v>24</v>
      </c>
      <c r="E46" t="s">
        <v>70</v>
      </c>
      <c r="F46">
        <v>5</v>
      </c>
      <c r="G46">
        <v>145803</v>
      </c>
      <c r="H46" t="s">
        <v>437</v>
      </c>
      <c r="I46">
        <v>729015</v>
      </c>
      <c r="J46">
        <f>YEAR(Table1[[#This Row],[Date]])</f>
        <v>2019</v>
      </c>
      <c r="K46" t="str">
        <f>TEXT(Table1[[#This Row],[Date]], "mmm")</f>
        <v>Jul</v>
      </c>
      <c r="L46" t="str">
        <f>TEXT(Table1[[#This Row],[Date]],"ddd")</f>
        <v>Wed</v>
      </c>
      <c r="M46" t="str">
        <f t="shared" si="0"/>
        <v>Q3</v>
      </c>
    </row>
    <row r="47" spans="1:13" x14ac:dyDescent="0.35">
      <c r="A47" s="2">
        <v>43658</v>
      </c>
      <c r="B47" t="s">
        <v>503</v>
      </c>
      <c r="C47" t="s">
        <v>502</v>
      </c>
      <c r="D47" t="s">
        <v>24</v>
      </c>
      <c r="E47" t="s">
        <v>71</v>
      </c>
      <c r="F47">
        <v>7</v>
      </c>
      <c r="G47">
        <v>358212</v>
      </c>
      <c r="H47" t="s">
        <v>440</v>
      </c>
      <c r="I47">
        <v>2507484</v>
      </c>
      <c r="J47">
        <f>YEAR(Table1[[#This Row],[Date]])</f>
        <v>2019</v>
      </c>
      <c r="K47" t="str">
        <f>TEXT(Table1[[#This Row],[Date]], "mmm")</f>
        <v>Jul</v>
      </c>
      <c r="L47" t="str">
        <f>TEXT(Table1[[#This Row],[Date]],"ddd")</f>
        <v>Fri</v>
      </c>
      <c r="M47" t="str">
        <f t="shared" si="0"/>
        <v>Q3</v>
      </c>
    </row>
    <row r="48" spans="1:13" x14ac:dyDescent="0.35">
      <c r="A48" s="2">
        <v>43662</v>
      </c>
      <c r="B48" t="s">
        <v>503</v>
      </c>
      <c r="C48" t="s">
        <v>490</v>
      </c>
      <c r="D48" t="s">
        <v>24</v>
      </c>
      <c r="E48" t="s">
        <v>72</v>
      </c>
      <c r="F48">
        <v>8</v>
      </c>
      <c r="G48">
        <v>326043</v>
      </c>
      <c r="H48" t="s">
        <v>438</v>
      </c>
      <c r="I48">
        <v>2608344</v>
      </c>
      <c r="J48">
        <f>YEAR(Table1[[#This Row],[Date]])</f>
        <v>2019</v>
      </c>
      <c r="K48" t="str">
        <f>TEXT(Table1[[#This Row],[Date]], "mmm")</f>
        <v>Jul</v>
      </c>
      <c r="L48" t="str">
        <f>TEXT(Table1[[#This Row],[Date]],"ddd")</f>
        <v>Tue</v>
      </c>
      <c r="M48" t="str">
        <f t="shared" si="0"/>
        <v>Q3</v>
      </c>
    </row>
    <row r="49" spans="1:13" x14ac:dyDescent="0.35">
      <c r="A49" s="2">
        <v>43675</v>
      </c>
      <c r="B49" t="s">
        <v>507</v>
      </c>
      <c r="C49" t="s">
        <v>502</v>
      </c>
      <c r="D49" t="s">
        <v>24</v>
      </c>
      <c r="E49" t="s">
        <v>73</v>
      </c>
      <c r="F49">
        <v>2</v>
      </c>
      <c r="G49">
        <v>339608</v>
      </c>
      <c r="H49" t="s">
        <v>435</v>
      </c>
      <c r="I49">
        <v>679216</v>
      </c>
      <c r="J49">
        <f>YEAR(Table1[[#This Row],[Date]])</f>
        <v>2019</v>
      </c>
      <c r="K49" t="str">
        <f>TEXT(Table1[[#This Row],[Date]], "mmm")</f>
        <v>Jul</v>
      </c>
      <c r="L49" t="str">
        <f>TEXT(Table1[[#This Row],[Date]],"ddd")</f>
        <v>Mon</v>
      </c>
      <c r="M49" t="str">
        <f t="shared" si="0"/>
        <v>Q3</v>
      </c>
    </row>
    <row r="50" spans="1:13" x14ac:dyDescent="0.35">
      <c r="A50" s="2">
        <v>43676</v>
      </c>
      <c r="B50" t="s">
        <v>505</v>
      </c>
      <c r="C50" t="s">
        <v>493</v>
      </c>
      <c r="D50" t="s">
        <v>25</v>
      </c>
      <c r="E50" t="s">
        <v>74</v>
      </c>
      <c r="F50">
        <v>9</v>
      </c>
      <c r="G50">
        <v>259986</v>
      </c>
      <c r="H50" t="s">
        <v>437</v>
      </c>
      <c r="I50">
        <v>2339874</v>
      </c>
      <c r="J50">
        <f>YEAR(Table1[[#This Row],[Date]])</f>
        <v>2019</v>
      </c>
      <c r="K50" t="str">
        <f>TEXT(Table1[[#This Row],[Date]], "mmm")</f>
        <v>Jul</v>
      </c>
      <c r="L50" t="str">
        <f>TEXT(Table1[[#This Row],[Date]],"ddd")</f>
        <v>Tue</v>
      </c>
      <c r="M50" t="str">
        <f t="shared" si="0"/>
        <v>Q3</v>
      </c>
    </row>
    <row r="51" spans="1:13" x14ac:dyDescent="0.35">
      <c r="A51" s="2">
        <v>43684</v>
      </c>
      <c r="B51" t="s">
        <v>504</v>
      </c>
      <c r="C51" t="s">
        <v>502</v>
      </c>
      <c r="D51" t="s">
        <v>23</v>
      </c>
      <c r="E51" t="s">
        <v>75</v>
      </c>
      <c r="F51">
        <v>9</v>
      </c>
      <c r="G51">
        <v>213056</v>
      </c>
      <c r="H51" t="s">
        <v>435</v>
      </c>
      <c r="I51">
        <v>1917504</v>
      </c>
      <c r="J51">
        <f>YEAR(Table1[[#This Row],[Date]])</f>
        <v>2019</v>
      </c>
      <c r="K51" t="str">
        <f>TEXT(Table1[[#This Row],[Date]], "mmm")</f>
        <v>Aug</v>
      </c>
      <c r="L51" t="str">
        <f>TEXT(Table1[[#This Row],[Date]],"ddd")</f>
        <v>Wed</v>
      </c>
      <c r="M51" t="str">
        <f t="shared" si="0"/>
        <v>Q3</v>
      </c>
    </row>
    <row r="52" spans="1:13" x14ac:dyDescent="0.35">
      <c r="A52" s="2">
        <v>43686</v>
      </c>
      <c r="B52" t="s">
        <v>505</v>
      </c>
      <c r="C52" t="s">
        <v>502</v>
      </c>
      <c r="D52" t="s">
        <v>24</v>
      </c>
      <c r="E52" t="s">
        <v>76</v>
      </c>
      <c r="F52">
        <v>5</v>
      </c>
      <c r="G52">
        <v>173361</v>
      </c>
      <c r="H52" t="s">
        <v>437</v>
      </c>
      <c r="I52">
        <v>866805</v>
      </c>
      <c r="J52">
        <f>YEAR(Table1[[#This Row],[Date]])</f>
        <v>2019</v>
      </c>
      <c r="K52" t="str">
        <f>TEXT(Table1[[#This Row],[Date]], "mmm")</f>
        <v>Aug</v>
      </c>
      <c r="L52" t="str">
        <f>TEXT(Table1[[#This Row],[Date]],"ddd")</f>
        <v>Fri</v>
      </c>
      <c r="M52" t="str">
        <f t="shared" si="0"/>
        <v>Q3</v>
      </c>
    </row>
    <row r="53" spans="1:13" x14ac:dyDescent="0.35">
      <c r="A53" s="2">
        <v>43687</v>
      </c>
      <c r="B53" t="s">
        <v>507</v>
      </c>
      <c r="C53" t="s">
        <v>493</v>
      </c>
      <c r="D53" t="s">
        <v>22</v>
      </c>
      <c r="E53" t="s">
        <v>77</v>
      </c>
      <c r="F53">
        <v>3</v>
      </c>
      <c r="G53">
        <v>41539</v>
      </c>
      <c r="H53" t="s">
        <v>436</v>
      </c>
      <c r="I53">
        <v>124617</v>
      </c>
      <c r="J53">
        <f>YEAR(Table1[[#This Row],[Date]])</f>
        <v>2019</v>
      </c>
      <c r="K53" t="str">
        <f>TEXT(Table1[[#This Row],[Date]], "mmm")</f>
        <v>Aug</v>
      </c>
      <c r="L53" t="str">
        <f>TEXT(Table1[[#This Row],[Date]],"ddd")</f>
        <v>Sat</v>
      </c>
      <c r="M53" t="str">
        <f t="shared" si="0"/>
        <v>Q3</v>
      </c>
    </row>
    <row r="54" spans="1:13" x14ac:dyDescent="0.35">
      <c r="A54" s="2">
        <v>43687</v>
      </c>
      <c r="B54" t="s">
        <v>507</v>
      </c>
      <c r="C54" t="s">
        <v>486</v>
      </c>
      <c r="D54" t="s">
        <v>25</v>
      </c>
      <c r="E54" t="s">
        <v>78</v>
      </c>
      <c r="F54">
        <v>4</v>
      </c>
      <c r="G54">
        <v>51074</v>
      </c>
      <c r="H54" t="s">
        <v>438</v>
      </c>
      <c r="I54">
        <v>204296</v>
      </c>
      <c r="J54">
        <f>YEAR(Table1[[#This Row],[Date]])</f>
        <v>2019</v>
      </c>
      <c r="K54" t="str">
        <f>TEXT(Table1[[#This Row],[Date]], "mmm")</f>
        <v>Aug</v>
      </c>
      <c r="L54" t="str">
        <f>TEXT(Table1[[#This Row],[Date]],"ddd")</f>
        <v>Sat</v>
      </c>
      <c r="M54" t="str">
        <f t="shared" si="0"/>
        <v>Q3</v>
      </c>
    </row>
    <row r="55" spans="1:13" x14ac:dyDescent="0.35">
      <c r="A55" s="2">
        <v>43688</v>
      </c>
      <c r="B55" t="s">
        <v>503</v>
      </c>
      <c r="C55" t="s">
        <v>502</v>
      </c>
      <c r="D55" t="s">
        <v>24</v>
      </c>
      <c r="E55" t="s">
        <v>79</v>
      </c>
      <c r="F55">
        <v>4</v>
      </c>
      <c r="G55">
        <v>99197</v>
      </c>
      <c r="H55" t="s">
        <v>438</v>
      </c>
      <c r="I55">
        <v>396788</v>
      </c>
      <c r="J55">
        <f>YEAR(Table1[[#This Row],[Date]])</f>
        <v>2019</v>
      </c>
      <c r="K55" t="str">
        <f>TEXT(Table1[[#This Row],[Date]], "mmm")</f>
        <v>Aug</v>
      </c>
      <c r="L55" t="str">
        <f>TEXT(Table1[[#This Row],[Date]],"ddd")</f>
        <v>Sun</v>
      </c>
      <c r="M55" t="str">
        <f t="shared" si="0"/>
        <v>Q3</v>
      </c>
    </row>
    <row r="56" spans="1:13" x14ac:dyDescent="0.35">
      <c r="A56" s="2">
        <v>43690</v>
      </c>
      <c r="B56" t="s">
        <v>504</v>
      </c>
      <c r="C56" t="s">
        <v>491</v>
      </c>
      <c r="D56" t="s">
        <v>24</v>
      </c>
      <c r="E56" t="s">
        <v>80</v>
      </c>
      <c r="F56">
        <v>9</v>
      </c>
      <c r="G56">
        <v>85612</v>
      </c>
      <c r="H56" t="s">
        <v>436</v>
      </c>
      <c r="I56">
        <v>770508</v>
      </c>
      <c r="J56">
        <f>YEAR(Table1[[#This Row],[Date]])</f>
        <v>2019</v>
      </c>
      <c r="K56" t="str">
        <f>TEXT(Table1[[#This Row],[Date]], "mmm")</f>
        <v>Aug</v>
      </c>
      <c r="L56" t="str">
        <f>TEXT(Table1[[#This Row],[Date]],"ddd")</f>
        <v>Tue</v>
      </c>
      <c r="M56" t="str">
        <f t="shared" si="0"/>
        <v>Q3</v>
      </c>
    </row>
    <row r="57" spans="1:13" x14ac:dyDescent="0.35">
      <c r="A57" s="2">
        <v>43690</v>
      </c>
      <c r="B57" t="s">
        <v>505</v>
      </c>
      <c r="C57" t="s">
        <v>489</v>
      </c>
      <c r="D57" t="s">
        <v>25</v>
      </c>
      <c r="E57" t="s">
        <v>81</v>
      </c>
      <c r="F57">
        <v>6</v>
      </c>
      <c r="G57">
        <v>210215</v>
      </c>
      <c r="H57" t="s">
        <v>437</v>
      </c>
      <c r="I57">
        <v>1261290</v>
      </c>
      <c r="J57">
        <f>YEAR(Table1[[#This Row],[Date]])</f>
        <v>2019</v>
      </c>
      <c r="K57" t="str">
        <f>TEXT(Table1[[#This Row],[Date]], "mmm")</f>
        <v>Aug</v>
      </c>
      <c r="L57" t="str">
        <f>TEXT(Table1[[#This Row],[Date]],"ddd")</f>
        <v>Tue</v>
      </c>
      <c r="M57" t="str">
        <f t="shared" si="0"/>
        <v>Q3</v>
      </c>
    </row>
    <row r="58" spans="1:13" x14ac:dyDescent="0.35">
      <c r="A58" s="2">
        <v>43692</v>
      </c>
      <c r="B58" t="s">
        <v>506</v>
      </c>
      <c r="C58" t="s">
        <v>489</v>
      </c>
      <c r="D58" t="s">
        <v>24</v>
      </c>
      <c r="E58" t="s">
        <v>82</v>
      </c>
      <c r="F58">
        <v>8</v>
      </c>
      <c r="G58">
        <v>291644</v>
      </c>
      <c r="H58" t="s">
        <v>437</v>
      </c>
      <c r="I58">
        <v>2333152</v>
      </c>
      <c r="J58">
        <f>YEAR(Table1[[#This Row],[Date]])</f>
        <v>2019</v>
      </c>
      <c r="K58" t="str">
        <f>TEXT(Table1[[#This Row],[Date]], "mmm")</f>
        <v>Aug</v>
      </c>
      <c r="L58" t="str">
        <f>TEXT(Table1[[#This Row],[Date]],"ddd")</f>
        <v>Thu</v>
      </c>
      <c r="M58" t="str">
        <f t="shared" si="0"/>
        <v>Q3</v>
      </c>
    </row>
    <row r="59" spans="1:13" x14ac:dyDescent="0.35">
      <c r="A59" s="2">
        <v>43693</v>
      </c>
      <c r="B59" t="s">
        <v>504</v>
      </c>
      <c r="C59" t="s">
        <v>486</v>
      </c>
      <c r="D59" t="s">
        <v>25</v>
      </c>
      <c r="E59" t="s">
        <v>83</v>
      </c>
      <c r="F59">
        <v>1</v>
      </c>
      <c r="G59">
        <v>299808</v>
      </c>
      <c r="H59" t="s">
        <v>440</v>
      </c>
      <c r="I59">
        <v>299808</v>
      </c>
      <c r="J59">
        <f>YEAR(Table1[[#This Row],[Date]])</f>
        <v>2019</v>
      </c>
      <c r="K59" t="str">
        <f>TEXT(Table1[[#This Row],[Date]], "mmm")</f>
        <v>Aug</v>
      </c>
      <c r="L59" t="str">
        <f>TEXT(Table1[[#This Row],[Date]],"ddd")</f>
        <v>Fri</v>
      </c>
      <c r="M59" t="str">
        <f t="shared" si="0"/>
        <v>Q3</v>
      </c>
    </row>
    <row r="60" spans="1:13" x14ac:dyDescent="0.35">
      <c r="A60" s="2">
        <v>43694</v>
      </c>
      <c r="B60" t="s">
        <v>507</v>
      </c>
      <c r="C60" t="s">
        <v>486</v>
      </c>
      <c r="D60" t="s">
        <v>25</v>
      </c>
      <c r="E60" t="s">
        <v>84</v>
      </c>
      <c r="F60">
        <v>1</v>
      </c>
      <c r="G60">
        <v>395179</v>
      </c>
      <c r="H60" t="s">
        <v>439</v>
      </c>
      <c r="I60">
        <v>395179</v>
      </c>
      <c r="J60">
        <f>YEAR(Table1[[#This Row],[Date]])</f>
        <v>2019</v>
      </c>
      <c r="K60" t="str">
        <f>TEXT(Table1[[#This Row],[Date]], "mmm")</f>
        <v>Aug</v>
      </c>
      <c r="L60" t="str">
        <f>TEXT(Table1[[#This Row],[Date]],"ddd")</f>
        <v>Sat</v>
      </c>
      <c r="M60" t="str">
        <f t="shared" si="0"/>
        <v>Q3</v>
      </c>
    </row>
    <row r="61" spans="1:13" x14ac:dyDescent="0.35">
      <c r="A61" s="2">
        <v>43696</v>
      </c>
      <c r="B61" t="s">
        <v>505</v>
      </c>
      <c r="C61" t="s">
        <v>489</v>
      </c>
      <c r="D61" t="s">
        <v>22</v>
      </c>
      <c r="E61" t="s">
        <v>85</v>
      </c>
      <c r="F61">
        <v>6</v>
      </c>
      <c r="G61">
        <v>70096</v>
      </c>
      <c r="H61" t="s">
        <v>438</v>
      </c>
      <c r="I61">
        <v>420576</v>
      </c>
      <c r="J61">
        <f>YEAR(Table1[[#This Row],[Date]])</f>
        <v>2019</v>
      </c>
      <c r="K61" t="str">
        <f>TEXT(Table1[[#This Row],[Date]], "mmm")</f>
        <v>Aug</v>
      </c>
      <c r="L61" t="str">
        <f>TEXT(Table1[[#This Row],[Date]],"ddd")</f>
        <v>Mon</v>
      </c>
      <c r="M61" t="str">
        <f t="shared" si="0"/>
        <v>Q3</v>
      </c>
    </row>
    <row r="62" spans="1:13" x14ac:dyDescent="0.35">
      <c r="A62" s="2">
        <v>43702</v>
      </c>
      <c r="B62" t="s">
        <v>505</v>
      </c>
      <c r="C62" t="s">
        <v>502</v>
      </c>
      <c r="D62" t="s">
        <v>25</v>
      </c>
      <c r="E62" t="s">
        <v>86</v>
      </c>
      <c r="F62">
        <v>5</v>
      </c>
      <c r="G62">
        <v>403293</v>
      </c>
      <c r="H62" t="s">
        <v>438</v>
      </c>
      <c r="I62">
        <v>2016465</v>
      </c>
      <c r="J62">
        <f>YEAR(Table1[[#This Row],[Date]])</f>
        <v>2019</v>
      </c>
      <c r="K62" t="str">
        <f>TEXT(Table1[[#This Row],[Date]], "mmm")</f>
        <v>Aug</v>
      </c>
      <c r="L62" t="str">
        <f>TEXT(Table1[[#This Row],[Date]],"ddd")</f>
        <v>Sun</v>
      </c>
      <c r="M62" t="str">
        <f t="shared" si="0"/>
        <v>Q3</v>
      </c>
    </row>
    <row r="63" spans="1:13" x14ac:dyDescent="0.35">
      <c r="A63" s="2">
        <v>43707</v>
      </c>
      <c r="B63" t="s">
        <v>504</v>
      </c>
      <c r="C63" t="s">
        <v>486</v>
      </c>
      <c r="D63" t="s">
        <v>23</v>
      </c>
      <c r="E63" t="s">
        <v>87</v>
      </c>
      <c r="F63">
        <v>2</v>
      </c>
      <c r="G63">
        <v>41644</v>
      </c>
      <c r="H63" t="s">
        <v>437</v>
      </c>
      <c r="I63">
        <v>83288</v>
      </c>
      <c r="J63">
        <f>YEAR(Table1[[#This Row],[Date]])</f>
        <v>2019</v>
      </c>
      <c r="K63" t="str">
        <f>TEXT(Table1[[#This Row],[Date]], "mmm")</f>
        <v>Aug</v>
      </c>
      <c r="L63" t="str">
        <f>TEXT(Table1[[#This Row],[Date]],"ddd")</f>
        <v>Fri</v>
      </c>
      <c r="M63" t="str">
        <f t="shared" si="0"/>
        <v>Q3</v>
      </c>
    </row>
    <row r="64" spans="1:13" x14ac:dyDescent="0.35">
      <c r="A64" s="2">
        <v>43708</v>
      </c>
      <c r="B64" t="s">
        <v>507</v>
      </c>
      <c r="C64" t="s">
        <v>487</v>
      </c>
      <c r="D64" t="s">
        <v>23</v>
      </c>
      <c r="E64" t="s">
        <v>49</v>
      </c>
      <c r="F64">
        <v>8</v>
      </c>
      <c r="G64">
        <v>36199</v>
      </c>
      <c r="H64" t="s">
        <v>440</v>
      </c>
      <c r="I64">
        <v>289592</v>
      </c>
      <c r="J64">
        <f>YEAR(Table1[[#This Row],[Date]])</f>
        <v>2019</v>
      </c>
      <c r="K64" t="str">
        <f>TEXT(Table1[[#This Row],[Date]], "mmm")</f>
        <v>Aug</v>
      </c>
      <c r="L64" t="str">
        <f>TEXT(Table1[[#This Row],[Date]],"ddd")</f>
        <v>Sat</v>
      </c>
      <c r="M64" t="str">
        <f t="shared" si="0"/>
        <v>Q3</v>
      </c>
    </row>
    <row r="65" spans="1:13" x14ac:dyDescent="0.35">
      <c r="A65" s="2">
        <v>43710</v>
      </c>
      <c r="B65" t="s">
        <v>507</v>
      </c>
      <c r="C65" t="s">
        <v>502</v>
      </c>
      <c r="D65" t="s">
        <v>24</v>
      </c>
      <c r="E65" t="s">
        <v>88</v>
      </c>
      <c r="F65">
        <v>2</v>
      </c>
      <c r="G65">
        <v>217835</v>
      </c>
      <c r="H65" t="s">
        <v>438</v>
      </c>
      <c r="I65">
        <v>435670</v>
      </c>
      <c r="J65">
        <f>YEAR(Table1[[#This Row],[Date]])</f>
        <v>2019</v>
      </c>
      <c r="K65" t="str">
        <f>TEXT(Table1[[#This Row],[Date]], "mmm")</f>
        <v>Sept</v>
      </c>
      <c r="L65" t="str">
        <f>TEXT(Table1[[#This Row],[Date]],"ddd")</f>
        <v>Mon</v>
      </c>
      <c r="M65" t="str">
        <f t="shared" si="0"/>
        <v>Q3</v>
      </c>
    </row>
    <row r="66" spans="1:13" x14ac:dyDescent="0.35">
      <c r="A66" s="2">
        <v>43711</v>
      </c>
      <c r="B66" t="s">
        <v>506</v>
      </c>
      <c r="C66" t="s">
        <v>490</v>
      </c>
      <c r="D66" t="s">
        <v>24</v>
      </c>
      <c r="E66" t="s">
        <v>89</v>
      </c>
      <c r="F66">
        <v>3</v>
      </c>
      <c r="G66">
        <v>186301</v>
      </c>
      <c r="H66" t="s">
        <v>440</v>
      </c>
      <c r="I66">
        <v>558903</v>
      </c>
      <c r="J66">
        <f>YEAR(Table1[[#This Row],[Date]])</f>
        <v>2019</v>
      </c>
      <c r="K66" t="str">
        <f>TEXT(Table1[[#This Row],[Date]], "mmm")</f>
        <v>Sept</v>
      </c>
      <c r="L66" t="str">
        <f>TEXT(Table1[[#This Row],[Date]],"ddd")</f>
        <v>Tue</v>
      </c>
      <c r="M66" t="str">
        <f t="shared" ref="M66:M129" si="1">"Q" &amp; INT((MONTH(A66)-1)/3)+1</f>
        <v>Q3</v>
      </c>
    </row>
    <row r="67" spans="1:13" x14ac:dyDescent="0.35">
      <c r="A67" s="2">
        <v>43712</v>
      </c>
      <c r="B67" t="s">
        <v>504</v>
      </c>
      <c r="C67" t="s">
        <v>490</v>
      </c>
      <c r="D67" t="s">
        <v>24</v>
      </c>
      <c r="E67" t="s">
        <v>90</v>
      </c>
      <c r="F67">
        <v>2</v>
      </c>
      <c r="G67">
        <v>492352</v>
      </c>
      <c r="H67" t="s">
        <v>440</v>
      </c>
      <c r="I67">
        <v>984704</v>
      </c>
      <c r="J67">
        <f>YEAR(Table1[[#This Row],[Date]])</f>
        <v>2019</v>
      </c>
      <c r="K67" t="str">
        <f>TEXT(Table1[[#This Row],[Date]], "mmm")</f>
        <v>Sept</v>
      </c>
      <c r="L67" t="str">
        <f>TEXT(Table1[[#This Row],[Date]],"ddd")</f>
        <v>Wed</v>
      </c>
      <c r="M67" t="str">
        <f t="shared" si="1"/>
        <v>Q3</v>
      </c>
    </row>
    <row r="68" spans="1:13" x14ac:dyDescent="0.35">
      <c r="A68" s="2">
        <v>43712</v>
      </c>
      <c r="B68" t="s">
        <v>507</v>
      </c>
      <c r="C68" t="s">
        <v>489</v>
      </c>
      <c r="D68" t="s">
        <v>22</v>
      </c>
      <c r="E68" t="s">
        <v>91</v>
      </c>
      <c r="F68">
        <v>7</v>
      </c>
      <c r="G68">
        <v>292370</v>
      </c>
      <c r="H68" t="s">
        <v>437</v>
      </c>
      <c r="I68">
        <v>2046590</v>
      </c>
      <c r="J68">
        <f>YEAR(Table1[[#This Row],[Date]])</f>
        <v>2019</v>
      </c>
      <c r="K68" t="str">
        <f>TEXT(Table1[[#This Row],[Date]], "mmm")</f>
        <v>Sept</v>
      </c>
      <c r="L68" t="str">
        <f>TEXT(Table1[[#This Row],[Date]],"ddd")</f>
        <v>Wed</v>
      </c>
      <c r="M68" t="str">
        <f t="shared" si="1"/>
        <v>Q3</v>
      </c>
    </row>
    <row r="69" spans="1:13" x14ac:dyDescent="0.35">
      <c r="A69" s="2">
        <v>43713</v>
      </c>
      <c r="B69" t="s">
        <v>507</v>
      </c>
      <c r="C69" t="s">
        <v>486</v>
      </c>
      <c r="D69" t="s">
        <v>23</v>
      </c>
      <c r="E69" t="s">
        <v>92</v>
      </c>
      <c r="F69">
        <v>8</v>
      </c>
      <c r="G69">
        <v>442884</v>
      </c>
      <c r="H69" t="s">
        <v>438</v>
      </c>
      <c r="I69">
        <v>3543072</v>
      </c>
      <c r="J69">
        <f>YEAR(Table1[[#This Row],[Date]])</f>
        <v>2019</v>
      </c>
      <c r="K69" t="str">
        <f>TEXT(Table1[[#This Row],[Date]], "mmm")</f>
        <v>Sept</v>
      </c>
      <c r="L69" t="str">
        <f>TEXT(Table1[[#This Row],[Date]],"ddd")</f>
        <v>Thu</v>
      </c>
      <c r="M69" t="str">
        <f t="shared" si="1"/>
        <v>Q3</v>
      </c>
    </row>
    <row r="70" spans="1:13" x14ac:dyDescent="0.35">
      <c r="A70" s="2">
        <v>43716</v>
      </c>
      <c r="B70" t="s">
        <v>506</v>
      </c>
      <c r="C70" t="s">
        <v>486</v>
      </c>
      <c r="D70" t="s">
        <v>22</v>
      </c>
      <c r="E70" t="s">
        <v>93</v>
      </c>
      <c r="F70">
        <v>6</v>
      </c>
      <c r="G70">
        <v>99355</v>
      </c>
      <c r="H70" t="s">
        <v>437</v>
      </c>
      <c r="I70">
        <v>596130</v>
      </c>
      <c r="J70">
        <f>YEAR(Table1[[#This Row],[Date]])</f>
        <v>2019</v>
      </c>
      <c r="K70" t="str">
        <f>TEXT(Table1[[#This Row],[Date]], "mmm")</f>
        <v>Sept</v>
      </c>
      <c r="L70" t="str">
        <f>TEXT(Table1[[#This Row],[Date]],"ddd")</f>
        <v>Sun</v>
      </c>
      <c r="M70" t="str">
        <f t="shared" si="1"/>
        <v>Q3</v>
      </c>
    </row>
    <row r="71" spans="1:13" x14ac:dyDescent="0.35">
      <c r="A71" s="2">
        <v>43716</v>
      </c>
      <c r="B71" t="s">
        <v>506</v>
      </c>
      <c r="C71" t="s">
        <v>490</v>
      </c>
      <c r="D71" t="s">
        <v>24</v>
      </c>
      <c r="E71" t="s">
        <v>94</v>
      </c>
      <c r="F71">
        <v>4</v>
      </c>
      <c r="G71">
        <v>407434</v>
      </c>
      <c r="H71" t="s">
        <v>435</v>
      </c>
      <c r="I71">
        <v>1629736</v>
      </c>
      <c r="J71">
        <f>YEAR(Table1[[#This Row],[Date]])</f>
        <v>2019</v>
      </c>
      <c r="K71" t="str">
        <f>TEXT(Table1[[#This Row],[Date]], "mmm")</f>
        <v>Sept</v>
      </c>
      <c r="L71" t="str">
        <f>TEXT(Table1[[#This Row],[Date]],"ddd")</f>
        <v>Sun</v>
      </c>
      <c r="M71" t="str">
        <f t="shared" si="1"/>
        <v>Q3</v>
      </c>
    </row>
    <row r="72" spans="1:13" x14ac:dyDescent="0.35">
      <c r="A72" s="2">
        <v>43717</v>
      </c>
      <c r="B72" t="s">
        <v>505</v>
      </c>
      <c r="C72" t="s">
        <v>502</v>
      </c>
      <c r="D72" t="s">
        <v>25</v>
      </c>
      <c r="E72" t="s">
        <v>95</v>
      </c>
      <c r="F72">
        <v>9</v>
      </c>
      <c r="G72">
        <v>55970</v>
      </c>
      <c r="H72" t="s">
        <v>440</v>
      </c>
      <c r="I72">
        <v>503730</v>
      </c>
      <c r="J72">
        <f>YEAR(Table1[[#This Row],[Date]])</f>
        <v>2019</v>
      </c>
      <c r="K72" t="str">
        <f>TEXT(Table1[[#This Row],[Date]], "mmm")</f>
        <v>Sept</v>
      </c>
      <c r="L72" t="str">
        <f>TEXT(Table1[[#This Row],[Date]],"ddd")</f>
        <v>Mon</v>
      </c>
      <c r="M72" t="str">
        <f t="shared" si="1"/>
        <v>Q3</v>
      </c>
    </row>
    <row r="73" spans="1:13" x14ac:dyDescent="0.35">
      <c r="A73" s="2">
        <v>43717</v>
      </c>
      <c r="B73" t="s">
        <v>505</v>
      </c>
      <c r="C73" t="s">
        <v>489</v>
      </c>
      <c r="D73" t="s">
        <v>25</v>
      </c>
      <c r="E73" t="s">
        <v>96</v>
      </c>
      <c r="F73">
        <v>3</v>
      </c>
      <c r="G73">
        <v>280678</v>
      </c>
      <c r="H73" t="s">
        <v>440</v>
      </c>
      <c r="I73">
        <v>842034</v>
      </c>
      <c r="J73">
        <f>YEAR(Table1[[#This Row],[Date]])</f>
        <v>2019</v>
      </c>
      <c r="K73" t="str">
        <f>TEXT(Table1[[#This Row],[Date]], "mmm")</f>
        <v>Sept</v>
      </c>
      <c r="L73" t="str">
        <f>TEXT(Table1[[#This Row],[Date]],"ddd")</f>
        <v>Mon</v>
      </c>
      <c r="M73" t="str">
        <f t="shared" si="1"/>
        <v>Q3</v>
      </c>
    </row>
    <row r="74" spans="1:13" x14ac:dyDescent="0.35">
      <c r="A74" s="2">
        <v>43718</v>
      </c>
      <c r="B74" t="s">
        <v>507</v>
      </c>
      <c r="C74" t="s">
        <v>486</v>
      </c>
      <c r="D74" t="s">
        <v>23</v>
      </c>
      <c r="E74" t="s">
        <v>32</v>
      </c>
      <c r="F74">
        <v>3</v>
      </c>
      <c r="G74">
        <v>427226</v>
      </c>
      <c r="H74" t="s">
        <v>438</v>
      </c>
      <c r="I74">
        <v>1281678</v>
      </c>
      <c r="J74">
        <f>YEAR(Table1[[#This Row],[Date]])</f>
        <v>2019</v>
      </c>
      <c r="K74" t="str">
        <f>TEXT(Table1[[#This Row],[Date]], "mmm")</f>
        <v>Sept</v>
      </c>
      <c r="L74" t="str">
        <f>TEXT(Table1[[#This Row],[Date]],"ddd")</f>
        <v>Tue</v>
      </c>
      <c r="M74" t="str">
        <f t="shared" si="1"/>
        <v>Q3</v>
      </c>
    </row>
    <row r="75" spans="1:13" x14ac:dyDescent="0.35">
      <c r="A75" s="2">
        <v>43725</v>
      </c>
      <c r="B75" t="s">
        <v>503</v>
      </c>
      <c r="C75" t="s">
        <v>488</v>
      </c>
      <c r="D75" t="s">
        <v>23</v>
      </c>
      <c r="E75" t="s">
        <v>97</v>
      </c>
      <c r="F75">
        <v>2</v>
      </c>
      <c r="G75">
        <v>407408</v>
      </c>
      <c r="H75" t="s">
        <v>438</v>
      </c>
      <c r="I75">
        <v>814816</v>
      </c>
      <c r="J75">
        <f>YEAR(Table1[[#This Row],[Date]])</f>
        <v>2019</v>
      </c>
      <c r="K75" t="str">
        <f>TEXT(Table1[[#This Row],[Date]], "mmm")</f>
        <v>Sept</v>
      </c>
      <c r="L75" t="str">
        <f>TEXT(Table1[[#This Row],[Date]],"ddd")</f>
        <v>Tue</v>
      </c>
      <c r="M75" t="str">
        <f t="shared" si="1"/>
        <v>Q3</v>
      </c>
    </row>
    <row r="76" spans="1:13" x14ac:dyDescent="0.35">
      <c r="A76" s="2">
        <v>43732</v>
      </c>
      <c r="B76" t="s">
        <v>506</v>
      </c>
      <c r="C76" t="s">
        <v>487</v>
      </c>
      <c r="D76" t="s">
        <v>22</v>
      </c>
      <c r="E76" t="s">
        <v>73</v>
      </c>
      <c r="F76">
        <v>4</v>
      </c>
      <c r="G76">
        <v>298062</v>
      </c>
      <c r="H76" t="s">
        <v>440</v>
      </c>
      <c r="I76">
        <v>1192248</v>
      </c>
      <c r="J76">
        <f>YEAR(Table1[[#This Row],[Date]])</f>
        <v>2019</v>
      </c>
      <c r="K76" t="str">
        <f>TEXT(Table1[[#This Row],[Date]], "mmm")</f>
        <v>Sept</v>
      </c>
      <c r="L76" t="str">
        <f>TEXT(Table1[[#This Row],[Date]],"ddd")</f>
        <v>Tue</v>
      </c>
      <c r="M76" t="str">
        <f t="shared" si="1"/>
        <v>Q3</v>
      </c>
    </row>
    <row r="77" spans="1:13" x14ac:dyDescent="0.35">
      <c r="A77" s="2">
        <v>43741</v>
      </c>
      <c r="B77" t="s">
        <v>506</v>
      </c>
      <c r="C77" t="s">
        <v>490</v>
      </c>
      <c r="D77" t="s">
        <v>22</v>
      </c>
      <c r="E77" t="s">
        <v>98</v>
      </c>
      <c r="F77">
        <v>6</v>
      </c>
      <c r="G77">
        <v>428414</v>
      </c>
      <c r="H77" t="s">
        <v>440</v>
      </c>
      <c r="I77">
        <v>2570484</v>
      </c>
      <c r="J77">
        <f>YEAR(Table1[[#This Row],[Date]])</f>
        <v>2019</v>
      </c>
      <c r="K77" t="str">
        <f>TEXT(Table1[[#This Row],[Date]], "mmm")</f>
        <v>Oct</v>
      </c>
      <c r="L77" t="str">
        <f>TEXT(Table1[[#This Row],[Date]],"ddd")</f>
        <v>Thu</v>
      </c>
      <c r="M77" t="str">
        <f t="shared" si="1"/>
        <v>Q4</v>
      </c>
    </row>
    <row r="78" spans="1:13" x14ac:dyDescent="0.35">
      <c r="A78" s="2">
        <v>43749</v>
      </c>
      <c r="B78" t="s">
        <v>504</v>
      </c>
      <c r="C78" t="s">
        <v>487</v>
      </c>
      <c r="D78" t="s">
        <v>24</v>
      </c>
      <c r="E78" t="s">
        <v>62</v>
      </c>
      <c r="F78">
        <v>3</v>
      </c>
      <c r="G78">
        <v>100367</v>
      </c>
      <c r="H78" t="s">
        <v>435</v>
      </c>
      <c r="I78">
        <v>301101</v>
      </c>
      <c r="J78">
        <f>YEAR(Table1[[#This Row],[Date]])</f>
        <v>2019</v>
      </c>
      <c r="K78" t="str">
        <f>TEXT(Table1[[#This Row],[Date]], "mmm")</f>
        <v>Oct</v>
      </c>
      <c r="L78" t="str">
        <f>TEXT(Table1[[#This Row],[Date]],"ddd")</f>
        <v>Fri</v>
      </c>
      <c r="M78" t="str">
        <f t="shared" si="1"/>
        <v>Q4</v>
      </c>
    </row>
    <row r="79" spans="1:13" x14ac:dyDescent="0.35">
      <c r="A79" s="2">
        <v>43754</v>
      </c>
      <c r="B79" t="s">
        <v>503</v>
      </c>
      <c r="C79" t="s">
        <v>486</v>
      </c>
      <c r="D79" t="s">
        <v>25</v>
      </c>
      <c r="E79" t="s">
        <v>99</v>
      </c>
      <c r="F79">
        <v>3</v>
      </c>
      <c r="G79">
        <v>280055</v>
      </c>
      <c r="H79" t="s">
        <v>439</v>
      </c>
      <c r="I79">
        <v>840165</v>
      </c>
      <c r="J79">
        <f>YEAR(Table1[[#This Row],[Date]])</f>
        <v>2019</v>
      </c>
      <c r="K79" t="str">
        <f>TEXT(Table1[[#This Row],[Date]], "mmm")</f>
        <v>Oct</v>
      </c>
      <c r="L79" t="str">
        <f>TEXT(Table1[[#This Row],[Date]],"ddd")</f>
        <v>Wed</v>
      </c>
      <c r="M79" t="str">
        <f t="shared" si="1"/>
        <v>Q4</v>
      </c>
    </row>
    <row r="80" spans="1:13" x14ac:dyDescent="0.35">
      <c r="A80" s="2">
        <v>43759</v>
      </c>
      <c r="B80" t="s">
        <v>503</v>
      </c>
      <c r="C80" t="s">
        <v>491</v>
      </c>
      <c r="D80" t="s">
        <v>24</v>
      </c>
      <c r="E80" t="s">
        <v>100</v>
      </c>
      <c r="F80">
        <v>4</v>
      </c>
      <c r="G80">
        <v>107067</v>
      </c>
      <c r="H80" t="s">
        <v>435</v>
      </c>
      <c r="I80">
        <v>428268</v>
      </c>
      <c r="J80">
        <f>YEAR(Table1[[#This Row],[Date]])</f>
        <v>2019</v>
      </c>
      <c r="K80" t="str">
        <f>TEXT(Table1[[#This Row],[Date]], "mmm")</f>
        <v>Oct</v>
      </c>
      <c r="L80" t="str">
        <f>TEXT(Table1[[#This Row],[Date]],"ddd")</f>
        <v>Mon</v>
      </c>
      <c r="M80" t="str">
        <f t="shared" si="1"/>
        <v>Q4</v>
      </c>
    </row>
    <row r="81" spans="1:13" x14ac:dyDescent="0.35">
      <c r="A81" s="2">
        <v>43761</v>
      </c>
      <c r="B81" t="s">
        <v>505</v>
      </c>
      <c r="C81" t="s">
        <v>491</v>
      </c>
      <c r="D81" t="s">
        <v>23</v>
      </c>
      <c r="E81" t="s">
        <v>101</v>
      </c>
      <c r="F81">
        <v>9</v>
      </c>
      <c r="G81">
        <v>234597</v>
      </c>
      <c r="H81" t="s">
        <v>435</v>
      </c>
      <c r="I81">
        <v>2111373</v>
      </c>
      <c r="J81">
        <f>YEAR(Table1[[#This Row],[Date]])</f>
        <v>2019</v>
      </c>
      <c r="K81" t="str">
        <f>TEXT(Table1[[#This Row],[Date]], "mmm")</f>
        <v>Oct</v>
      </c>
      <c r="L81" t="str">
        <f>TEXT(Table1[[#This Row],[Date]],"ddd")</f>
        <v>Wed</v>
      </c>
      <c r="M81" t="str">
        <f t="shared" si="1"/>
        <v>Q4</v>
      </c>
    </row>
    <row r="82" spans="1:13" x14ac:dyDescent="0.35">
      <c r="A82" s="2">
        <v>43770</v>
      </c>
      <c r="B82" t="s">
        <v>504</v>
      </c>
      <c r="C82" t="s">
        <v>493</v>
      </c>
      <c r="D82" t="s">
        <v>23</v>
      </c>
      <c r="E82" t="s">
        <v>102</v>
      </c>
      <c r="F82">
        <v>6</v>
      </c>
      <c r="G82">
        <v>170559</v>
      </c>
      <c r="H82" t="s">
        <v>436</v>
      </c>
      <c r="I82">
        <v>1023354</v>
      </c>
      <c r="J82">
        <f>YEAR(Table1[[#This Row],[Date]])</f>
        <v>2019</v>
      </c>
      <c r="K82" t="str">
        <f>TEXT(Table1[[#This Row],[Date]], "mmm")</f>
        <v>Nov</v>
      </c>
      <c r="L82" t="str">
        <f>TEXT(Table1[[#This Row],[Date]],"ddd")</f>
        <v>Fri</v>
      </c>
      <c r="M82" t="str">
        <f t="shared" si="1"/>
        <v>Q4</v>
      </c>
    </row>
    <row r="83" spans="1:13" x14ac:dyDescent="0.35">
      <c r="A83" s="2">
        <v>43771</v>
      </c>
      <c r="B83" t="s">
        <v>506</v>
      </c>
      <c r="C83" t="s">
        <v>488</v>
      </c>
      <c r="D83" t="s">
        <v>23</v>
      </c>
      <c r="E83" t="s">
        <v>103</v>
      </c>
      <c r="F83">
        <v>6</v>
      </c>
      <c r="G83">
        <v>242560</v>
      </c>
      <c r="H83" t="s">
        <v>435</v>
      </c>
      <c r="I83">
        <v>1455360</v>
      </c>
      <c r="J83">
        <f>YEAR(Table1[[#This Row],[Date]])</f>
        <v>2019</v>
      </c>
      <c r="K83" t="str">
        <f>TEXT(Table1[[#This Row],[Date]], "mmm")</f>
        <v>Nov</v>
      </c>
      <c r="L83" t="str">
        <f>TEXT(Table1[[#This Row],[Date]],"ddd")</f>
        <v>Sat</v>
      </c>
      <c r="M83" t="str">
        <f t="shared" si="1"/>
        <v>Q4</v>
      </c>
    </row>
    <row r="84" spans="1:13" x14ac:dyDescent="0.35">
      <c r="A84" s="2">
        <v>43774</v>
      </c>
      <c r="B84" t="s">
        <v>506</v>
      </c>
      <c r="C84" t="s">
        <v>491</v>
      </c>
      <c r="D84" t="s">
        <v>23</v>
      </c>
      <c r="E84" t="s">
        <v>104</v>
      </c>
      <c r="F84">
        <v>1</v>
      </c>
      <c r="G84">
        <v>408117</v>
      </c>
      <c r="H84" t="s">
        <v>437</v>
      </c>
      <c r="I84">
        <v>408117</v>
      </c>
      <c r="J84">
        <f>YEAR(Table1[[#This Row],[Date]])</f>
        <v>2019</v>
      </c>
      <c r="K84" t="str">
        <f>TEXT(Table1[[#This Row],[Date]], "mmm")</f>
        <v>Nov</v>
      </c>
      <c r="L84" t="str">
        <f>TEXT(Table1[[#This Row],[Date]],"ddd")</f>
        <v>Tue</v>
      </c>
      <c r="M84" t="str">
        <f t="shared" si="1"/>
        <v>Q4</v>
      </c>
    </row>
    <row r="85" spans="1:13" x14ac:dyDescent="0.35">
      <c r="A85" s="2">
        <v>43784</v>
      </c>
      <c r="B85" t="s">
        <v>504</v>
      </c>
      <c r="C85" t="s">
        <v>486</v>
      </c>
      <c r="D85" t="s">
        <v>23</v>
      </c>
      <c r="E85" t="s">
        <v>105</v>
      </c>
      <c r="F85">
        <v>2</v>
      </c>
      <c r="G85">
        <v>149841</v>
      </c>
      <c r="H85" t="s">
        <v>437</v>
      </c>
      <c r="I85">
        <v>299682</v>
      </c>
      <c r="J85">
        <f>YEAR(Table1[[#This Row],[Date]])</f>
        <v>2019</v>
      </c>
      <c r="K85" t="str">
        <f>TEXT(Table1[[#This Row],[Date]], "mmm")</f>
        <v>Nov</v>
      </c>
      <c r="L85" t="str">
        <f>TEXT(Table1[[#This Row],[Date]],"ddd")</f>
        <v>Fri</v>
      </c>
      <c r="M85" t="str">
        <f t="shared" si="1"/>
        <v>Q4</v>
      </c>
    </row>
    <row r="86" spans="1:13" x14ac:dyDescent="0.35">
      <c r="A86" s="2">
        <v>43785</v>
      </c>
      <c r="B86" t="s">
        <v>505</v>
      </c>
      <c r="C86" t="s">
        <v>493</v>
      </c>
      <c r="D86" t="s">
        <v>22</v>
      </c>
      <c r="E86" t="s">
        <v>106</v>
      </c>
      <c r="F86">
        <v>7</v>
      </c>
      <c r="G86">
        <v>116817</v>
      </c>
      <c r="H86" t="s">
        <v>436</v>
      </c>
      <c r="I86">
        <v>817719</v>
      </c>
      <c r="J86">
        <f>YEAR(Table1[[#This Row],[Date]])</f>
        <v>2019</v>
      </c>
      <c r="K86" t="str">
        <f>TEXT(Table1[[#This Row],[Date]], "mmm")</f>
        <v>Nov</v>
      </c>
      <c r="L86" t="str">
        <f>TEXT(Table1[[#This Row],[Date]],"ddd")</f>
        <v>Sat</v>
      </c>
      <c r="M86" t="str">
        <f t="shared" si="1"/>
        <v>Q4</v>
      </c>
    </row>
    <row r="87" spans="1:13" x14ac:dyDescent="0.35">
      <c r="A87" s="2">
        <v>43786</v>
      </c>
      <c r="B87" t="s">
        <v>504</v>
      </c>
      <c r="C87" t="s">
        <v>490</v>
      </c>
      <c r="D87" t="s">
        <v>22</v>
      </c>
      <c r="E87" t="s">
        <v>107</v>
      </c>
      <c r="F87">
        <v>6</v>
      </c>
      <c r="G87">
        <v>268009</v>
      </c>
      <c r="H87" t="s">
        <v>438</v>
      </c>
      <c r="I87">
        <v>1608054</v>
      </c>
      <c r="J87">
        <f>YEAR(Table1[[#This Row],[Date]])</f>
        <v>2019</v>
      </c>
      <c r="K87" t="str">
        <f>TEXT(Table1[[#This Row],[Date]], "mmm")</f>
        <v>Nov</v>
      </c>
      <c r="L87" t="str">
        <f>TEXT(Table1[[#This Row],[Date]],"ddd")</f>
        <v>Sun</v>
      </c>
      <c r="M87" t="str">
        <f t="shared" si="1"/>
        <v>Q4</v>
      </c>
    </row>
    <row r="88" spans="1:13" x14ac:dyDescent="0.35">
      <c r="A88" s="2">
        <v>43787</v>
      </c>
      <c r="B88" t="s">
        <v>504</v>
      </c>
      <c r="C88" t="s">
        <v>488</v>
      </c>
      <c r="D88" t="s">
        <v>25</v>
      </c>
      <c r="E88" t="s">
        <v>108</v>
      </c>
      <c r="F88">
        <v>2</v>
      </c>
      <c r="G88">
        <v>376427</v>
      </c>
      <c r="H88" t="s">
        <v>439</v>
      </c>
      <c r="I88">
        <v>752854</v>
      </c>
      <c r="J88">
        <f>YEAR(Table1[[#This Row],[Date]])</f>
        <v>2019</v>
      </c>
      <c r="K88" t="str">
        <f>TEXT(Table1[[#This Row],[Date]], "mmm")</f>
        <v>Nov</v>
      </c>
      <c r="L88" t="str">
        <f>TEXT(Table1[[#This Row],[Date]],"ddd")</f>
        <v>Mon</v>
      </c>
      <c r="M88" t="str">
        <f t="shared" si="1"/>
        <v>Q4</v>
      </c>
    </row>
    <row r="89" spans="1:13" x14ac:dyDescent="0.35">
      <c r="A89" s="2">
        <v>43798</v>
      </c>
      <c r="B89" t="s">
        <v>507</v>
      </c>
      <c r="C89" t="s">
        <v>490</v>
      </c>
      <c r="D89" t="s">
        <v>25</v>
      </c>
      <c r="E89" t="s">
        <v>109</v>
      </c>
      <c r="F89">
        <v>8</v>
      </c>
      <c r="G89">
        <v>88718</v>
      </c>
      <c r="H89" t="s">
        <v>438</v>
      </c>
      <c r="I89">
        <v>709744</v>
      </c>
      <c r="J89">
        <f>YEAR(Table1[[#This Row],[Date]])</f>
        <v>2019</v>
      </c>
      <c r="K89" t="str">
        <f>TEXT(Table1[[#This Row],[Date]], "mmm")</f>
        <v>Nov</v>
      </c>
      <c r="L89" t="str">
        <f>TEXT(Table1[[#This Row],[Date]],"ddd")</f>
        <v>Fri</v>
      </c>
      <c r="M89" t="str">
        <f t="shared" si="1"/>
        <v>Q4</v>
      </c>
    </row>
    <row r="90" spans="1:13" x14ac:dyDescent="0.35">
      <c r="A90" s="2">
        <v>43807</v>
      </c>
      <c r="B90" t="s">
        <v>507</v>
      </c>
      <c r="C90" t="s">
        <v>486</v>
      </c>
      <c r="D90" t="s">
        <v>25</v>
      </c>
      <c r="E90" t="s">
        <v>110</v>
      </c>
      <c r="F90">
        <v>3</v>
      </c>
      <c r="G90">
        <v>485370</v>
      </c>
      <c r="H90" t="s">
        <v>440</v>
      </c>
      <c r="I90">
        <v>1456110</v>
      </c>
      <c r="J90">
        <f>YEAR(Table1[[#This Row],[Date]])</f>
        <v>2019</v>
      </c>
      <c r="K90" t="str">
        <f>TEXT(Table1[[#This Row],[Date]], "mmm")</f>
        <v>Dec</v>
      </c>
      <c r="L90" t="str">
        <f>TEXT(Table1[[#This Row],[Date]],"ddd")</f>
        <v>Sun</v>
      </c>
      <c r="M90" t="str">
        <f t="shared" si="1"/>
        <v>Q4</v>
      </c>
    </row>
    <row r="91" spans="1:13" x14ac:dyDescent="0.35">
      <c r="A91" s="2">
        <v>43808</v>
      </c>
      <c r="B91" t="s">
        <v>505</v>
      </c>
      <c r="C91" t="s">
        <v>489</v>
      </c>
      <c r="D91" t="s">
        <v>22</v>
      </c>
      <c r="E91" t="s">
        <v>111</v>
      </c>
      <c r="F91">
        <v>3</v>
      </c>
      <c r="G91">
        <v>401521</v>
      </c>
      <c r="H91" t="s">
        <v>438</v>
      </c>
      <c r="I91">
        <v>1204563</v>
      </c>
      <c r="J91">
        <f>YEAR(Table1[[#This Row],[Date]])</f>
        <v>2019</v>
      </c>
      <c r="K91" t="str">
        <f>TEXT(Table1[[#This Row],[Date]], "mmm")</f>
        <v>Dec</v>
      </c>
      <c r="L91" t="str">
        <f>TEXT(Table1[[#This Row],[Date]],"ddd")</f>
        <v>Mon</v>
      </c>
      <c r="M91" t="str">
        <f t="shared" si="1"/>
        <v>Q4</v>
      </c>
    </row>
    <row r="92" spans="1:13" x14ac:dyDescent="0.35">
      <c r="A92" s="2">
        <v>43820</v>
      </c>
      <c r="B92" t="s">
        <v>503</v>
      </c>
      <c r="C92" t="s">
        <v>491</v>
      </c>
      <c r="D92" t="s">
        <v>25</v>
      </c>
      <c r="E92" t="s">
        <v>112</v>
      </c>
      <c r="F92">
        <v>5</v>
      </c>
      <c r="G92">
        <v>436748</v>
      </c>
      <c r="H92" t="s">
        <v>440</v>
      </c>
      <c r="I92">
        <v>2183740</v>
      </c>
      <c r="J92">
        <f>YEAR(Table1[[#This Row],[Date]])</f>
        <v>2019</v>
      </c>
      <c r="K92" t="str">
        <f>TEXT(Table1[[#This Row],[Date]], "mmm")</f>
        <v>Dec</v>
      </c>
      <c r="L92" t="str">
        <f>TEXT(Table1[[#This Row],[Date]],"ddd")</f>
        <v>Sat</v>
      </c>
      <c r="M92" t="str">
        <f t="shared" si="1"/>
        <v>Q4</v>
      </c>
    </row>
    <row r="93" spans="1:13" x14ac:dyDescent="0.35">
      <c r="A93" s="2">
        <v>43824</v>
      </c>
      <c r="B93" t="s">
        <v>506</v>
      </c>
      <c r="C93" t="s">
        <v>486</v>
      </c>
      <c r="D93" t="s">
        <v>24</v>
      </c>
      <c r="E93" t="s">
        <v>89</v>
      </c>
      <c r="F93">
        <v>4</v>
      </c>
      <c r="G93">
        <v>358488</v>
      </c>
      <c r="H93" t="s">
        <v>435</v>
      </c>
      <c r="I93">
        <v>1433952</v>
      </c>
      <c r="J93">
        <f>YEAR(Table1[[#This Row],[Date]])</f>
        <v>2019</v>
      </c>
      <c r="K93" t="str">
        <f>TEXT(Table1[[#This Row],[Date]], "mmm")</f>
        <v>Dec</v>
      </c>
      <c r="L93" t="str">
        <f>TEXT(Table1[[#This Row],[Date]],"ddd")</f>
        <v>Wed</v>
      </c>
      <c r="M93" t="str">
        <f t="shared" si="1"/>
        <v>Q4</v>
      </c>
    </row>
    <row r="94" spans="1:13" x14ac:dyDescent="0.35">
      <c r="A94" s="2">
        <v>43825</v>
      </c>
      <c r="B94" t="s">
        <v>506</v>
      </c>
      <c r="C94" t="s">
        <v>486</v>
      </c>
      <c r="D94" t="s">
        <v>23</v>
      </c>
      <c r="E94" t="s">
        <v>39</v>
      </c>
      <c r="F94">
        <v>9</v>
      </c>
      <c r="G94">
        <v>78273</v>
      </c>
      <c r="H94" t="s">
        <v>437</v>
      </c>
      <c r="I94">
        <v>704457</v>
      </c>
      <c r="J94">
        <f>YEAR(Table1[[#This Row],[Date]])</f>
        <v>2019</v>
      </c>
      <c r="K94" t="str">
        <f>TEXT(Table1[[#This Row],[Date]], "mmm")</f>
        <v>Dec</v>
      </c>
      <c r="L94" t="str">
        <f>TEXT(Table1[[#This Row],[Date]],"ddd")</f>
        <v>Thu</v>
      </c>
      <c r="M94" t="str">
        <f t="shared" si="1"/>
        <v>Q4</v>
      </c>
    </row>
    <row r="95" spans="1:13" x14ac:dyDescent="0.35">
      <c r="A95" s="2">
        <v>43827</v>
      </c>
      <c r="B95" t="s">
        <v>504</v>
      </c>
      <c r="C95" t="s">
        <v>491</v>
      </c>
      <c r="D95" t="s">
        <v>22</v>
      </c>
      <c r="E95" t="s">
        <v>113</v>
      </c>
      <c r="F95">
        <v>6</v>
      </c>
      <c r="G95">
        <v>160919</v>
      </c>
      <c r="H95" t="s">
        <v>435</v>
      </c>
      <c r="I95">
        <v>965514</v>
      </c>
      <c r="J95">
        <f>YEAR(Table1[[#This Row],[Date]])</f>
        <v>2019</v>
      </c>
      <c r="K95" t="str">
        <f>TEXT(Table1[[#This Row],[Date]], "mmm")</f>
        <v>Dec</v>
      </c>
      <c r="L95" t="str">
        <f>TEXT(Table1[[#This Row],[Date]],"ddd")</f>
        <v>Sat</v>
      </c>
      <c r="M95" t="str">
        <f t="shared" si="1"/>
        <v>Q4</v>
      </c>
    </row>
    <row r="96" spans="1:13" x14ac:dyDescent="0.35">
      <c r="A96" s="2">
        <v>43838</v>
      </c>
      <c r="B96" t="s">
        <v>507</v>
      </c>
      <c r="C96" t="s">
        <v>490</v>
      </c>
      <c r="D96" t="s">
        <v>24</v>
      </c>
      <c r="E96" t="s">
        <v>114</v>
      </c>
      <c r="F96">
        <v>1</v>
      </c>
      <c r="G96">
        <v>116649</v>
      </c>
      <c r="H96" t="s">
        <v>437</v>
      </c>
      <c r="I96">
        <v>116649</v>
      </c>
      <c r="J96">
        <f>YEAR(Table1[[#This Row],[Date]])</f>
        <v>2020</v>
      </c>
      <c r="K96" t="str">
        <f>TEXT(Table1[[#This Row],[Date]], "mmm")</f>
        <v>Jan</v>
      </c>
      <c r="L96" t="str">
        <f>TEXT(Table1[[#This Row],[Date]],"ddd")</f>
        <v>Wed</v>
      </c>
      <c r="M96" t="str">
        <f t="shared" si="1"/>
        <v>Q1</v>
      </c>
    </row>
    <row r="97" spans="1:13" x14ac:dyDescent="0.35">
      <c r="A97" s="2">
        <v>43838</v>
      </c>
      <c r="B97" t="s">
        <v>506</v>
      </c>
      <c r="C97" t="s">
        <v>490</v>
      </c>
      <c r="D97" t="s">
        <v>25</v>
      </c>
      <c r="E97" t="s">
        <v>115</v>
      </c>
      <c r="F97">
        <v>3</v>
      </c>
      <c r="G97">
        <v>45889</v>
      </c>
      <c r="H97" t="s">
        <v>435</v>
      </c>
      <c r="I97">
        <v>137667</v>
      </c>
      <c r="J97">
        <f>YEAR(Table1[[#This Row],[Date]])</f>
        <v>2020</v>
      </c>
      <c r="K97" t="str">
        <f>TEXT(Table1[[#This Row],[Date]], "mmm")</f>
        <v>Jan</v>
      </c>
      <c r="L97" t="str">
        <f>TEXT(Table1[[#This Row],[Date]],"ddd")</f>
        <v>Wed</v>
      </c>
      <c r="M97" t="str">
        <f t="shared" si="1"/>
        <v>Q1</v>
      </c>
    </row>
    <row r="98" spans="1:13" x14ac:dyDescent="0.35">
      <c r="A98" s="2">
        <v>43839</v>
      </c>
      <c r="B98" t="s">
        <v>503</v>
      </c>
      <c r="C98" t="s">
        <v>486</v>
      </c>
      <c r="D98" t="s">
        <v>24</v>
      </c>
      <c r="E98" t="s">
        <v>116</v>
      </c>
      <c r="F98">
        <v>5</v>
      </c>
      <c r="G98">
        <v>228865</v>
      </c>
      <c r="H98" t="s">
        <v>439</v>
      </c>
      <c r="I98">
        <v>1144325</v>
      </c>
      <c r="J98">
        <f>YEAR(Table1[[#This Row],[Date]])</f>
        <v>2020</v>
      </c>
      <c r="K98" t="str">
        <f>TEXT(Table1[[#This Row],[Date]], "mmm")</f>
        <v>Jan</v>
      </c>
      <c r="L98" t="str">
        <f>TEXT(Table1[[#This Row],[Date]],"ddd")</f>
        <v>Thu</v>
      </c>
      <c r="M98" t="str">
        <f t="shared" si="1"/>
        <v>Q1</v>
      </c>
    </row>
    <row r="99" spans="1:13" x14ac:dyDescent="0.35">
      <c r="A99" s="2">
        <v>43839</v>
      </c>
      <c r="B99" t="s">
        <v>505</v>
      </c>
      <c r="C99" t="s">
        <v>491</v>
      </c>
      <c r="D99" t="s">
        <v>25</v>
      </c>
      <c r="E99" t="s">
        <v>117</v>
      </c>
      <c r="F99">
        <v>2</v>
      </c>
      <c r="G99">
        <v>423392</v>
      </c>
      <c r="H99" t="s">
        <v>439</v>
      </c>
      <c r="I99">
        <v>846784</v>
      </c>
      <c r="J99">
        <f>YEAR(Table1[[#This Row],[Date]])</f>
        <v>2020</v>
      </c>
      <c r="K99" t="str">
        <f>TEXT(Table1[[#This Row],[Date]], "mmm")</f>
        <v>Jan</v>
      </c>
      <c r="L99" t="str">
        <f>TEXT(Table1[[#This Row],[Date]],"ddd")</f>
        <v>Thu</v>
      </c>
      <c r="M99" t="str">
        <f t="shared" si="1"/>
        <v>Q1</v>
      </c>
    </row>
    <row r="100" spans="1:13" x14ac:dyDescent="0.35">
      <c r="A100" s="2">
        <v>43847</v>
      </c>
      <c r="B100" t="s">
        <v>505</v>
      </c>
      <c r="C100" t="s">
        <v>488</v>
      </c>
      <c r="D100" t="s">
        <v>22</v>
      </c>
      <c r="E100" t="s">
        <v>78</v>
      </c>
      <c r="F100">
        <v>6</v>
      </c>
      <c r="G100">
        <v>362715</v>
      </c>
      <c r="H100" t="s">
        <v>439</v>
      </c>
      <c r="I100">
        <v>2176290</v>
      </c>
      <c r="J100">
        <f>YEAR(Table1[[#This Row],[Date]])</f>
        <v>2020</v>
      </c>
      <c r="K100" t="str">
        <f>TEXT(Table1[[#This Row],[Date]], "mmm")</f>
        <v>Jan</v>
      </c>
      <c r="L100" t="str">
        <f>TEXT(Table1[[#This Row],[Date]],"ddd")</f>
        <v>Fri</v>
      </c>
      <c r="M100" t="str">
        <f t="shared" si="1"/>
        <v>Q1</v>
      </c>
    </row>
    <row r="101" spans="1:13" x14ac:dyDescent="0.35">
      <c r="A101" s="2">
        <v>43848</v>
      </c>
      <c r="B101" t="s">
        <v>506</v>
      </c>
      <c r="C101" t="s">
        <v>491</v>
      </c>
      <c r="D101" t="s">
        <v>23</v>
      </c>
      <c r="E101" t="s">
        <v>118</v>
      </c>
      <c r="F101">
        <v>4</v>
      </c>
      <c r="G101">
        <v>112156</v>
      </c>
      <c r="H101" t="s">
        <v>437</v>
      </c>
      <c r="I101">
        <v>448624</v>
      </c>
      <c r="J101">
        <f>YEAR(Table1[[#This Row],[Date]])</f>
        <v>2020</v>
      </c>
      <c r="K101" t="str">
        <f>TEXT(Table1[[#This Row],[Date]], "mmm")</f>
        <v>Jan</v>
      </c>
      <c r="L101" t="str">
        <f>TEXT(Table1[[#This Row],[Date]],"ddd")</f>
        <v>Sat</v>
      </c>
      <c r="M101" t="str">
        <f t="shared" si="1"/>
        <v>Q1</v>
      </c>
    </row>
    <row r="102" spans="1:13" x14ac:dyDescent="0.35">
      <c r="A102" s="2">
        <v>43853</v>
      </c>
      <c r="B102" t="s">
        <v>503</v>
      </c>
      <c r="C102" t="s">
        <v>491</v>
      </c>
      <c r="D102" t="s">
        <v>24</v>
      </c>
      <c r="E102" t="s">
        <v>119</v>
      </c>
      <c r="F102">
        <v>6</v>
      </c>
      <c r="G102">
        <v>71807</v>
      </c>
      <c r="H102" t="s">
        <v>435</v>
      </c>
      <c r="I102">
        <v>430842</v>
      </c>
      <c r="J102">
        <f>YEAR(Table1[[#This Row],[Date]])</f>
        <v>2020</v>
      </c>
      <c r="K102" t="str">
        <f>TEXT(Table1[[#This Row],[Date]], "mmm")</f>
        <v>Jan</v>
      </c>
      <c r="L102" t="str">
        <f>TEXT(Table1[[#This Row],[Date]],"ddd")</f>
        <v>Thu</v>
      </c>
      <c r="M102" t="str">
        <f t="shared" si="1"/>
        <v>Q1</v>
      </c>
    </row>
    <row r="103" spans="1:13" x14ac:dyDescent="0.35">
      <c r="A103" s="2">
        <v>43857</v>
      </c>
      <c r="B103" t="s">
        <v>505</v>
      </c>
      <c r="C103" t="s">
        <v>489</v>
      </c>
      <c r="D103" t="s">
        <v>25</v>
      </c>
      <c r="E103" t="s">
        <v>56</v>
      </c>
      <c r="F103">
        <v>8</v>
      </c>
      <c r="G103">
        <v>295331</v>
      </c>
      <c r="H103" t="s">
        <v>440</v>
      </c>
      <c r="I103">
        <v>2362648</v>
      </c>
      <c r="J103">
        <f>YEAR(Table1[[#This Row],[Date]])</f>
        <v>2020</v>
      </c>
      <c r="K103" t="str">
        <f>TEXT(Table1[[#This Row],[Date]], "mmm")</f>
        <v>Jan</v>
      </c>
      <c r="L103" t="str">
        <f>TEXT(Table1[[#This Row],[Date]],"ddd")</f>
        <v>Mon</v>
      </c>
      <c r="M103" t="str">
        <f t="shared" si="1"/>
        <v>Q1</v>
      </c>
    </row>
    <row r="104" spans="1:13" x14ac:dyDescent="0.35">
      <c r="A104" s="2">
        <v>43858</v>
      </c>
      <c r="B104" t="s">
        <v>506</v>
      </c>
      <c r="C104" t="s">
        <v>493</v>
      </c>
      <c r="D104" t="s">
        <v>22</v>
      </c>
      <c r="E104" t="s">
        <v>120</v>
      </c>
      <c r="F104">
        <v>4</v>
      </c>
      <c r="G104">
        <v>217220</v>
      </c>
      <c r="H104" t="s">
        <v>440</v>
      </c>
      <c r="I104">
        <v>868880</v>
      </c>
      <c r="J104">
        <f>YEAR(Table1[[#This Row],[Date]])</f>
        <v>2020</v>
      </c>
      <c r="K104" t="str">
        <f>TEXT(Table1[[#This Row],[Date]], "mmm")</f>
        <v>Jan</v>
      </c>
      <c r="L104" t="str">
        <f>TEXT(Table1[[#This Row],[Date]],"ddd")</f>
        <v>Tue</v>
      </c>
      <c r="M104" t="str">
        <f t="shared" si="1"/>
        <v>Q1</v>
      </c>
    </row>
    <row r="105" spans="1:13" x14ac:dyDescent="0.35">
      <c r="A105" s="2">
        <v>43861</v>
      </c>
      <c r="B105" t="s">
        <v>503</v>
      </c>
      <c r="C105" t="s">
        <v>490</v>
      </c>
      <c r="D105" t="s">
        <v>24</v>
      </c>
      <c r="E105" t="s">
        <v>105</v>
      </c>
      <c r="F105">
        <v>3</v>
      </c>
      <c r="G105">
        <v>228395</v>
      </c>
      <c r="H105" t="s">
        <v>438</v>
      </c>
      <c r="I105">
        <v>685185</v>
      </c>
      <c r="J105">
        <f>YEAR(Table1[[#This Row],[Date]])</f>
        <v>2020</v>
      </c>
      <c r="K105" t="str">
        <f>TEXT(Table1[[#This Row],[Date]], "mmm")</f>
        <v>Jan</v>
      </c>
      <c r="L105" t="str">
        <f>TEXT(Table1[[#This Row],[Date]],"ddd")</f>
        <v>Fri</v>
      </c>
      <c r="M105" t="str">
        <f t="shared" si="1"/>
        <v>Q1</v>
      </c>
    </row>
    <row r="106" spans="1:13" x14ac:dyDescent="0.35">
      <c r="A106" s="2">
        <v>43864</v>
      </c>
      <c r="B106" t="s">
        <v>504</v>
      </c>
      <c r="C106" t="s">
        <v>486</v>
      </c>
      <c r="D106" t="s">
        <v>24</v>
      </c>
      <c r="E106" t="s">
        <v>121</v>
      </c>
      <c r="F106">
        <v>6</v>
      </c>
      <c r="G106">
        <v>189947</v>
      </c>
      <c r="H106" t="s">
        <v>438</v>
      </c>
      <c r="I106">
        <v>1139682</v>
      </c>
      <c r="J106">
        <f>YEAR(Table1[[#This Row],[Date]])</f>
        <v>2020</v>
      </c>
      <c r="K106" t="str">
        <f>TEXT(Table1[[#This Row],[Date]], "mmm")</f>
        <v>Feb</v>
      </c>
      <c r="L106" t="str">
        <f>TEXT(Table1[[#This Row],[Date]],"ddd")</f>
        <v>Mon</v>
      </c>
      <c r="M106" t="str">
        <f t="shared" si="1"/>
        <v>Q1</v>
      </c>
    </row>
    <row r="107" spans="1:13" x14ac:dyDescent="0.35">
      <c r="A107" s="2">
        <v>43867</v>
      </c>
      <c r="B107" t="s">
        <v>507</v>
      </c>
      <c r="C107" t="s">
        <v>489</v>
      </c>
      <c r="D107" t="s">
        <v>25</v>
      </c>
      <c r="E107" t="s">
        <v>122</v>
      </c>
      <c r="F107">
        <v>2</v>
      </c>
      <c r="G107">
        <v>210353</v>
      </c>
      <c r="H107" t="s">
        <v>439</v>
      </c>
      <c r="I107">
        <v>420706</v>
      </c>
      <c r="J107">
        <f>YEAR(Table1[[#This Row],[Date]])</f>
        <v>2020</v>
      </c>
      <c r="K107" t="str">
        <f>TEXT(Table1[[#This Row],[Date]], "mmm")</f>
        <v>Feb</v>
      </c>
      <c r="L107" t="str">
        <f>TEXT(Table1[[#This Row],[Date]],"ddd")</f>
        <v>Thu</v>
      </c>
      <c r="M107" t="str">
        <f t="shared" si="1"/>
        <v>Q1</v>
      </c>
    </row>
    <row r="108" spans="1:13" x14ac:dyDescent="0.35">
      <c r="A108" s="2">
        <v>43871</v>
      </c>
      <c r="B108" t="s">
        <v>504</v>
      </c>
      <c r="C108" t="s">
        <v>502</v>
      </c>
      <c r="D108" t="s">
        <v>25</v>
      </c>
      <c r="E108" t="s">
        <v>123</v>
      </c>
      <c r="F108">
        <v>6</v>
      </c>
      <c r="G108">
        <v>225329</v>
      </c>
      <c r="H108" t="s">
        <v>439</v>
      </c>
      <c r="I108">
        <v>1351974</v>
      </c>
      <c r="J108">
        <f>YEAR(Table1[[#This Row],[Date]])</f>
        <v>2020</v>
      </c>
      <c r="K108" t="str">
        <f>TEXT(Table1[[#This Row],[Date]], "mmm")</f>
        <v>Feb</v>
      </c>
      <c r="L108" t="str">
        <f>TEXT(Table1[[#This Row],[Date]],"ddd")</f>
        <v>Mon</v>
      </c>
      <c r="M108" t="str">
        <f t="shared" si="1"/>
        <v>Q1</v>
      </c>
    </row>
    <row r="109" spans="1:13" x14ac:dyDescent="0.35">
      <c r="A109" s="2">
        <v>43882</v>
      </c>
      <c r="B109" t="s">
        <v>507</v>
      </c>
      <c r="C109" t="s">
        <v>502</v>
      </c>
      <c r="D109" t="s">
        <v>24</v>
      </c>
      <c r="E109" t="s">
        <v>124</v>
      </c>
      <c r="F109">
        <v>4</v>
      </c>
      <c r="G109">
        <v>398891</v>
      </c>
      <c r="H109" t="s">
        <v>439</v>
      </c>
      <c r="I109">
        <v>1595564</v>
      </c>
      <c r="J109">
        <f>YEAR(Table1[[#This Row],[Date]])</f>
        <v>2020</v>
      </c>
      <c r="K109" t="str">
        <f>TEXT(Table1[[#This Row],[Date]], "mmm")</f>
        <v>Feb</v>
      </c>
      <c r="L109" t="str">
        <f>TEXT(Table1[[#This Row],[Date]],"ddd")</f>
        <v>Fri</v>
      </c>
      <c r="M109" t="str">
        <f t="shared" si="1"/>
        <v>Q1</v>
      </c>
    </row>
    <row r="110" spans="1:13" x14ac:dyDescent="0.35">
      <c r="A110" s="2">
        <v>43884</v>
      </c>
      <c r="B110" t="s">
        <v>503</v>
      </c>
      <c r="C110" t="s">
        <v>502</v>
      </c>
      <c r="D110" t="s">
        <v>23</v>
      </c>
      <c r="E110" t="s">
        <v>125</v>
      </c>
      <c r="F110">
        <v>2</v>
      </c>
      <c r="G110">
        <v>80803</v>
      </c>
      <c r="H110" t="s">
        <v>436</v>
      </c>
      <c r="I110">
        <v>161606</v>
      </c>
      <c r="J110">
        <f>YEAR(Table1[[#This Row],[Date]])</f>
        <v>2020</v>
      </c>
      <c r="K110" t="str">
        <f>TEXT(Table1[[#This Row],[Date]], "mmm")</f>
        <v>Feb</v>
      </c>
      <c r="L110" t="str">
        <f>TEXT(Table1[[#This Row],[Date]],"ddd")</f>
        <v>Sun</v>
      </c>
      <c r="M110" t="str">
        <f t="shared" si="1"/>
        <v>Q1</v>
      </c>
    </row>
    <row r="111" spans="1:13" x14ac:dyDescent="0.35">
      <c r="A111" s="2">
        <v>43886</v>
      </c>
      <c r="B111" t="s">
        <v>503</v>
      </c>
      <c r="C111" t="s">
        <v>488</v>
      </c>
      <c r="D111" t="s">
        <v>24</v>
      </c>
      <c r="E111" t="s">
        <v>126</v>
      </c>
      <c r="F111">
        <v>1</v>
      </c>
      <c r="G111">
        <v>169977</v>
      </c>
      <c r="H111" t="s">
        <v>438</v>
      </c>
      <c r="I111">
        <v>169977</v>
      </c>
      <c r="J111">
        <f>YEAR(Table1[[#This Row],[Date]])</f>
        <v>2020</v>
      </c>
      <c r="K111" t="str">
        <f>TEXT(Table1[[#This Row],[Date]], "mmm")</f>
        <v>Feb</v>
      </c>
      <c r="L111" t="str">
        <f>TEXT(Table1[[#This Row],[Date]],"ddd")</f>
        <v>Tue</v>
      </c>
      <c r="M111" t="str">
        <f t="shared" si="1"/>
        <v>Q1</v>
      </c>
    </row>
    <row r="112" spans="1:13" x14ac:dyDescent="0.35">
      <c r="A112" s="2">
        <v>43890</v>
      </c>
      <c r="B112" t="s">
        <v>504</v>
      </c>
      <c r="C112" t="s">
        <v>488</v>
      </c>
      <c r="D112" t="s">
        <v>25</v>
      </c>
      <c r="E112" t="s">
        <v>77</v>
      </c>
      <c r="F112">
        <v>2</v>
      </c>
      <c r="G112">
        <v>293315</v>
      </c>
      <c r="H112" t="s">
        <v>437</v>
      </c>
      <c r="I112">
        <v>586630</v>
      </c>
      <c r="J112">
        <f>YEAR(Table1[[#This Row],[Date]])</f>
        <v>2020</v>
      </c>
      <c r="K112" t="str">
        <f>TEXT(Table1[[#This Row],[Date]], "mmm")</f>
        <v>Feb</v>
      </c>
      <c r="L112" t="str">
        <f>TEXT(Table1[[#This Row],[Date]],"ddd")</f>
        <v>Sat</v>
      </c>
      <c r="M112" t="str">
        <f t="shared" si="1"/>
        <v>Q1</v>
      </c>
    </row>
    <row r="113" spans="1:13" x14ac:dyDescent="0.35">
      <c r="A113" s="2">
        <v>43891</v>
      </c>
      <c r="B113" t="s">
        <v>505</v>
      </c>
      <c r="C113" t="s">
        <v>490</v>
      </c>
      <c r="D113" t="s">
        <v>25</v>
      </c>
      <c r="E113" t="s">
        <v>127</v>
      </c>
      <c r="F113">
        <v>6</v>
      </c>
      <c r="G113">
        <v>492313</v>
      </c>
      <c r="H113" t="s">
        <v>439</v>
      </c>
      <c r="I113">
        <v>2953878</v>
      </c>
      <c r="J113">
        <f>YEAR(Table1[[#This Row],[Date]])</f>
        <v>2020</v>
      </c>
      <c r="K113" t="str">
        <f>TEXT(Table1[[#This Row],[Date]], "mmm")</f>
        <v>Mar</v>
      </c>
      <c r="L113" t="str">
        <f>TEXT(Table1[[#This Row],[Date]],"ddd")</f>
        <v>Sun</v>
      </c>
      <c r="M113" t="str">
        <f t="shared" si="1"/>
        <v>Q1</v>
      </c>
    </row>
    <row r="114" spans="1:13" x14ac:dyDescent="0.35">
      <c r="A114" s="2">
        <v>43894</v>
      </c>
      <c r="B114" t="s">
        <v>503</v>
      </c>
      <c r="C114" t="s">
        <v>490</v>
      </c>
      <c r="D114" t="s">
        <v>24</v>
      </c>
      <c r="E114" t="s">
        <v>128</v>
      </c>
      <c r="F114">
        <v>5</v>
      </c>
      <c r="G114">
        <v>464688</v>
      </c>
      <c r="H114" t="s">
        <v>437</v>
      </c>
      <c r="I114">
        <v>2323440</v>
      </c>
      <c r="J114">
        <f>YEAR(Table1[[#This Row],[Date]])</f>
        <v>2020</v>
      </c>
      <c r="K114" t="str">
        <f>TEXT(Table1[[#This Row],[Date]], "mmm")</f>
        <v>Mar</v>
      </c>
      <c r="L114" t="str">
        <f>TEXT(Table1[[#This Row],[Date]],"ddd")</f>
        <v>Wed</v>
      </c>
      <c r="M114" t="str">
        <f t="shared" si="1"/>
        <v>Q1</v>
      </c>
    </row>
    <row r="115" spans="1:13" x14ac:dyDescent="0.35">
      <c r="A115" s="2">
        <v>43901</v>
      </c>
      <c r="B115" t="s">
        <v>506</v>
      </c>
      <c r="C115" t="s">
        <v>487</v>
      </c>
      <c r="D115" t="s">
        <v>25</v>
      </c>
      <c r="E115" t="s">
        <v>129</v>
      </c>
      <c r="F115">
        <v>2</v>
      </c>
      <c r="G115">
        <v>79355</v>
      </c>
      <c r="H115" t="s">
        <v>440</v>
      </c>
      <c r="I115">
        <v>158710</v>
      </c>
      <c r="J115">
        <f>YEAR(Table1[[#This Row],[Date]])</f>
        <v>2020</v>
      </c>
      <c r="K115" t="str">
        <f>TEXT(Table1[[#This Row],[Date]], "mmm")</f>
        <v>Mar</v>
      </c>
      <c r="L115" t="str">
        <f>TEXT(Table1[[#This Row],[Date]],"ddd")</f>
        <v>Wed</v>
      </c>
      <c r="M115" t="str">
        <f t="shared" si="1"/>
        <v>Q1</v>
      </c>
    </row>
    <row r="116" spans="1:13" x14ac:dyDescent="0.35">
      <c r="A116" s="2">
        <v>43903</v>
      </c>
      <c r="B116" t="s">
        <v>505</v>
      </c>
      <c r="C116" t="s">
        <v>486</v>
      </c>
      <c r="D116" t="s">
        <v>22</v>
      </c>
      <c r="E116" t="s">
        <v>130</v>
      </c>
      <c r="F116">
        <v>3</v>
      </c>
      <c r="G116">
        <v>212158</v>
      </c>
      <c r="H116" t="s">
        <v>438</v>
      </c>
      <c r="I116">
        <v>636474</v>
      </c>
      <c r="J116">
        <f>YEAR(Table1[[#This Row],[Date]])</f>
        <v>2020</v>
      </c>
      <c r="K116" t="str">
        <f>TEXT(Table1[[#This Row],[Date]], "mmm")</f>
        <v>Mar</v>
      </c>
      <c r="L116" t="str">
        <f>TEXT(Table1[[#This Row],[Date]],"ddd")</f>
        <v>Fri</v>
      </c>
      <c r="M116" t="str">
        <f t="shared" si="1"/>
        <v>Q1</v>
      </c>
    </row>
    <row r="117" spans="1:13" x14ac:dyDescent="0.35">
      <c r="A117" s="2">
        <v>43903</v>
      </c>
      <c r="B117" t="s">
        <v>507</v>
      </c>
      <c r="C117" t="s">
        <v>493</v>
      </c>
      <c r="D117" t="s">
        <v>22</v>
      </c>
      <c r="E117" t="s">
        <v>131</v>
      </c>
      <c r="F117">
        <v>1</v>
      </c>
      <c r="G117">
        <v>106075</v>
      </c>
      <c r="H117" t="s">
        <v>435</v>
      </c>
      <c r="I117">
        <v>106075</v>
      </c>
      <c r="J117">
        <f>YEAR(Table1[[#This Row],[Date]])</f>
        <v>2020</v>
      </c>
      <c r="K117" t="str">
        <f>TEXT(Table1[[#This Row],[Date]], "mmm")</f>
        <v>Mar</v>
      </c>
      <c r="L117" t="str">
        <f>TEXT(Table1[[#This Row],[Date]],"ddd")</f>
        <v>Fri</v>
      </c>
      <c r="M117" t="str">
        <f t="shared" si="1"/>
        <v>Q1</v>
      </c>
    </row>
    <row r="118" spans="1:13" x14ac:dyDescent="0.35">
      <c r="A118" s="2">
        <v>43917</v>
      </c>
      <c r="B118" t="s">
        <v>505</v>
      </c>
      <c r="C118" t="s">
        <v>490</v>
      </c>
      <c r="D118" t="s">
        <v>24</v>
      </c>
      <c r="E118" t="s">
        <v>121</v>
      </c>
      <c r="F118">
        <v>2</v>
      </c>
      <c r="G118">
        <v>204480</v>
      </c>
      <c r="H118" t="s">
        <v>439</v>
      </c>
      <c r="I118">
        <v>408960</v>
      </c>
      <c r="J118">
        <f>YEAR(Table1[[#This Row],[Date]])</f>
        <v>2020</v>
      </c>
      <c r="K118" t="str">
        <f>TEXT(Table1[[#This Row],[Date]], "mmm")</f>
        <v>Mar</v>
      </c>
      <c r="L118" t="str">
        <f>TEXT(Table1[[#This Row],[Date]],"ddd")</f>
        <v>Fri</v>
      </c>
      <c r="M118" t="str">
        <f t="shared" si="1"/>
        <v>Q1</v>
      </c>
    </row>
    <row r="119" spans="1:13" x14ac:dyDescent="0.35">
      <c r="A119" s="2">
        <v>43920</v>
      </c>
      <c r="B119" t="s">
        <v>505</v>
      </c>
      <c r="C119" t="s">
        <v>486</v>
      </c>
      <c r="D119" t="s">
        <v>23</v>
      </c>
      <c r="E119" t="s">
        <v>132</v>
      </c>
      <c r="F119">
        <v>3</v>
      </c>
      <c r="G119">
        <v>205358</v>
      </c>
      <c r="H119" t="s">
        <v>439</v>
      </c>
      <c r="I119">
        <v>616074</v>
      </c>
      <c r="J119">
        <f>YEAR(Table1[[#This Row],[Date]])</f>
        <v>2020</v>
      </c>
      <c r="K119" t="str">
        <f>TEXT(Table1[[#This Row],[Date]], "mmm")</f>
        <v>Mar</v>
      </c>
      <c r="L119" t="str">
        <f>TEXT(Table1[[#This Row],[Date]],"ddd")</f>
        <v>Mon</v>
      </c>
      <c r="M119" t="str">
        <f t="shared" si="1"/>
        <v>Q1</v>
      </c>
    </row>
    <row r="120" spans="1:13" x14ac:dyDescent="0.35">
      <c r="A120" s="2">
        <v>43920</v>
      </c>
      <c r="B120" t="s">
        <v>505</v>
      </c>
      <c r="C120" t="s">
        <v>486</v>
      </c>
      <c r="D120" t="s">
        <v>23</v>
      </c>
      <c r="E120" t="s">
        <v>133</v>
      </c>
      <c r="F120">
        <v>2</v>
      </c>
      <c r="G120">
        <v>455255</v>
      </c>
      <c r="H120" t="s">
        <v>436</v>
      </c>
      <c r="I120">
        <v>910510</v>
      </c>
      <c r="J120">
        <f>YEAR(Table1[[#This Row],[Date]])</f>
        <v>2020</v>
      </c>
      <c r="K120" t="str">
        <f>TEXT(Table1[[#This Row],[Date]], "mmm")</f>
        <v>Mar</v>
      </c>
      <c r="L120" t="str">
        <f>TEXT(Table1[[#This Row],[Date]],"ddd")</f>
        <v>Mon</v>
      </c>
      <c r="M120" t="str">
        <f t="shared" si="1"/>
        <v>Q1</v>
      </c>
    </row>
    <row r="121" spans="1:13" x14ac:dyDescent="0.35">
      <c r="A121" s="2">
        <v>43923</v>
      </c>
      <c r="B121" t="s">
        <v>506</v>
      </c>
      <c r="C121" t="s">
        <v>488</v>
      </c>
      <c r="D121" t="s">
        <v>23</v>
      </c>
      <c r="E121" t="s">
        <v>134</v>
      </c>
      <c r="F121">
        <v>7</v>
      </c>
      <c r="G121">
        <v>131693</v>
      </c>
      <c r="H121" t="s">
        <v>439</v>
      </c>
      <c r="I121">
        <v>921851</v>
      </c>
      <c r="J121">
        <f>YEAR(Table1[[#This Row],[Date]])</f>
        <v>2020</v>
      </c>
      <c r="K121" t="str">
        <f>TEXT(Table1[[#This Row],[Date]], "mmm")</f>
        <v>Apr</v>
      </c>
      <c r="L121" t="str">
        <f>TEXT(Table1[[#This Row],[Date]],"ddd")</f>
        <v>Thu</v>
      </c>
      <c r="M121" t="str">
        <f t="shared" si="1"/>
        <v>Q2</v>
      </c>
    </row>
    <row r="122" spans="1:13" x14ac:dyDescent="0.35">
      <c r="A122" s="2">
        <v>43927</v>
      </c>
      <c r="B122" t="s">
        <v>507</v>
      </c>
      <c r="C122" t="s">
        <v>493</v>
      </c>
      <c r="D122" t="s">
        <v>23</v>
      </c>
      <c r="E122" t="s">
        <v>52</v>
      </c>
      <c r="F122">
        <v>1</v>
      </c>
      <c r="G122">
        <v>301547</v>
      </c>
      <c r="H122" t="s">
        <v>440</v>
      </c>
      <c r="I122">
        <v>301547</v>
      </c>
      <c r="J122">
        <f>YEAR(Table1[[#This Row],[Date]])</f>
        <v>2020</v>
      </c>
      <c r="K122" t="str">
        <f>TEXT(Table1[[#This Row],[Date]], "mmm")</f>
        <v>Apr</v>
      </c>
      <c r="L122" t="str">
        <f>TEXT(Table1[[#This Row],[Date]],"ddd")</f>
        <v>Mon</v>
      </c>
      <c r="M122" t="str">
        <f t="shared" si="1"/>
        <v>Q2</v>
      </c>
    </row>
    <row r="123" spans="1:13" x14ac:dyDescent="0.35">
      <c r="A123" s="2">
        <v>43934</v>
      </c>
      <c r="B123" t="s">
        <v>504</v>
      </c>
      <c r="C123" t="s">
        <v>502</v>
      </c>
      <c r="D123" t="s">
        <v>22</v>
      </c>
      <c r="E123" t="s">
        <v>135</v>
      </c>
      <c r="F123">
        <v>8</v>
      </c>
      <c r="G123">
        <v>298918</v>
      </c>
      <c r="H123" t="s">
        <v>437</v>
      </c>
      <c r="I123">
        <v>2391344</v>
      </c>
      <c r="J123">
        <f>YEAR(Table1[[#This Row],[Date]])</f>
        <v>2020</v>
      </c>
      <c r="K123" t="str">
        <f>TEXT(Table1[[#This Row],[Date]], "mmm")</f>
        <v>Apr</v>
      </c>
      <c r="L123" t="str">
        <f>TEXT(Table1[[#This Row],[Date]],"ddd")</f>
        <v>Mon</v>
      </c>
      <c r="M123" t="str">
        <f t="shared" si="1"/>
        <v>Q2</v>
      </c>
    </row>
    <row r="124" spans="1:13" x14ac:dyDescent="0.35">
      <c r="A124" s="2">
        <v>43937</v>
      </c>
      <c r="B124" t="s">
        <v>506</v>
      </c>
      <c r="C124" t="s">
        <v>491</v>
      </c>
      <c r="D124" t="s">
        <v>22</v>
      </c>
      <c r="E124" t="s">
        <v>136</v>
      </c>
      <c r="F124">
        <v>8</v>
      </c>
      <c r="G124">
        <v>189446</v>
      </c>
      <c r="H124" t="s">
        <v>436</v>
      </c>
      <c r="I124">
        <v>1515568</v>
      </c>
      <c r="J124">
        <f>YEAR(Table1[[#This Row],[Date]])</f>
        <v>2020</v>
      </c>
      <c r="K124" t="str">
        <f>TEXT(Table1[[#This Row],[Date]], "mmm")</f>
        <v>Apr</v>
      </c>
      <c r="L124" t="str">
        <f>TEXT(Table1[[#This Row],[Date]],"ddd")</f>
        <v>Thu</v>
      </c>
      <c r="M124" t="str">
        <f t="shared" si="1"/>
        <v>Q2</v>
      </c>
    </row>
    <row r="125" spans="1:13" x14ac:dyDescent="0.35">
      <c r="A125" s="2">
        <v>43939</v>
      </c>
      <c r="B125" t="s">
        <v>503</v>
      </c>
      <c r="C125" t="s">
        <v>490</v>
      </c>
      <c r="D125" t="s">
        <v>23</v>
      </c>
      <c r="E125" t="s">
        <v>137</v>
      </c>
      <c r="F125">
        <v>2</v>
      </c>
      <c r="G125">
        <v>381987</v>
      </c>
      <c r="H125" t="s">
        <v>438</v>
      </c>
      <c r="I125">
        <v>763974</v>
      </c>
      <c r="J125">
        <f>YEAR(Table1[[#This Row],[Date]])</f>
        <v>2020</v>
      </c>
      <c r="K125" t="str">
        <f>TEXT(Table1[[#This Row],[Date]], "mmm")</f>
        <v>Apr</v>
      </c>
      <c r="L125" t="str">
        <f>TEXT(Table1[[#This Row],[Date]],"ddd")</f>
        <v>Sat</v>
      </c>
      <c r="M125" t="str">
        <f t="shared" si="1"/>
        <v>Q2</v>
      </c>
    </row>
    <row r="126" spans="1:13" x14ac:dyDescent="0.35">
      <c r="A126" s="2">
        <v>43940</v>
      </c>
      <c r="B126" t="s">
        <v>507</v>
      </c>
      <c r="C126" t="s">
        <v>487</v>
      </c>
      <c r="D126" t="s">
        <v>24</v>
      </c>
      <c r="E126" t="s">
        <v>43</v>
      </c>
      <c r="F126">
        <v>2</v>
      </c>
      <c r="G126">
        <v>173706</v>
      </c>
      <c r="H126" t="s">
        <v>437</v>
      </c>
      <c r="I126">
        <v>347412</v>
      </c>
      <c r="J126">
        <f>YEAR(Table1[[#This Row],[Date]])</f>
        <v>2020</v>
      </c>
      <c r="K126" t="str">
        <f>TEXT(Table1[[#This Row],[Date]], "mmm")</f>
        <v>Apr</v>
      </c>
      <c r="L126" t="str">
        <f>TEXT(Table1[[#This Row],[Date]],"ddd")</f>
        <v>Sun</v>
      </c>
      <c r="M126" t="str">
        <f t="shared" si="1"/>
        <v>Q2</v>
      </c>
    </row>
    <row r="127" spans="1:13" x14ac:dyDescent="0.35">
      <c r="A127" s="2">
        <v>43941</v>
      </c>
      <c r="B127" t="s">
        <v>505</v>
      </c>
      <c r="C127" t="s">
        <v>490</v>
      </c>
      <c r="D127" t="s">
        <v>24</v>
      </c>
      <c r="E127" t="s">
        <v>138</v>
      </c>
      <c r="F127">
        <v>2</v>
      </c>
      <c r="G127">
        <v>63719</v>
      </c>
      <c r="H127" t="s">
        <v>437</v>
      </c>
      <c r="I127">
        <v>127438</v>
      </c>
      <c r="J127">
        <f>YEAR(Table1[[#This Row],[Date]])</f>
        <v>2020</v>
      </c>
      <c r="K127" t="str">
        <f>TEXT(Table1[[#This Row],[Date]], "mmm")</f>
        <v>Apr</v>
      </c>
      <c r="L127" t="str">
        <f>TEXT(Table1[[#This Row],[Date]],"ddd")</f>
        <v>Mon</v>
      </c>
      <c r="M127" t="str">
        <f t="shared" si="1"/>
        <v>Q2</v>
      </c>
    </row>
    <row r="128" spans="1:13" x14ac:dyDescent="0.35">
      <c r="A128" s="2">
        <v>43945</v>
      </c>
      <c r="B128" t="s">
        <v>504</v>
      </c>
      <c r="C128" t="s">
        <v>488</v>
      </c>
      <c r="D128" t="s">
        <v>24</v>
      </c>
      <c r="E128" t="s">
        <v>139</v>
      </c>
      <c r="F128">
        <v>2</v>
      </c>
      <c r="G128">
        <v>279673</v>
      </c>
      <c r="H128" t="s">
        <v>436</v>
      </c>
      <c r="I128">
        <v>559346</v>
      </c>
      <c r="J128">
        <f>YEAR(Table1[[#This Row],[Date]])</f>
        <v>2020</v>
      </c>
      <c r="K128" t="str">
        <f>TEXT(Table1[[#This Row],[Date]], "mmm")</f>
        <v>Apr</v>
      </c>
      <c r="L128" t="str">
        <f>TEXT(Table1[[#This Row],[Date]],"ddd")</f>
        <v>Fri</v>
      </c>
      <c r="M128" t="str">
        <f t="shared" si="1"/>
        <v>Q2</v>
      </c>
    </row>
    <row r="129" spans="1:13" x14ac:dyDescent="0.35">
      <c r="A129" s="2">
        <v>43952</v>
      </c>
      <c r="B129" t="s">
        <v>503</v>
      </c>
      <c r="C129" t="s">
        <v>491</v>
      </c>
      <c r="D129" t="s">
        <v>23</v>
      </c>
      <c r="E129" t="s">
        <v>140</v>
      </c>
      <c r="F129">
        <v>3</v>
      </c>
      <c r="G129">
        <v>132897</v>
      </c>
      <c r="H129" t="s">
        <v>440</v>
      </c>
      <c r="I129">
        <v>398691</v>
      </c>
      <c r="J129">
        <f>YEAR(Table1[[#This Row],[Date]])</f>
        <v>2020</v>
      </c>
      <c r="K129" t="str">
        <f>TEXT(Table1[[#This Row],[Date]], "mmm")</f>
        <v>May</v>
      </c>
      <c r="L129" t="str">
        <f>TEXT(Table1[[#This Row],[Date]],"ddd")</f>
        <v>Fri</v>
      </c>
      <c r="M129" t="str">
        <f t="shared" si="1"/>
        <v>Q2</v>
      </c>
    </row>
    <row r="130" spans="1:13" x14ac:dyDescent="0.35">
      <c r="A130" s="2">
        <v>43954</v>
      </c>
      <c r="B130" t="s">
        <v>504</v>
      </c>
      <c r="C130" t="s">
        <v>487</v>
      </c>
      <c r="D130" t="s">
        <v>25</v>
      </c>
      <c r="E130" t="s">
        <v>141</v>
      </c>
      <c r="F130">
        <v>3</v>
      </c>
      <c r="G130">
        <v>245444</v>
      </c>
      <c r="H130" t="s">
        <v>435</v>
      </c>
      <c r="I130">
        <v>736332</v>
      </c>
      <c r="J130">
        <f>YEAR(Table1[[#This Row],[Date]])</f>
        <v>2020</v>
      </c>
      <c r="K130" t="str">
        <f>TEXT(Table1[[#This Row],[Date]], "mmm")</f>
        <v>May</v>
      </c>
      <c r="L130" t="str">
        <f>TEXT(Table1[[#This Row],[Date]],"ddd")</f>
        <v>Sun</v>
      </c>
      <c r="M130" t="str">
        <f t="shared" ref="M130:M193" si="2">"Q" &amp; INT((MONTH(A130)-1)/3)+1</f>
        <v>Q2</v>
      </c>
    </row>
    <row r="131" spans="1:13" x14ac:dyDescent="0.35">
      <c r="A131" s="2">
        <v>43958</v>
      </c>
      <c r="B131" t="s">
        <v>506</v>
      </c>
      <c r="C131" t="s">
        <v>489</v>
      </c>
      <c r="D131" t="s">
        <v>23</v>
      </c>
      <c r="E131" t="s">
        <v>142</v>
      </c>
      <c r="F131">
        <v>5</v>
      </c>
      <c r="G131">
        <v>171275</v>
      </c>
      <c r="H131" t="s">
        <v>440</v>
      </c>
      <c r="I131">
        <v>856375</v>
      </c>
      <c r="J131">
        <f>YEAR(Table1[[#This Row],[Date]])</f>
        <v>2020</v>
      </c>
      <c r="K131" t="str">
        <f>TEXT(Table1[[#This Row],[Date]], "mmm")</f>
        <v>May</v>
      </c>
      <c r="L131" t="str">
        <f>TEXT(Table1[[#This Row],[Date]],"ddd")</f>
        <v>Thu</v>
      </c>
      <c r="M131" t="str">
        <f t="shared" si="2"/>
        <v>Q2</v>
      </c>
    </row>
    <row r="132" spans="1:13" x14ac:dyDescent="0.35">
      <c r="A132" s="2">
        <v>43960</v>
      </c>
      <c r="B132" t="s">
        <v>505</v>
      </c>
      <c r="C132" t="s">
        <v>493</v>
      </c>
      <c r="D132" t="s">
        <v>23</v>
      </c>
      <c r="E132" t="s">
        <v>143</v>
      </c>
      <c r="F132">
        <v>5</v>
      </c>
      <c r="G132">
        <v>299056</v>
      </c>
      <c r="H132" t="s">
        <v>438</v>
      </c>
      <c r="I132">
        <v>1495280</v>
      </c>
      <c r="J132">
        <f>YEAR(Table1[[#This Row],[Date]])</f>
        <v>2020</v>
      </c>
      <c r="K132" t="str">
        <f>TEXT(Table1[[#This Row],[Date]], "mmm")</f>
        <v>May</v>
      </c>
      <c r="L132" t="str">
        <f>TEXT(Table1[[#This Row],[Date]],"ddd")</f>
        <v>Sat</v>
      </c>
      <c r="M132" t="str">
        <f t="shared" si="2"/>
        <v>Q2</v>
      </c>
    </row>
    <row r="133" spans="1:13" x14ac:dyDescent="0.35">
      <c r="A133" s="2">
        <v>43960</v>
      </c>
      <c r="B133" t="s">
        <v>507</v>
      </c>
      <c r="C133" t="s">
        <v>493</v>
      </c>
      <c r="D133" t="s">
        <v>25</v>
      </c>
      <c r="E133" t="s">
        <v>144</v>
      </c>
      <c r="F133">
        <v>5</v>
      </c>
      <c r="G133">
        <v>441345</v>
      </c>
      <c r="H133" t="s">
        <v>437</v>
      </c>
      <c r="I133">
        <v>2206725</v>
      </c>
      <c r="J133">
        <f>YEAR(Table1[[#This Row],[Date]])</f>
        <v>2020</v>
      </c>
      <c r="K133" t="str">
        <f>TEXT(Table1[[#This Row],[Date]], "mmm")</f>
        <v>May</v>
      </c>
      <c r="L133" t="str">
        <f>TEXT(Table1[[#This Row],[Date]],"ddd")</f>
        <v>Sat</v>
      </c>
      <c r="M133" t="str">
        <f t="shared" si="2"/>
        <v>Q2</v>
      </c>
    </row>
    <row r="134" spans="1:13" x14ac:dyDescent="0.35">
      <c r="A134" s="2">
        <v>43962</v>
      </c>
      <c r="B134" t="s">
        <v>506</v>
      </c>
      <c r="C134" t="s">
        <v>489</v>
      </c>
      <c r="D134" t="s">
        <v>23</v>
      </c>
      <c r="E134" t="s">
        <v>145</v>
      </c>
      <c r="F134">
        <v>5</v>
      </c>
      <c r="G134">
        <v>267615</v>
      </c>
      <c r="H134" t="s">
        <v>440</v>
      </c>
      <c r="I134">
        <v>1338075</v>
      </c>
      <c r="J134">
        <f>YEAR(Table1[[#This Row],[Date]])</f>
        <v>2020</v>
      </c>
      <c r="K134" t="str">
        <f>TEXT(Table1[[#This Row],[Date]], "mmm")</f>
        <v>May</v>
      </c>
      <c r="L134" t="str">
        <f>TEXT(Table1[[#This Row],[Date]],"ddd")</f>
        <v>Mon</v>
      </c>
      <c r="M134" t="str">
        <f t="shared" si="2"/>
        <v>Q2</v>
      </c>
    </row>
    <row r="135" spans="1:13" x14ac:dyDescent="0.35">
      <c r="A135" s="2">
        <v>43964</v>
      </c>
      <c r="B135" t="s">
        <v>503</v>
      </c>
      <c r="C135" t="s">
        <v>502</v>
      </c>
      <c r="D135" t="s">
        <v>24</v>
      </c>
      <c r="E135" t="s">
        <v>146</v>
      </c>
      <c r="F135">
        <v>8</v>
      </c>
      <c r="G135">
        <v>438326</v>
      </c>
      <c r="H135" t="s">
        <v>437</v>
      </c>
      <c r="I135">
        <v>3506608</v>
      </c>
      <c r="J135">
        <f>YEAR(Table1[[#This Row],[Date]])</f>
        <v>2020</v>
      </c>
      <c r="K135" t="str">
        <f>TEXT(Table1[[#This Row],[Date]], "mmm")</f>
        <v>May</v>
      </c>
      <c r="L135" t="str">
        <f>TEXT(Table1[[#This Row],[Date]],"ddd")</f>
        <v>Wed</v>
      </c>
      <c r="M135" t="str">
        <f t="shared" si="2"/>
        <v>Q2</v>
      </c>
    </row>
    <row r="136" spans="1:13" x14ac:dyDescent="0.35">
      <c r="A136" s="2">
        <v>43967</v>
      </c>
      <c r="B136" t="s">
        <v>505</v>
      </c>
      <c r="C136" t="s">
        <v>486</v>
      </c>
      <c r="D136" t="s">
        <v>22</v>
      </c>
      <c r="E136" t="s">
        <v>147</v>
      </c>
      <c r="F136">
        <v>4</v>
      </c>
      <c r="G136">
        <v>389044</v>
      </c>
      <c r="H136" t="s">
        <v>439</v>
      </c>
      <c r="I136">
        <v>1556176</v>
      </c>
      <c r="J136">
        <f>YEAR(Table1[[#This Row],[Date]])</f>
        <v>2020</v>
      </c>
      <c r="K136" t="str">
        <f>TEXT(Table1[[#This Row],[Date]], "mmm")</f>
        <v>May</v>
      </c>
      <c r="L136" t="str">
        <f>TEXT(Table1[[#This Row],[Date]],"ddd")</f>
        <v>Sat</v>
      </c>
      <c r="M136" t="str">
        <f t="shared" si="2"/>
        <v>Q2</v>
      </c>
    </row>
    <row r="137" spans="1:13" x14ac:dyDescent="0.35">
      <c r="A137" s="2">
        <v>43968</v>
      </c>
      <c r="B137" t="s">
        <v>506</v>
      </c>
      <c r="C137" t="s">
        <v>490</v>
      </c>
      <c r="D137" t="s">
        <v>24</v>
      </c>
      <c r="E137" t="s">
        <v>148</v>
      </c>
      <c r="F137">
        <v>6</v>
      </c>
      <c r="G137">
        <v>120525</v>
      </c>
      <c r="H137" t="s">
        <v>436</v>
      </c>
      <c r="I137">
        <v>723150</v>
      </c>
      <c r="J137">
        <f>YEAR(Table1[[#This Row],[Date]])</f>
        <v>2020</v>
      </c>
      <c r="K137" t="str">
        <f>TEXT(Table1[[#This Row],[Date]], "mmm")</f>
        <v>May</v>
      </c>
      <c r="L137" t="str">
        <f>TEXT(Table1[[#This Row],[Date]],"ddd")</f>
        <v>Sun</v>
      </c>
      <c r="M137" t="str">
        <f t="shared" si="2"/>
        <v>Q2</v>
      </c>
    </row>
    <row r="138" spans="1:13" x14ac:dyDescent="0.35">
      <c r="A138" s="2">
        <v>43969</v>
      </c>
      <c r="B138" t="s">
        <v>505</v>
      </c>
      <c r="C138" t="s">
        <v>488</v>
      </c>
      <c r="D138" t="s">
        <v>22</v>
      </c>
      <c r="E138" t="s">
        <v>149</v>
      </c>
      <c r="F138">
        <v>5</v>
      </c>
      <c r="G138">
        <v>374780</v>
      </c>
      <c r="H138" t="s">
        <v>439</v>
      </c>
      <c r="I138">
        <v>1873900</v>
      </c>
      <c r="J138">
        <f>YEAR(Table1[[#This Row],[Date]])</f>
        <v>2020</v>
      </c>
      <c r="K138" t="str">
        <f>TEXT(Table1[[#This Row],[Date]], "mmm")</f>
        <v>May</v>
      </c>
      <c r="L138" t="str">
        <f>TEXT(Table1[[#This Row],[Date]],"ddd")</f>
        <v>Mon</v>
      </c>
      <c r="M138" t="str">
        <f t="shared" si="2"/>
        <v>Q2</v>
      </c>
    </row>
    <row r="139" spans="1:13" x14ac:dyDescent="0.35">
      <c r="A139" s="2">
        <v>43973</v>
      </c>
      <c r="B139" t="s">
        <v>506</v>
      </c>
      <c r="C139" t="s">
        <v>488</v>
      </c>
      <c r="D139" t="s">
        <v>22</v>
      </c>
      <c r="E139" t="s">
        <v>150</v>
      </c>
      <c r="F139">
        <v>4</v>
      </c>
      <c r="G139">
        <v>30227</v>
      </c>
      <c r="H139" t="s">
        <v>436</v>
      </c>
      <c r="I139">
        <v>120908</v>
      </c>
      <c r="J139">
        <f>YEAR(Table1[[#This Row],[Date]])</f>
        <v>2020</v>
      </c>
      <c r="K139" t="str">
        <f>TEXT(Table1[[#This Row],[Date]], "mmm")</f>
        <v>May</v>
      </c>
      <c r="L139" t="str">
        <f>TEXT(Table1[[#This Row],[Date]],"ddd")</f>
        <v>Fri</v>
      </c>
      <c r="M139" t="str">
        <f t="shared" si="2"/>
        <v>Q2</v>
      </c>
    </row>
    <row r="140" spans="1:13" x14ac:dyDescent="0.35">
      <c r="A140" s="2">
        <v>43977</v>
      </c>
      <c r="B140" t="s">
        <v>507</v>
      </c>
      <c r="C140" t="s">
        <v>489</v>
      </c>
      <c r="D140" t="s">
        <v>24</v>
      </c>
      <c r="E140" t="s">
        <v>151</v>
      </c>
      <c r="F140">
        <v>2</v>
      </c>
      <c r="G140">
        <v>353974</v>
      </c>
      <c r="H140" t="s">
        <v>440</v>
      </c>
      <c r="I140">
        <v>707948</v>
      </c>
      <c r="J140">
        <f>YEAR(Table1[[#This Row],[Date]])</f>
        <v>2020</v>
      </c>
      <c r="K140" t="str">
        <f>TEXT(Table1[[#This Row],[Date]], "mmm")</f>
        <v>May</v>
      </c>
      <c r="L140" t="str">
        <f>TEXT(Table1[[#This Row],[Date]],"ddd")</f>
        <v>Tue</v>
      </c>
      <c r="M140" t="str">
        <f t="shared" si="2"/>
        <v>Q2</v>
      </c>
    </row>
    <row r="141" spans="1:13" x14ac:dyDescent="0.35">
      <c r="A141" s="2">
        <v>43979</v>
      </c>
      <c r="B141" t="s">
        <v>505</v>
      </c>
      <c r="C141" t="s">
        <v>491</v>
      </c>
      <c r="D141" t="s">
        <v>23</v>
      </c>
      <c r="E141" t="s">
        <v>46</v>
      </c>
      <c r="F141">
        <v>7</v>
      </c>
      <c r="G141">
        <v>272584</v>
      </c>
      <c r="H141" t="s">
        <v>436</v>
      </c>
      <c r="I141">
        <v>1908088</v>
      </c>
      <c r="J141">
        <f>YEAR(Table1[[#This Row],[Date]])</f>
        <v>2020</v>
      </c>
      <c r="K141" t="str">
        <f>TEXT(Table1[[#This Row],[Date]], "mmm")</f>
        <v>May</v>
      </c>
      <c r="L141" t="str">
        <f>TEXT(Table1[[#This Row],[Date]],"ddd")</f>
        <v>Thu</v>
      </c>
      <c r="M141" t="str">
        <f t="shared" si="2"/>
        <v>Q2</v>
      </c>
    </row>
    <row r="142" spans="1:13" x14ac:dyDescent="0.35">
      <c r="A142" s="2">
        <v>43980</v>
      </c>
      <c r="B142" t="s">
        <v>506</v>
      </c>
      <c r="C142" t="s">
        <v>488</v>
      </c>
      <c r="D142" t="s">
        <v>23</v>
      </c>
      <c r="E142" t="s">
        <v>152</v>
      </c>
      <c r="F142">
        <v>3</v>
      </c>
      <c r="G142">
        <v>371919</v>
      </c>
      <c r="H142" t="s">
        <v>440</v>
      </c>
      <c r="I142">
        <v>1115757</v>
      </c>
      <c r="J142">
        <f>YEAR(Table1[[#This Row],[Date]])</f>
        <v>2020</v>
      </c>
      <c r="K142" t="str">
        <f>TEXT(Table1[[#This Row],[Date]], "mmm")</f>
        <v>May</v>
      </c>
      <c r="L142" t="str">
        <f>TEXT(Table1[[#This Row],[Date]],"ddd")</f>
        <v>Fri</v>
      </c>
      <c r="M142" t="str">
        <f t="shared" si="2"/>
        <v>Q2</v>
      </c>
    </row>
    <row r="143" spans="1:13" x14ac:dyDescent="0.35">
      <c r="A143" s="2">
        <v>43984</v>
      </c>
      <c r="B143" t="s">
        <v>505</v>
      </c>
      <c r="C143" t="s">
        <v>490</v>
      </c>
      <c r="D143" t="s">
        <v>24</v>
      </c>
      <c r="E143" t="s">
        <v>58</v>
      </c>
      <c r="F143">
        <v>1</v>
      </c>
      <c r="G143">
        <v>391396</v>
      </c>
      <c r="H143" t="s">
        <v>435</v>
      </c>
      <c r="I143">
        <v>391396</v>
      </c>
      <c r="J143">
        <f>YEAR(Table1[[#This Row],[Date]])</f>
        <v>2020</v>
      </c>
      <c r="K143" t="str">
        <f>TEXT(Table1[[#This Row],[Date]], "mmm")</f>
        <v>Jun</v>
      </c>
      <c r="L143" t="str">
        <f>TEXT(Table1[[#This Row],[Date]],"ddd")</f>
        <v>Tue</v>
      </c>
      <c r="M143" t="str">
        <f t="shared" si="2"/>
        <v>Q2</v>
      </c>
    </row>
    <row r="144" spans="1:13" x14ac:dyDescent="0.35">
      <c r="A144" s="2">
        <v>43997</v>
      </c>
      <c r="B144" t="s">
        <v>503</v>
      </c>
      <c r="C144" t="s">
        <v>488</v>
      </c>
      <c r="D144" t="s">
        <v>24</v>
      </c>
      <c r="E144" t="s">
        <v>153</v>
      </c>
      <c r="F144">
        <v>1</v>
      </c>
      <c r="G144">
        <v>318090</v>
      </c>
      <c r="H144" t="s">
        <v>436</v>
      </c>
      <c r="I144">
        <v>318090</v>
      </c>
      <c r="J144">
        <f>YEAR(Table1[[#This Row],[Date]])</f>
        <v>2020</v>
      </c>
      <c r="K144" t="str">
        <f>TEXT(Table1[[#This Row],[Date]], "mmm")</f>
        <v>Jun</v>
      </c>
      <c r="L144" t="str">
        <f>TEXT(Table1[[#This Row],[Date]],"ddd")</f>
        <v>Mon</v>
      </c>
      <c r="M144" t="str">
        <f t="shared" si="2"/>
        <v>Q2</v>
      </c>
    </row>
    <row r="145" spans="1:13" x14ac:dyDescent="0.35">
      <c r="A145" s="2">
        <v>43997</v>
      </c>
      <c r="B145" t="s">
        <v>504</v>
      </c>
      <c r="C145" t="s">
        <v>486</v>
      </c>
      <c r="D145" t="s">
        <v>23</v>
      </c>
      <c r="E145" t="s">
        <v>41</v>
      </c>
      <c r="F145">
        <v>8</v>
      </c>
      <c r="G145">
        <v>346490</v>
      </c>
      <c r="H145" t="s">
        <v>439</v>
      </c>
      <c r="I145">
        <v>2771920</v>
      </c>
      <c r="J145">
        <f>YEAR(Table1[[#This Row],[Date]])</f>
        <v>2020</v>
      </c>
      <c r="K145" t="str">
        <f>TEXT(Table1[[#This Row],[Date]], "mmm")</f>
        <v>Jun</v>
      </c>
      <c r="L145" t="str">
        <f>TEXT(Table1[[#This Row],[Date]],"ddd")</f>
        <v>Mon</v>
      </c>
      <c r="M145" t="str">
        <f t="shared" si="2"/>
        <v>Q2</v>
      </c>
    </row>
    <row r="146" spans="1:13" x14ac:dyDescent="0.35">
      <c r="A146" s="2">
        <v>44001</v>
      </c>
      <c r="B146" t="s">
        <v>506</v>
      </c>
      <c r="C146" t="s">
        <v>486</v>
      </c>
      <c r="D146" t="s">
        <v>24</v>
      </c>
      <c r="E146" t="s">
        <v>154</v>
      </c>
      <c r="F146">
        <v>2</v>
      </c>
      <c r="G146">
        <v>122736</v>
      </c>
      <c r="H146" t="s">
        <v>435</v>
      </c>
      <c r="I146">
        <v>245472</v>
      </c>
      <c r="J146">
        <f>YEAR(Table1[[#This Row],[Date]])</f>
        <v>2020</v>
      </c>
      <c r="K146" t="str">
        <f>TEXT(Table1[[#This Row],[Date]], "mmm")</f>
        <v>Jun</v>
      </c>
      <c r="L146" t="str">
        <f>TEXT(Table1[[#This Row],[Date]],"ddd")</f>
        <v>Fri</v>
      </c>
      <c r="M146" t="str">
        <f t="shared" si="2"/>
        <v>Q2</v>
      </c>
    </row>
    <row r="147" spans="1:13" x14ac:dyDescent="0.35">
      <c r="A147" s="2">
        <v>44006</v>
      </c>
      <c r="B147" t="s">
        <v>507</v>
      </c>
      <c r="C147" t="s">
        <v>491</v>
      </c>
      <c r="D147" t="s">
        <v>22</v>
      </c>
      <c r="E147" t="s">
        <v>155</v>
      </c>
      <c r="F147">
        <v>4</v>
      </c>
      <c r="G147">
        <v>392703</v>
      </c>
      <c r="H147" t="s">
        <v>439</v>
      </c>
      <c r="I147">
        <v>1570812</v>
      </c>
      <c r="J147">
        <f>YEAR(Table1[[#This Row],[Date]])</f>
        <v>2020</v>
      </c>
      <c r="K147" t="str">
        <f>TEXT(Table1[[#This Row],[Date]], "mmm")</f>
        <v>Jun</v>
      </c>
      <c r="L147" t="str">
        <f>TEXT(Table1[[#This Row],[Date]],"ddd")</f>
        <v>Wed</v>
      </c>
      <c r="M147" t="str">
        <f t="shared" si="2"/>
        <v>Q2</v>
      </c>
    </row>
    <row r="148" spans="1:13" x14ac:dyDescent="0.35">
      <c r="A148" s="2">
        <v>44008</v>
      </c>
      <c r="B148" t="s">
        <v>504</v>
      </c>
      <c r="C148" t="s">
        <v>487</v>
      </c>
      <c r="D148" t="s">
        <v>24</v>
      </c>
      <c r="E148" t="s">
        <v>156</v>
      </c>
      <c r="F148">
        <v>5</v>
      </c>
      <c r="G148">
        <v>411015</v>
      </c>
      <c r="H148" t="s">
        <v>440</v>
      </c>
      <c r="I148">
        <v>2055075</v>
      </c>
      <c r="J148">
        <f>YEAR(Table1[[#This Row],[Date]])</f>
        <v>2020</v>
      </c>
      <c r="K148" t="str">
        <f>TEXT(Table1[[#This Row],[Date]], "mmm")</f>
        <v>Jun</v>
      </c>
      <c r="L148" t="str">
        <f>TEXT(Table1[[#This Row],[Date]],"ddd")</f>
        <v>Fri</v>
      </c>
      <c r="M148" t="str">
        <f t="shared" si="2"/>
        <v>Q2</v>
      </c>
    </row>
    <row r="149" spans="1:13" x14ac:dyDescent="0.35">
      <c r="A149" s="2">
        <v>44010</v>
      </c>
      <c r="B149" t="s">
        <v>505</v>
      </c>
      <c r="C149" t="s">
        <v>491</v>
      </c>
      <c r="D149" t="s">
        <v>22</v>
      </c>
      <c r="E149" t="s">
        <v>152</v>
      </c>
      <c r="F149">
        <v>7</v>
      </c>
      <c r="G149">
        <v>373449</v>
      </c>
      <c r="H149" t="s">
        <v>440</v>
      </c>
      <c r="I149">
        <v>2614143</v>
      </c>
      <c r="J149">
        <f>YEAR(Table1[[#This Row],[Date]])</f>
        <v>2020</v>
      </c>
      <c r="K149" t="str">
        <f>TEXT(Table1[[#This Row],[Date]], "mmm")</f>
        <v>Jun</v>
      </c>
      <c r="L149" t="str">
        <f>TEXT(Table1[[#This Row],[Date]],"ddd")</f>
        <v>Sun</v>
      </c>
      <c r="M149" t="str">
        <f t="shared" si="2"/>
        <v>Q2</v>
      </c>
    </row>
    <row r="150" spans="1:13" x14ac:dyDescent="0.35">
      <c r="A150" s="2">
        <v>44015</v>
      </c>
      <c r="B150" t="s">
        <v>503</v>
      </c>
      <c r="C150" t="s">
        <v>502</v>
      </c>
      <c r="D150" t="s">
        <v>23</v>
      </c>
      <c r="E150" t="s">
        <v>157</v>
      </c>
      <c r="F150">
        <v>6</v>
      </c>
      <c r="G150">
        <v>391236</v>
      </c>
      <c r="H150" t="s">
        <v>437</v>
      </c>
      <c r="I150">
        <v>2347416</v>
      </c>
      <c r="J150">
        <f>YEAR(Table1[[#This Row],[Date]])</f>
        <v>2020</v>
      </c>
      <c r="K150" t="str">
        <f>TEXT(Table1[[#This Row],[Date]], "mmm")</f>
        <v>Jul</v>
      </c>
      <c r="L150" t="str">
        <f>TEXT(Table1[[#This Row],[Date]],"ddd")</f>
        <v>Fri</v>
      </c>
      <c r="M150" t="str">
        <f t="shared" si="2"/>
        <v>Q3</v>
      </c>
    </row>
    <row r="151" spans="1:13" x14ac:dyDescent="0.35">
      <c r="A151" s="2">
        <v>44020</v>
      </c>
      <c r="B151" t="s">
        <v>505</v>
      </c>
      <c r="C151" t="s">
        <v>493</v>
      </c>
      <c r="D151" t="s">
        <v>24</v>
      </c>
      <c r="E151" t="s">
        <v>158</v>
      </c>
      <c r="F151">
        <v>5</v>
      </c>
      <c r="G151">
        <v>237567</v>
      </c>
      <c r="H151" t="s">
        <v>436</v>
      </c>
      <c r="I151">
        <v>1187835</v>
      </c>
      <c r="J151">
        <f>YEAR(Table1[[#This Row],[Date]])</f>
        <v>2020</v>
      </c>
      <c r="K151" t="str">
        <f>TEXT(Table1[[#This Row],[Date]], "mmm")</f>
        <v>Jul</v>
      </c>
      <c r="L151" t="str">
        <f>TEXT(Table1[[#This Row],[Date]],"ddd")</f>
        <v>Wed</v>
      </c>
      <c r="M151" t="str">
        <f t="shared" si="2"/>
        <v>Q3</v>
      </c>
    </row>
    <row r="152" spans="1:13" x14ac:dyDescent="0.35">
      <c r="A152" s="2">
        <v>44028</v>
      </c>
      <c r="B152" t="s">
        <v>505</v>
      </c>
      <c r="C152" t="s">
        <v>490</v>
      </c>
      <c r="D152" t="s">
        <v>22</v>
      </c>
      <c r="E152" t="s">
        <v>159</v>
      </c>
      <c r="F152">
        <v>7</v>
      </c>
      <c r="G152">
        <v>368990</v>
      </c>
      <c r="H152" t="s">
        <v>436</v>
      </c>
      <c r="I152">
        <v>2582930</v>
      </c>
      <c r="J152">
        <f>YEAR(Table1[[#This Row],[Date]])</f>
        <v>2020</v>
      </c>
      <c r="K152" t="str">
        <f>TEXT(Table1[[#This Row],[Date]], "mmm")</f>
        <v>Jul</v>
      </c>
      <c r="L152" t="str">
        <f>TEXT(Table1[[#This Row],[Date]],"ddd")</f>
        <v>Thu</v>
      </c>
      <c r="M152" t="str">
        <f t="shared" si="2"/>
        <v>Q3</v>
      </c>
    </row>
    <row r="153" spans="1:13" x14ac:dyDescent="0.35">
      <c r="A153" s="2">
        <v>44029</v>
      </c>
      <c r="B153" t="s">
        <v>505</v>
      </c>
      <c r="C153" t="s">
        <v>502</v>
      </c>
      <c r="D153" t="s">
        <v>23</v>
      </c>
      <c r="E153" t="s">
        <v>160</v>
      </c>
      <c r="F153">
        <v>8</v>
      </c>
      <c r="G153">
        <v>155508</v>
      </c>
      <c r="H153" t="s">
        <v>436</v>
      </c>
      <c r="I153">
        <v>1244064</v>
      </c>
      <c r="J153">
        <f>YEAR(Table1[[#This Row],[Date]])</f>
        <v>2020</v>
      </c>
      <c r="K153" t="str">
        <f>TEXT(Table1[[#This Row],[Date]], "mmm")</f>
        <v>Jul</v>
      </c>
      <c r="L153" t="str">
        <f>TEXT(Table1[[#This Row],[Date]],"ddd")</f>
        <v>Fri</v>
      </c>
      <c r="M153" t="str">
        <f t="shared" si="2"/>
        <v>Q3</v>
      </c>
    </row>
    <row r="154" spans="1:13" x14ac:dyDescent="0.35">
      <c r="A154" s="2">
        <v>44034</v>
      </c>
      <c r="B154" t="s">
        <v>507</v>
      </c>
      <c r="C154" t="s">
        <v>486</v>
      </c>
      <c r="D154" t="s">
        <v>23</v>
      </c>
      <c r="E154" t="s">
        <v>161</v>
      </c>
      <c r="F154">
        <v>2</v>
      </c>
      <c r="G154">
        <v>76977</v>
      </c>
      <c r="H154" t="s">
        <v>440</v>
      </c>
      <c r="I154">
        <v>153954</v>
      </c>
      <c r="J154">
        <f>YEAR(Table1[[#This Row],[Date]])</f>
        <v>2020</v>
      </c>
      <c r="K154" t="str">
        <f>TEXT(Table1[[#This Row],[Date]], "mmm")</f>
        <v>Jul</v>
      </c>
      <c r="L154" t="str">
        <f>TEXT(Table1[[#This Row],[Date]],"ddd")</f>
        <v>Wed</v>
      </c>
      <c r="M154" t="str">
        <f t="shared" si="2"/>
        <v>Q3</v>
      </c>
    </row>
    <row r="155" spans="1:13" x14ac:dyDescent="0.35">
      <c r="A155" s="2">
        <v>44035</v>
      </c>
      <c r="B155" t="s">
        <v>507</v>
      </c>
      <c r="C155" t="s">
        <v>486</v>
      </c>
      <c r="D155" t="s">
        <v>25</v>
      </c>
      <c r="E155" t="s">
        <v>162</v>
      </c>
      <c r="F155">
        <v>7</v>
      </c>
      <c r="G155">
        <v>98253</v>
      </c>
      <c r="H155" t="s">
        <v>436</v>
      </c>
      <c r="I155">
        <v>687771</v>
      </c>
      <c r="J155">
        <f>YEAR(Table1[[#This Row],[Date]])</f>
        <v>2020</v>
      </c>
      <c r="K155" t="str">
        <f>TEXT(Table1[[#This Row],[Date]], "mmm")</f>
        <v>Jul</v>
      </c>
      <c r="L155" t="str">
        <f>TEXT(Table1[[#This Row],[Date]],"ddd")</f>
        <v>Thu</v>
      </c>
      <c r="M155" t="str">
        <f t="shared" si="2"/>
        <v>Q3</v>
      </c>
    </row>
    <row r="156" spans="1:13" x14ac:dyDescent="0.35">
      <c r="A156" s="2">
        <v>44037</v>
      </c>
      <c r="B156" t="s">
        <v>503</v>
      </c>
      <c r="C156" t="s">
        <v>489</v>
      </c>
      <c r="D156" t="s">
        <v>24</v>
      </c>
      <c r="E156" t="s">
        <v>163</v>
      </c>
      <c r="F156">
        <v>5</v>
      </c>
      <c r="G156">
        <v>112202</v>
      </c>
      <c r="H156" t="s">
        <v>435</v>
      </c>
      <c r="I156">
        <v>561010</v>
      </c>
      <c r="J156">
        <f>YEAR(Table1[[#This Row],[Date]])</f>
        <v>2020</v>
      </c>
      <c r="K156" t="str">
        <f>TEXT(Table1[[#This Row],[Date]], "mmm")</f>
        <v>Jul</v>
      </c>
      <c r="L156" t="str">
        <f>TEXT(Table1[[#This Row],[Date]],"ddd")</f>
        <v>Sat</v>
      </c>
      <c r="M156" t="str">
        <f t="shared" si="2"/>
        <v>Q3</v>
      </c>
    </row>
    <row r="157" spans="1:13" x14ac:dyDescent="0.35">
      <c r="A157" s="2">
        <v>44041</v>
      </c>
      <c r="B157" t="s">
        <v>507</v>
      </c>
      <c r="C157" t="s">
        <v>489</v>
      </c>
      <c r="D157" t="s">
        <v>24</v>
      </c>
      <c r="E157" t="s">
        <v>164</v>
      </c>
      <c r="F157">
        <v>2</v>
      </c>
      <c r="G157">
        <v>471147</v>
      </c>
      <c r="H157" t="s">
        <v>437</v>
      </c>
      <c r="I157">
        <v>942294</v>
      </c>
      <c r="J157">
        <f>YEAR(Table1[[#This Row],[Date]])</f>
        <v>2020</v>
      </c>
      <c r="K157" t="str">
        <f>TEXT(Table1[[#This Row],[Date]], "mmm")</f>
        <v>Jul</v>
      </c>
      <c r="L157" t="str">
        <f>TEXT(Table1[[#This Row],[Date]],"ddd")</f>
        <v>Wed</v>
      </c>
      <c r="M157" t="str">
        <f t="shared" si="2"/>
        <v>Q3</v>
      </c>
    </row>
    <row r="158" spans="1:13" x14ac:dyDescent="0.35">
      <c r="A158" s="2">
        <v>44042</v>
      </c>
      <c r="B158" t="s">
        <v>507</v>
      </c>
      <c r="C158" t="s">
        <v>487</v>
      </c>
      <c r="D158" t="s">
        <v>23</v>
      </c>
      <c r="E158" t="s">
        <v>165</v>
      </c>
      <c r="F158">
        <v>3</v>
      </c>
      <c r="G158">
        <v>267783</v>
      </c>
      <c r="H158" t="s">
        <v>439</v>
      </c>
      <c r="I158">
        <v>803349</v>
      </c>
      <c r="J158">
        <f>YEAR(Table1[[#This Row],[Date]])</f>
        <v>2020</v>
      </c>
      <c r="K158" t="str">
        <f>TEXT(Table1[[#This Row],[Date]], "mmm")</f>
        <v>Jul</v>
      </c>
      <c r="L158" t="str">
        <f>TEXT(Table1[[#This Row],[Date]],"ddd")</f>
        <v>Thu</v>
      </c>
      <c r="M158" t="str">
        <f t="shared" si="2"/>
        <v>Q3</v>
      </c>
    </row>
    <row r="159" spans="1:13" x14ac:dyDescent="0.35">
      <c r="A159" s="2">
        <v>44057</v>
      </c>
      <c r="B159" t="s">
        <v>503</v>
      </c>
      <c r="C159" t="s">
        <v>487</v>
      </c>
      <c r="D159" t="s">
        <v>22</v>
      </c>
      <c r="E159" t="s">
        <v>166</v>
      </c>
      <c r="F159">
        <v>2</v>
      </c>
      <c r="G159">
        <v>206638</v>
      </c>
      <c r="H159" t="s">
        <v>439</v>
      </c>
      <c r="I159">
        <v>413276</v>
      </c>
      <c r="J159">
        <f>YEAR(Table1[[#This Row],[Date]])</f>
        <v>2020</v>
      </c>
      <c r="K159" t="str">
        <f>TEXT(Table1[[#This Row],[Date]], "mmm")</f>
        <v>Aug</v>
      </c>
      <c r="L159" t="str">
        <f>TEXT(Table1[[#This Row],[Date]],"ddd")</f>
        <v>Fri</v>
      </c>
      <c r="M159" t="str">
        <f t="shared" si="2"/>
        <v>Q3</v>
      </c>
    </row>
    <row r="160" spans="1:13" x14ac:dyDescent="0.35">
      <c r="A160" s="2">
        <v>44060</v>
      </c>
      <c r="B160" t="s">
        <v>504</v>
      </c>
      <c r="C160" t="s">
        <v>490</v>
      </c>
      <c r="D160" t="s">
        <v>23</v>
      </c>
      <c r="E160" t="s">
        <v>167</v>
      </c>
      <c r="F160">
        <v>6</v>
      </c>
      <c r="G160">
        <v>188804</v>
      </c>
      <c r="H160" t="s">
        <v>440</v>
      </c>
      <c r="I160">
        <v>1132824</v>
      </c>
      <c r="J160">
        <f>YEAR(Table1[[#This Row],[Date]])</f>
        <v>2020</v>
      </c>
      <c r="K160" t="str">
        <f>TEXT(Table1[[#This Row],[Date]], "mmm")</f>
        <v>Aug</v>
      </c>
      <c r="L160" t="str">
        <f>TEXT(Table1[[#This Row],[Date]],"ddd")</f>
        <v>Mon</v>
      </c>
      <c r="M160" t="str">
        <f t="shared" si="2"/>
        <v>Q3</v>
      </c>
    </row>
    <row r="161" spans="1:13" x14ac:dyDescent="0.35">
      <c r="A161" s="2">
        <v>44070</v>
      </c>
      <c r="B161" t="s">
        <v>506</v>
      </c>
      <c r="C161" t="s">
        <v>490</v>
      </c>
      <c r="D161" t="s">
        <v>23</v>
      </c>
      <c r="E161" t="s">
        <v>168</v>
      </c>
      <c r="F161">
        <v>1</v>
      </c>
      <c r="G161">
        <v>283798</v>
      </c>
      <c r="H161" t="s">
        <v>438</v>
      </c>
      <c r="I161">
        <v>283798</v>
      </c>
      <c r="J161">
        <f>YEAR(Table1[[#This Row],[Date]])</f>
        <v>2020</v>
      </c>
      <c r="K161" t="str">
        <f>TEXT(Table1[[#This Row],[Date]], "mmm")</f>
        <v>Aug</v>
      </c>
      <c r="L161" t="str">
        <f>TEXT(Table1[[#This Row],[Date]],"ddd")</f>
        <v>Thu</v>
      </c>
      <c r="M161" t="str">
        <f t="shared" si="2"/>
        <v>Q3</v>
      </c>
    </row>
    <row r="162" spans="1:13" x14ac:dyDescent="0.35">
      <c r="A162" s="2">
        <v>44076</v>
      </c>
      <c r="B162" t="s">
        <v>505</v>
      </c>
      <c r="C162" t="s">
        <v>491</v>
      </c>
      <c r="D162" t="s">
        <v>24</v>
      </c>
      <c r="E162" t="s">
        <v>169</v>
      </c>
      <c r="F162">
        <v>2</v>
      </c>
      <c r="G162">
        <v>345384</v>
      </c>
      <c r="H162" t="s">
        <v>439</v>
      </c>
      <c r="I162">
        <v>690768</v>
      </c>
      <c r="J162">
        <f>YEAR(Table1[[#This Row],[Date]])</f>
        <v>2020</v>
      </c>
      <c r="K162" t="str">
        <f>TEXT(Table1[[#This Row],[Date]], "mmm")</f>
        <v>Sept</v>
      </c>
      <c r="L162" t="str">
        <f>TEXT(Table1[[#This Row],[Date]],"ddd")</f>
        <v>Wed</v>
      </c>
      <c r="M162" t="str">
        <f t="shared" si="2"/>
        <v>Q3</v>
      </c>
    </row>
    <row r="163" spans="1:13" x14ac:dyDescent="0.35">
      <c r="A163" s="2">
        <v>44083</v>
      </c>
      <c r="B163" t="s">
        <v>504</v>
      </c>
      <c r="C163" t="s">
        <v>488</v>
      </c>
      <c r="D163" t="s">
        <v>23</v>
      </c>
      <c r="E163" t="s">
        <v>170</v>
      </c>
      <c r="F163">
        <v>7</v>
      </c>
      <c r="G163">
        <v>153957</v>
      </c>
      <c r="H163" t="s">
        <v>438</v>
      </c>
      <c r="I163">
        <v>1077699</v>
      </c>
      <c r="J163">
        <f>YEAR(Table1[[#This Row],[Date]])</f>
        <v>2020</v>
      </c>
      <c r="K163" t="str">
        <f>TEXT(Table1[[#This Row],[Date]], "mmm")</f>
        <v>Sept</v>
      </c>
      <c r="L163" t="str">
        <f>TEXT(Table1[[#This Row],[Date]],"ddd")</f>
        <v>Wed</v>
      </c>
      <c r="M163" t="str">
        <f t="shared" si="2"/>
        <v>Q3</v>
      </c>
    </row>
    <row r="164" spans="1:13" x14ac:dyDescent="0.35">
      <c r="A164" s="2">
        <v>44083</v>
      </c>
      <c r="B164" t="s">
        <v>504</v>
      </c>
      <c r="C164" t="s">
        <v>490</v>
      </c>
      <c r="D164" t="s">
        <v>25</v>
      </c>
      <c r="E164" t="s">
        <v>171</v>
      </c>
      <c r="F164">
        <v>8</v>
      </c>
      <c r="G164">
        <v>431031</v>
      </c>
      <c r="H164" t="s">
        <v>436</v>
      </c>
      <c r="I164">
        <v>3448248</v>
      </c>
      <c r="J164">
        <f>YEAR(Table1[[#This Row],[Date]])</f>
        <v>2020</v>
      </c>
      <c r="K164" t="str">
        <f>TEXT(Table1[[#This Row],[Date]], "mmm")</f>
        <v>Sept</v>
      </c>
      <c r="L164" t="str">
        <f>TEXT(Table1[[#This Row],[Date]],"ddd")</f>
        <v>Wed</v>
      </c>
      <c r="M164" t="str">
        <f t="shared" si="2"/>
        <v>Q3</v>
      </c>
    </row>
    <row r="165" spans="1:13" x14ac:dyDescent="0.35">
      <c r="A165" s="2">
        <v>44086</v>
      </c>
      <c r="B165" t="s">
        <v>504</v>
      </c>
      <c r="C165" t="s">
        <v>493</v>
      </c>
      <c r="D165" t="s">
        <v>22</v>
      </c>
      <c r="E165" t="s">
        <v>172</v>
      </c>
      <c r="F165">
        <v>9</v>
      </c>
      <c r="G165">
        <v>188710</v>
      </c>
      <c r="H165" t="s">
        <v>437</v>
      </c>
      <c r="I165">
        <v>1698390</v>
      </c>
      <c r="J165">
        <f>YEAR(Table1[[#This Row],[Date]])</f>
        <v>2020</v>
      </c>
      <c r="K165" t="str">
        <f>TEXT(Table1[[#This Row],[Date]], "mmm")</f>
        <v>Sept</v>
      </c>
      <c r="L165" t="str">
        <f>TEXT(Table1[[#This Row],[Date]],"ddd")</f>
        <v>Sat</v>
      </c>
      <c r="M165" t="str">
        <f t="shared" si="2"/>
        <v>Q3</v>
      </c>
    </row>
    <row r="166" spans="1:13" x14ac:dyDescent="0.35">
      <c r="A166" s="2">
        <v>44099</v>
      </c>
      <c r="B166" t="s">
        <v>507</v>
      </c>
      <c r="C166" t="s">
        <v>488</v>
      </c>
      <c r="D166" t="s">
        <v>25</v>
      </c>
      <c r="E166" t="s">
        <v>173</v>
      </c>
      <c r="F166">
        <v>4</v>
      </c>
      <c r="G166">
        <v>110675</v>
      </c>
      <c r="H166" t="s">
        <v>438</v>
      </c>
      <c r="I166">
        <v>442700</v>
      </c>
      <c r="J166">
        <f>YEAR(Table1[[#This Row],[Date]])</f>
        <v>2020</v>
      </c>
      <c r="K166" t="str">
        <f>TEXT(Table1[[#This Row],[Date]], "mmm")</f>
        <v>Sept</v>
      </c>
      <c r="L166" t="str">
        <f>TEXT(Table1[[#This Row],[Date]],"ddd")</f>
        <v>Fri</v>
      </c>
      <c r="M166" t="str">
        <f t="shared" si="2"/>
        <v>Q3</v>
      </c>
    </row>
    <row r="167" spans="1:13" x14ac:dyDescent="0.35">
      <c r="A167" s="2">
        <v>44104</v>
      </c>
      <c r="B167" t="s">
        <v>506</v>
      </c>
      <c r="C167" t="s">
        <v>488</v>
      </c>
      <c r="D167" t="s">
        <v>22</v>
      </c>
      <c r="E167" t="s">
        <v>174</v>
      </c>
      <c r="F167">
        <v>4</v>
      </c>
      <c r="G167">
        <v>247454</v>
      </c>
      <c r="H167" t="s">
        <v>435</v>
      </c>
      <c r="I167">
        <v>989816</v>
      </c>
      <c r="J167">
        <f>YEAR(Table1[[#This Row],[Date]])</f>
        <v>2020</v>
      </c>
      <c r="K167" t="str">
        <f>TEXT(Table1[[#This Row],[Date]], "mmm")</f>
        <v>Sept</v>
      </c>
      <c r="L167" t="str">
        <f>TEXT(Table1[[#This Row],[Date]],"ddd")</f>
        <v>Wed</v>
      </c>
      <c r="M167" t="str">
        <f t="shared" si="2"/>
        <v>Q3</v>
      </c>
    </row>
    <row r="168" spans="1:13" x14ac:dyDescent="0.35">
      <c r="A168" s="2">
        <v>44107</v>
      </c>
      <c r="B168" t="s">
        <v>503</v>
      </c>
      <c r="C168" t="s">
        <v>488</v>
      </c>
      <c r="D168" t="s">
        <v>22</v>
      </c>
      <c r="E168" t="s">
        <v>175</v>
      </c>
      <c r="F168">
        <v>9</v>
      </c>
      <c r="G168">
        <v>341856</v>
      </c>
      <c r="H168" t="s">
        <v>436</v>
      </c>
      <c r="I168">
        <v>3076704</v>
      </c>
      <c r="J168">
        <f>YEAR(Table1[[#This Row],[Date]])</f>
        <v>2020</v>
      </c>
      <c r="K168" t="str">
        <f>TEXT(Table1[[#This Row],[Date]], "mmm")</f>
        <v>Oct</v>
      </c>
      <c r="L168" t="str">
        <f>TEXT(Table1[[#This Row],[Date]],"ddd")</f>
        <v>Sat</v>
      </c>
      <c r="M168" t="str">
        <f t="shared" si="2"/>
        <v>Q4</v>
      </c>
    </row>
    <row r="169" spans="1:13" x14ac:dyDescent="0.35">
      <c r="A169" s="2">
        <v>44109</v>
      </c>
      <c r="B169" t="s">
        <v>504</v>
      </c>
      <c r="C169" t="s">
        <v>502</v>
      </c>
      <c r="D169" t="s">
        <v>25</v>
      </c>
      <c r="E169" t="s">
        <v>176</v>
      </c>
      <c r="F169">
        <v>6</v>
      </c>
      <c r="G169">
        <v>40358</v>
      </c>
      <c r="H169" t="s">
        <v>439</v>
      </c>
      <c r="I169">
        <v>242148</v>
      </c>
      <c r="J169">
        <f>YEAR(Table1[[#This Row],[Date]])</f>
        <v>2020</v>
      </c>
      <c r="K169" t="str">
        <f>TEXT(Table1[[#This Row],[Date]], "mmm")</f>
        <v>Oct</v>
      </c>
      <c r="L169" t="str">
        <f>TEXT(Table1[[#This Row],[Date]],"ddd")</f>
        <v>Mon</v>
      </c>
      <c r="M169" t="str">
        <f t="shared" si="2"/>
        <v>Q4</v>
      </c>
    </row>
    <row r="170" spans="1:13" x14ac:dyDescent="0.35">
      <c r="A170" s="2">
        <v>44119</v>
      </c>
      <c r="B170" t="s">
        <v>503</v>
      </c>
      <c r="C170" t="s">
        <v>488</v>
      </c>
      <c r="D170" t="s">
        <v>24</v>
      </c>
      <c r="E170" t="s">
        <v>177</v>
      </c>
      <c r="F170">
        <v>8</v>
      </c>
      <c r="G170">
        <v>366942</v>
      </c>
      <c r="H170" t="s">
        <v>437</v>
      </c>
      <c r="I170">
        <v>2935536</v>
      </c>
      <c r="J170">
        <f>YEAR(Table1[[#This Row],[Date]])</f>
        <v>2020</v>
      </c>
      <c r="K170" t="str">
        <f>TEXT(Table1[[#This Row],[Date]], "mmm")</f>
        <v>Oct</v>
      </c>
      <c r="L170" t="str">
        <f>TEXT(Table1[[#This Row],[Date]],"ddd")</f>
        <v>Thu</v>
      </c>
      <c r="M170" t="str">
        <f t="shared" si="2"/>
        <v>Q4</v>
      </c>
    </row>
    <row r="171" spans="1:13" x14ac:dyDescent="0.35">
      <c r="A171" s="2">
        <v>44132</v>
      </c>
      <c r="B171" t="s">
        <v>504</v>
      </c>
      <c r="C171" t="s">
        <v>489</v>
      </c>
      <c r="D171" t="s">
        <v>24</v>
      </c>
      <c r="E171" t="s">
        <v>178</v>
      </c>
      <c r="F171">
        <v>4</v>
      </c>
      <c r="G171">
        <v>236628</v>
      </c>
      <c r="H171" t="s">
        <v>438</v>
      </c>
      <c r="I171">
        <v>946512</v>
      </c>
      <c r="J171">
        <f>YEAR(Table1[[#This Row],[Date]])</f>
        <v>2020</v>
      </c>
      <c r="K171" t="str">
        <f>TEXT(Table1[[#This Row],[Date]], "mmm")</f>
        <v>Oct</v>
      </c>
      <c r="L171" t="str">
        <f>TEXT(Table1[[#This Row],[Date]],"ddd")</f>
        <v>Wed</v>
      </c>
      <c r="M171" t="str">
        <f t="shared" si="2"/>
        <v>Q4</v>
      </c>
    </row>
    <row r="172" spans="1:13" x14ac:dyDescent="0.35">
      <c r="A172" s="2">
        <v>44140</v>
      </c>
      <c r="B172" t="s">
        <v>503</v>
      </c>
      <c r="C172" t="s">
        <v>502</v>
      </c>
      <c r="D172" t="s">
        <v>24</v>
      </c>
      <c r="E172" t="s">
        <v>179</v>
      </c>
      <c r="F172">
        <v>3</v>
      </c>
      <c r="G172">
        <v>171434</v>
      </c>
      <c r="H172" t="s">
        <v>440</v>
      </c>
      <c r="I172">
        <v>514302</v>
      </c>
      <c r="J172">
        <f>YEAR(Table1[[#This Row],[Date]])</f>
        <v>2020</v>
      </c>
      <c r="K172" t="str">
        <f>TEXT(Table1[[#This Row],[Date]], "mmm")</f>
        <v>Nov</v>
      </c>
      <c r="L172" t="str">
        <f>TEXT(Table1[[#This Row],[Date]],"ddd")</f>
        <v>Thu</v>
      </c>
      <c r="M172" t="str">
        <f t="shared" si="2"/>
        <v>Q4</v>
      </c>
    </row>
    <row r="173" spans="1:13" x14ac:dyDescent="0.35">
      <c r="A173" s="2">
        <v>44140</v>
      </c>
      <c r="B173" t="s">
        <v>503</v>
      </c>
      <c r="C173" t="s">
        <v>491</v>
      </c>
      <c r="D173" t="s">
        <v>25</v>
      </c>
      <c r="E173" t="s">
        <v>180</v>
      </c>
      <c r="F173">
        <v>8</v>
      </c>
      <c r="G173">
        <v>354732</v>
      </c>
      <c r="H173" t="s">
        <v>435</v>
      </c>
      <c r="I173">
        <v>2837856</v>
      </c>
      <c r="J173">
        <f>YEAR(Table1[[#This Row],[Date]])</f>
        <v>2020</v>
      </c>
      <c r="K173" t="str">
        <f>TEXT(Table1[[#This Row],[Date]], "mmm")</f>
        <v>Nov</v>
      </c>
      <c r="L173" t="str">
        <f>TEXT(Table1[[#This Row],[Date]],"ddd")</f>
        <v>Thu</v>
      </c>
      <c r="M173" t="str">
        <f t="shared" si="2"/>
        <v>Q4</v>
      </c>
    </row>
    <row r="174" spans="1:13" x14ac:dyDescent="0.35">
      <c r="A174" s="2">
        <v>44144</v>
      </c>
      <c r="B174" t="s">
        <v>505</v>
      </c>
      <c r="C174" t="s">
        <v>488</v>
      </c>
      <c r="D174" t="s">
        <v>24</v>
      </c>
      <c r="E174" t="s">
        <v>181</v>
      </c>
      <c r="F174">
        <v>7</v>
      </c>
      <c r="G174">
        <v>416134</v>
      </c>
      <c r="H174" t="s">
        <v>435</v>
      </c>
      <c r="I174">
        <v>2912938</v>
      </c>
      <c r="J174">
        <f>YEAR(Table1[[#This Row],[Date]])</f>
        <v>2020</v>
      </c>
      <c r="K174" t="str">
        <f>TEXT(Table1[[#This Row],[Date]], "mmm")</f>
        <v>Nov</v>
      </c>
      <c r="L174" t="str">
        <f>TEXT(Table1[[#This Row],[Date]],"ddd")</f>
        <v>Mon</v>
      </c>
      <c r="M174" t="str">
        <f t="shared" si="2"/>
        <v>Q4</v>
      </c>
    </row>
    <row r="175" spans="1:13" x14ac:dyDescent="0.35">
      <c r="A175" s="2">
        <v>44144</v>
      </c>
      <c r="B175" t="s">
        <v>503</v>
      </c>
      <c r="C175" t="s">
        <v>490</v>
      </c>
      <c r="D175" t="s">
        <v>22</v>
      </c>
      <c r="E175" t="s">
        <v>182</v>
      </c>
      <c r="F175">
        <v>5</v>
      </c>
      <c r="G175">
        <v>103970</v>
      </c>
      <c r="H175" t="s">
        <v>438</v>
      </c>
      <c r="I175">
        <v>519850</v>
      </c>
      <c r="J175">
        <f>YEAR(Table1[[#This Row],[Date]])</f>
        <v>2020</v>
      </c>
      <c r="K175" t="str">
        <f>TEXT(Table1[[#This Row],[Date]], "mmm")</f>
        <v>Nov</v>
      </c>
      <c r="L175" t="str">
        <f>TEXT(Table1[[#This Row],[Date]],"ddd")</f>
        <v>Mon</v>
      </c>
      <c r="M175" t="str">
        <f t="shared" si="2"/>
        <v>Q4</v>
      </c>
    </row>
    <row r="176" spans="1:13" x14ac:dyDescent="0.35">
      <c r="A176" s="2">
        <v>44149</v>
      </c>
      <c r="B176" t="s">
        <v>503</v>
      </c>
      <c r="C176" t="s">
        <v>487</v>
      </c>
      <c r="D176" t="s">
        <v>25</v>
      </c>
      <c r="E176" t="s">
        <v>56</v>
      </c>
      <c r="F176">
        <v>3</v>
      </c>
      <c r="G176">
        <v>144069</v>
      </c>
      <c r="H176" t="s">
        <v>436</v>
      </c>
      <c r="I176">
        <v>432207</v>
      </c>
      <c r="J176">
        <f>YEAR(Table1[[#This Row],[Date]])</f>
        <v>2020</v>
      </c>
      <c r="K176" t="str">
        <f>TEXT(Table1[[#This Row],[Date]], "mmm")</f>
        <v>Nov</v>
      </c>
      <c r="L176" t="str">
        <f>TEXT(Table1[[#This Row],[Date]],"ddd")</f>
        <v>Sat</v>
      </c>
      <c r="M176" t="str">
        <f t="shared" si="2"/>
        <v>Q4</v>
      </c>
    </row>
    <row r="177" spans="1:13" x14ac:dyDescent="0.35">
      <c r="A177" s="2">
        <v>44149</v>
      </c>
      <c r="B177" t="s">
        <v>504</v>
      </c>
      <c r="C177" t="s">
        <v>490</v>
      </c>
      <c r="D177" t="s">
        <v>25</v>
      </c>
      <c r="E177" t="s">
        <v>81</v>
      </c>
      <c r="F177">
        <v>1</v>
      </c>
      <c r="G177">
        <v>289617</v>
      </c>
      <c r="H177" t="s">
        <v>439</v>
      </c>
      <c r="I177">
        <v>289617</v>
      </c>
      <c r="J177">
        <f>YEAR(Table1[[#This Row],[Date]])</f>
        <v>2020</v>
      </c>
      <c r="K177" t="str">
        <f>TEXT(Table1[[#This Row],[Date]], "mmm")</f>
        <v>Nov</v>
      </c>
      <c r="L177" t="str">
        <f>TEXT(Table1[[#This Row],[Date]],"ddd")</f>
        <v>Sat</v>
      </c>
      <c r="M177" t="str">
        <f t="shared" si="2"/>
        <v>Q4</v>
      </c>
    </row>
    <row r="178" spans="1:13" x14ac:dyDescent="0.35">
      <c r="A178" s="2">
        <v>44158</v>
      </c>
      <c r="B178" t="s">
        <v>504</v>
      </c>
      <c r="C178" t="s">
        <v>489</v>
      </c>
      <c r="D178" t="s">
        <v>25</v>
      </c>
      <c r="E178" t="s">
        <v>183</v>
      </c>
      <c r="F178">
        <v>4</v>
      </c>
      <c r="G178">
        <v>367452</v>
      </c>
      <c r="H178" t="s">
        <v>437</v>
      </c>
      <c r="I178">
        <v>1469808</v>
      </c>
      <c r="J178">
        <f>YEAR(Table1[[#This Row],[Date]])</f>
        <v>2020</v>
      </c>
      <c r="K178" t="str">
        <f>TEXT(Table1[[#This Row],[Date]], "mmm")</f>
        <v>Nov</v>
      </c>
      <c r="L178" t="str">
        <f>TEXT(Table1[[#This Row],[Date]],"ddd")</f>
        <v>Mon</v>
      </c>
      <c r="M178" t="str">
        <f t="shared" si="2"/>
        <v>Q4</v>
      </c>
    </row>
    <row r="179" spans="1:13" x14ac:dyDescent="0.35">
      <c r="A179" s="2">
        <v>44161</v>
      </c>
      <c r="B179" t="s">
        <v>506</v>
      </c>
      <c r="C179" t="s">
        <v>502</v>
      </c>
      <c r="D179" t="s">
        <v>22</v>
      </c>
      <c r="E179" t="s">
        <v>184</v>
      </c>
      <c r="F179">
        <v>2</v>
      </c>
      <c r="G179">
        <v>174116</v>
      </c>
      <c r="H179" t="s">
        <v>435</v>
      </c>
      <c r="I179">
        <v>348232</v>
      </c>
      <c r="J179">
        <f>YEAR(Table1[[#This Row],[Date]])</f>
        <v>2020</v>
      </c>
      <c r="K179" t="str">
        <f>TEXT(Table1[[#This Row],[Date]], "mmm")</f>
        <v>Nov</v>
      </c>
      <c r="L179" t="str">
        <f>TEXT(Table1[[#This Row],[Date]],"ddd")</f>
        <v>Thu</v>
      </c>
      <c r="M179" t="str">
        <f t="shared" si="2"/>
        <v>Q4</v>
      </c>
    </row>
    <row r="180" spans="1:13" x14ac:dyDescent="0.35">
      <c r="A180" s="2">
        <v>44163</v>
      </c>
      <c r="B180" t="s">
        <v>505</v>
      </c>
      <c r="C180" t="s">
        <v>502</v>
      </c>
      <c r="D180" t="s">
        <v>22</v>
      </c>
      <c r="E180" t="s">
        <v>185</v>
      </c>
      <c r="F180">
        <v>1</v>
      </c>
      <c r="G180">
        <v>292022</v>
      </c>
      <c r="H180" t="s">
        <v>440</v>
      </c>
      <c r="I180">
        <v>292022</v>
      </c>
      <c r="J180">
        <f>YEAR(Table1[[#This Row],[Date]])</f>
        <v>2020</v>
      </c>
      <c r="K180" t="str">
        <f>TEXT(Table1[[#This Row],[Date]], "mmm")</f>
        <v>Nov</v>
      </c>
      <c r="L180" t="str">
        <f>TEXT(Table1[[#This Row],[Date]],"ddd")</f>
        <v>Sat</v>
      </c>
      <c r="M180" t="str">
        <f t="shared" si="2"/>
        <v>Q4</v>
      </c>
    </row>
    <row r="181" spans="1:13" x14ac:dyDescent="0.35">
      <c r="A181" s="2">
        <v>44164</v>
      </c>
      <c r="B181" t="s">
        <v>503</v>
      </c>
      <c r="C181" t="s">
        <v>487</v>
      </c>
      <c r="D181" t="s">
        <v>25</v>
      </c>
      <c r="E181" t="s">
        <v>186</v>
      </c>
      <c r="F181">
        <v>6</v>
      </c>
      <c r="G181">
        <v>343927</v>
      </c>
      <c r="H181" t="s">
        <v>439</v>
      </c>
      <c r="I181">
        <v>2063562</v>
      </c>
      <c r="J181">
        <f>YEAR(Table1[[#This Row],[Date]])</f>
        <v>2020</v>
      </c>
      <c r="K181" t="str">
        <f>TEXT(Table1[[#This Row],[Date]], "mmm")</f>
        <v>Nov</v>
      </c>
      <c r="L181" t="str">
        <f>TEXT(Table1[[#This Row],[Date]],"ddd")</f>
        <v>Sun</v>
      </c>
      <c r="M181" t="str">
        <f t="shared" si="2"/>
        <v>Q4</v>
      </c>
    </row>
    <row r="182" spans="1:13" x14ac:dyDescent="0.35">
      <c r="A182" s="2">
        <v>44172</v>
      </c>
      <c r="B182" t="s">
        <v>506</v>
      </c>
      <c r="C182" t="s">
        <v>502</v>
      </c>
      <c r="D182" t="s">
        <v>25</v>
      </c>
      <c r="E182" t="s">
        <v>187</v>
      </c>
      <c r="F182">
        <v>9</v>
      </c>
      <c r="G182">
        <v>441515</v>
      </c>
      <c r="H182" t="s">
        <v>438</v>
      </c>
      <c r="I182">
        <v>3973635</v>
      </c>
      <c r="J182">
        <f>YEAR(Table1[[#This Row],[Date]])</f>
        <v>2020</v>
      </c>
      <c r="K182" t="str">
        <f>TEXT(Table1[[#This Row],[Date]], "mmm")</f>
        <v>Dec</v>
      </c>
      <c r="L182" t="str">
        <f>TEXT(Table1[[#This Row],[Date]],"ddd")</f>
        <v>Mon</v>
      </c>
      <c r="M182" t="str">
        <f t="shared" si="2"/>
        <v>Q4</v>
      </c>
    </row>
    <row r="183" spans="1:13" x14ac:dyDescent="0.35">
      <c r="A183" s="2">
        <v>44174</v>
      </c>
      <c r="B183" t="s">
        <v>505</v>
      </c>
      <c r="C183" t="s">
        <v>490</v>
      </c>
      <c r="D183" t="s">
        <v>24</v>
      </c>
      <c r="E183" t="s">
        <v>188</v>
      </c>
      <c r="F183">
        <v>7</v>
      </c>
      <c r="G183">
        <v>150847</v>
      </c>
      <c r="H183" t="s">
        <v>435</v>
      </c>
      <c r="I183">
        <v>1055929</v>
      </c>
      <c r="J183">
        <f>YEAR(Table1[[#This Row],[Date]])</f>
        <v>2020</v>
      </c>
      <c r="K183" t="str">
        <f>TEXT(Table1[[#This Row],[Date]], "mmm")</f>
        <v>Dec</v>
      </c>
      <c r="L183" t="str">
        <f>TEXT(Table1[[#This Row],[Date]],"ddd")</f>
        <v>Wed</v>
      </c>
      <c r="M183" t="str">
        <f t="shared" si="2"/>
        <v>Q4</v>
      </c>
    </row>
    <row r="184" spans="1:13" x14ac:dyDescent="0.35">
      <c r="A184" s="2">
        <v>44179</v>
      </c>
      <c r="B184" t="s">
        <v>505</v>
      </c>
      <c r="C184" t="s">
        <v>502</v>
      </c>
      <c r="D184" t="s">
        <v>22</v>
      </c>
      <c r="E184" t="s">
        <v>189</v>
      </c>
      <c r="F184">
        <v>1</v>
      </c>
      <c r="G184">
        <v>85629</v>
      </c>
      <c r="H184" t="s">
        <v>436</v>
      </c>
      <c r="I184">
        <v>85629</v>
      </c>
      <c r="J184">
        <f>YEAR(Table1[[#This Row],[Date]])</f>
        <v>2020</v>
      </c>
      <c r="K184" t="str">
        <f>TEXT(Table1[[#This Row],[Date]], "mmm")</f>
        <v>Dec</v>
      </c>
      <c r="L184" t="str">
        <f>TEXT(Table1[[#This Row],[Date]],"ddd")</f>
        <v>Mon</v>
      </c>
      <c r="M184" t="str">
        <f t="shared" si="2"/>
        <v>Q4</v>
      </c>
    </row>
    <row r="185" spans="1:13" x14ac:dyDescent="0.35">
      <c r="A185" s="2">
        <v>44179</v>
      </c>
      <c r="B185" t="s">
        <v>506</v>
      </c>
      <c r="C185" t="s">
        <v>491</v>
      </c>
      <c r="D185" t="s">
        <v>24</v>
      </c>
      <c r="E185" t="s">
        <v>190</v>
      </c>
      <c r="F185">
        <v>6</v>
      </c>
      <c r="G185">
        <v>401000</v>
      </c>
      <c r="H185" t="s">
        <v>440</v>
      </c>
      <c r="I185">
        <v>2406000</v>
      </c>
      <c r="J185">
        <f>YEAR(Table1[[#This Row],[Date]])</f>
        <v>2020</v>
      </c>
      <c r="K185" t="str">
        <f>TEXT(Table1[[#This Row],[Date]], "mmm")</f>
        <v>Dec</v>
      </c>
      <c r="L185" t="str">
        <f>TEXT(Table1[[#This Row],[Date]],"ddd")</f>
        <v>Mon</v>
      </c>
      <c r="M185" t="str">
        <f t="shared" si="2"/>
        <v>Q4</v>
      </c>
    </row>
    <row r="186" spans="1:13" x14ac:dyDescent="0.35">
      <c r="A186" s="2">
        <v>44180</v>
      </c>
      <c r="B186" t="s">
        <v>506</v>
      </c>
      <c r="C186" t="s">
        <v>488</v>
      </c>
      <c r="D186" t="s">
        <v>24</v>
      </c>
      <c r="E186" t="s">
        <v>191</v>
      </c>
      <c r="F186">
        <v>6</v>
      </c>
      <c r="G186">
        <v>426305</v>
      </c>
      <c r="H186" t="s">
        <v>439</v>
      </c>
      <c r="I186">
        <v>2557830</v>
      </c>
      <c r="J186">
        <f>YEAR(Table1[[#This Row],[Date]])</f>
        <v>2020</v>
      </c>
      <c r="K186" t="str">
        <f>TEXT(Table1[[#This Row],[Date]], "mmm")</f>
        <v>Dec</v>
      </c>
      <c r="L186" t="str">
        <f>TEXT(Table1[[#This Row],[Date]],"ddd")</f>
        <v>Tue</v>
      </c>
      <c r="M186" t="str">
        <f t="shared" si="2"/>
        <v>Q4</v>
      </c>
    </row>
    <row r="187" spans="1:13" x14ac:dyDescent="0.35">
      <c r="A187" s="2">
        <v>44180</v>
      </c>
      <c r="B187" t="s">
        <v>503</v>
      </c>
      <c r="C187" t="s">
        <v>491</v>
      </c>
      <c r="D187" t="s">
        <v>23</v>
      </c>
      <c r="E187" t="s">
        <v>192</v>
      </c>
      <c r="F187">
        <v>2</v>
      </c>
      <c r="G187">
        <v>110773</v>
      </c>
      <c r="H187" t="s">
        <v>435</v>
      </c>
      <c r="I187">
        <v>221546</v>
      </c>
      <c r="J187">
        <f>YEAR(Table1[[#This Row],[Date]])</f>
        <v>2020</v>
      </c>
      <c r="K187" t="str">
        <f>TEXT(Table1[[#This Row],[Date]], "mmm")</f>
        <v>Dec</v>
      </c>
      <c r="L187" t="str">
        <f>TEXT(Table1[[#This Row],[Date]],"ddd")</f>
        <v>Tue</v>
      </c>
      <c r="M187" t="str">
        <f t="shared" si="2"/>
        <v>Q4</v>
      </c>
    </row>
    <row r="188" spans="1:13" x14ac:dyDescent="0.35">
      <c r="A188" s="2">
        <v>44180</v>
      </c>
      <c r="B188" t="s">
        <v>506</v>
      </c>
      <c r="C188" t="s">
        <v>487</v>
      </c>
      <c r="D188" t="s">
        <v>25</v>
      </c>
      <c r="E188" t="s">
        <v>163</v>
      </c>
      <c r="F188">
        <v>7</v>
      </c>
      <c r="G188">
        <v>264701</v>
      </c>
      <c r="H188" t="s">
        <v>435</v>
      </c>
      <c r="I188">
        <v>1852907</v>
      </c>
      <c r="J188">
        <f>YEAR(Table1[[#This Row],[Date]])</f>
        <v>2020</v>
      </c>
      <c r="K188" t="str">
        <f>TEXT(Table1[[#This Row],[Date]], "mmm")</f>
        <v>Dec</v>
      </c>
      <c r="L188" t="str">
        <f>TEXT(Table1[[#This Row],[Date]],"ddd")</f>
        <v>Tue</v>
      </c>
      <c r="M188" t="str">
        <f t="shared" si="2"/>
        <v>Q4</v>
      </c>
    </row>
    <row r="189" spans="1:13" x14ac:dyDescent="0.35">
      <c r="A189" s="2">
        <v>44181</v>
      </c>
      <c r="B189" t="s">
        <v>503</v>
      </c>
      <c r="C189" t="s">
        <v>488</v>
      </c>
      <c r="D189" t="s">
        <v>24</v>
      </c>
      <c r="E189" t="s">
        <v>193</v>
      </c>
      <c r="F189">
        <v>8</v>
      </c>
      <c r="G189">
        <v>348628</v>
      </c>
      <c r="H189" t="s">
        <v>435</v>
      </c>
      <c r="I189">
        <v>2789024</v>
      </c>
      <c r="J189">
        <f>YEAR(Table1[[#This Row],[Date]])</f>
        <v>2020</v>
      </c>
      <c r="K189" t="str">
        <f>TEXT(Table1[[#This Row],[Date]], "mmm")</f>
        <v>Dec</v>
      </c>
      <c r="L189" t="str">
        <f>TEXT(Table1[[#This Row],[Date]],"ddd")</f>
        <v>Wed</v>
      </c>
      <c r="M189" t="str">
        <f t="shared" si="2"/>
        <v>Q4</v>
      </c>
    </row>
    <row r="190" spans="1:13" x14ac:dyDescent="0.35">
      <c r="A190" s="2">
        <v>44182</v>
      </c>
      <c r="B190" t="s">
        <v>506</v>
      </c>
      <c r="C190" t="s">
        <v>489</v>
      </c>
      <c r="D190" t="s">
        <v>24</v>
      </c>
      <c r="E190" t="s">
        <v>110</v>
      </c>
      <c r="F190">
        <v>3</v>
      </c>
      <c r="G190">
        <v>65821</v>
      </c>
      <c r="H190" t="s">
        <v>437</v>
      </c>
      <c r="I190">
        <v>197463</v>
      </c>
      <c r="J190">
        <f>YEAR(Table1[[#This Row],[Date]])</f>
        <v>2020</v>
      </c>
      <c r="K190" t="str">
        <f>TEXT(Table1[[#This Row],[Date]], "mmm")</f>
        <v>Dec</v>
      </c>
      <c r="L190" t="str">
        <f>TEXT(Table1[[#This Row],[Date]],"ddd")</f>
        <v>Thu</v>
      </c>
      <c r="M190" t="str">
        <f t="shared" si="2"/>
        <v>Q4</v>
      </c>
    </row>
    <row r="191" spans="1:13" x14ac:dyDescent="0.35">
      <c r="A191" s="2">
        <v>44186</v>
      </c>
      <c r="B191" t="s">
        <v>507</v>
      </c>
      <c r="C191" t="s">
        <v>491</v>
      </c>
      <c r="D191" t="s">
        <v>24</v>
      </c>
      <c r="E191" t="s">
        <v>194</v>
      </c>
      <c r="F191">
        <v>6</v>
      </c>
      <c r="G191">
        <v>417349</v>
      </c>
      <c r="H191" t="s">
        <v>435</v>
      </c>
      <c r="I191">
        <v>2504094</v>
      </c>
      <c r="J191">
        <f>YEAR(Table1[[#This Row],[Date]])</f>
        <v>2020</v>
      </c>
      <c r="K191" t="str">
        <f>TEXT(Table1[[#This Row],[Date]], "mmm")</f>
        <v>Dec</v>
      </c>
      <c r="L191" t="str">
        <f>TEXT(Table1[[#This Row],[Date]],"ddd")</f>
        <v>Mon</v>
      </c>
      <c r="M191" t="str">
        <f t="shared" si="2"/>
        <v>Q4</v>
      </c>
    </row>
    <row r="192" spans="1:13" x14ac:dyDescent="0.35">
      <c r="A192" s="2">
        <v>44190</v>
      </c>
      <c r="B192" t="s">
        <v>503</v>
      </c>
      <c r="C192" t="s">
        <v>486</v>
      </c>
      <c r="D192" t="s">
        <v>22</v>
      </c>
      <c r="E192" t="s">
        <v>62</v>
      </c>
      <c r="F192">
        <v>8</v>
      </c>
      <c r="G192">
        <v>395185</v>
      </c>
      <c r="H192" t="s">
        <v>440</v>
      </c>
      <c r="I192">
        <v>3161480</v>
      </c>
      <c r="J192">
        <f>YEAR(Table1[[#This Row],[Date]])</f>
        <v>2020</v>
      </c>
      <c r="K192" t="str">
        <f>TEXT(Table1[[#This Row],[Date]], "mmm")</f>
        <v>Dec</v>
      </c>
      <c r="L192" t="str">
        <f>TEXT(Table1[[#This Row],[Date]],"ddd")</f>
        <v>Fri</v>
      </c>
      <c r="M192" t="str">
        <f t="shared" si="2"/>
        <v>Q4</v>
      </c>
    </row>
    <row r="193" spans="1:13" x14ac:dyDescent="0.35">
      <c r="A193" s="2">
        <v>44192</v>
      </c>
      <c r="B193" t="s">
        <v>504</v>
      </c>
      <c r="C193" t="s">
        <v>489</v>
      </c>
      <c r="D193" t="s">
        <v>25</v>
      </c>
      <c r="E193" t="s">
        <v>195</v>
      </c>
      <c r="F193">
        <v>4</v>
      </c>
      <c r="G193">
        <v>207009</v>
      </c>
      <c r="H193" t="s">
        <v>435</v>
      </c>
      <c r="I193">
        <v>828036</v>
      </c>
      <c r="J193">
        <f>YEAR(Table1[[#This Row],[Date]])</f>
        <v>2020</v>
      </c>
      <c r="K193" t="str">
        <f>TEXT(Table1[[#This Row],[Date]], "mmm")</f>
        <v>Dec</v>
      </c>
      <c r="L193" t="str">
        <f>TEXT(Table1[[#This Row],[Date]],"ddd")</f>
        <v>Sun</v>
      </c>
      <c r="M193" t="str">
        <f t="shared" si="2"/>
        <v>Q4</v>
      </c>
    </row>
    <row r="194" spans="1:13" x14ac:dyDescent="0.35">
      <c r="A194" s="2">
        <v>44194</v>
      </c>
      <c r="B194" t="s">
        <v>507</v>
      </c>
      <c r="C194" t="s">
        <v>489</v>
      </c>
      <c r="D194" t="s">
        <v>22</v>
      </c>
      <c r="E194" t="s">
        <v>196</v>
      </c>
      <c r="F194">
        <v>1</v>
      </c>
      <c r="G194">
        <v>88822</v>
      </c>
      <c r="H194" t="s">
        <v>436</v>
      </c>
      <c r="I194">
        <v>88822</v>
      </c>
      <c r="J194">
        <f>YEAR(Table1[[#This Row],[Date]])</f>
        <v>2020</v>
      </c>
      <c r="K194" t="str">
        <f>TEXT(Table1[[#This Row],[Date]], "mmm")</f>
        <v>Dec</v>
      </c>
      <c r="L194" t="str">
        <f>TEXT(Table1[[#This Row],[Date]],"ddd")</f>
        <v>Tue</v>
      </c>
      <c r="M194" t="str">
        <f t="shared" ref="M194:M257" si="3">"Q" &amp; INT((MONTH(A194)-1)/3)+1</f>
        <v>Q4</v>
      </c>
    </row>
    <row r="195" spans="1:13" x14ac:dyDescent="0.35">
      <c r="A195" s="2">
        <v>44195</v>
      </c>
      <c r="B195" t="s">
        <v>503</v>
      </c>
      <c r="C195" t="s">
        <v>490</v>
      </c>
      <c r="D195" t="s">
        <v>22</v>
      </c>
      <c r="E195" t="s">
        <v>197</v>
      </c>
      <c r="F195">
        <v>9</v>
      </c>
      <c r="G195">
        <v>150052</v>
      </c>
      <c r="H195" t="s">
        <v>439</v>
      </c>
      <c r="I195">
        <v>1350468</v>
      </c>
      <c r="J195">
        <f>YEAR(Table1[[#This Row],[Date]])</f>
        <v>2020</v>
      </c>
      <c r="K195" t="str">
        <f>TEXT(Table1[[#This Row],[Date]], "mmm")</f>
        <v>Dec</v>
      </c>
      <c r="L195" t="str">
        <f>TEXT(Table1[[#This Row],[Date]],"ddd")</f>
        <v>Wed</v>
      </c>
      <c r="M195" t="str">
        <f t="shared" si="3"/>
        <v>Q4</v>
      </c>
    </row>
    <row r="196" spans="1:13" x14ac:dyDescent="0.35">
      <c r="A196" s="2">
        <v>44199</v>
      </c>
      <c r="B196" t="s">
        <v>505</v>
      </c>
      <c r="C196" t="s">
        <v>490</v>
      </c>
      <c r="D196" t="s">
        <v>25</v>
      </c>
      <c r="E196" t="s">
        <v>198</v>
      </c>
      <c r="F196">
        <v>1</v>
      </c>
      <c r="G196">
        <v>83777</v>
      </c>
      <c r="H196" t="s">
        <v>440</v>
      </c>
      <c r="I196">
        <v>83777</v>
      </c>
      <c r="J196">
        <f>YEAR(Table1[[#This Row],[Date]])</f>
        <v>2021</v>
      </c>
      <c r="K196" t="str">
        <f>TEXT(Table1[[#This Row],[Date]], "mmm")</f>
        <v>Jan</v>
      </c>
      <c r="L196" t="str">
        <f>TEXT(Table1[[#This Row],[Date]],"ddd")</f>
        <v>Sun</v>
      </c>
      <c r="M196" t="str">
        <f t="shared" si="3"/>
        <v>Q1</v>
      </c>
    </row>
    <row r="197" spans="1:13" x14ac:dyDescent="0.35">
      <c r="A197" s="2">
        <v>44201</v>
      </c>
      <c r="B197" t="s">
        <v>506</v>
      </c>
      <c r="C197" t="s">
        <v>489</v>
      </c>
      <c r="D197" t="s">
        <v>23</v>
      </c>
      <c r="E197" t="s">
        <v>199</v>
      </c>
      <c r="F197">
        <v>9</v>
      </c>
      <c r="G197">
        <v>88027</v>
      </c>
      <c r="H197" t="s">
        <v>439</v>
      </c>
      <c r="I197">
        <v>792243</v>
      </c>
      <c r="J197">
        <f>YEAR(Table1[[#This Row],[Date]])</f>
        <v>2021</v>
      </c>
      <c r="K197" t="str">
        <f>TEXT(Table1[[#This Row],[Date]], "mmm")</f>
        <v>Jan</v>
      </c>
      <c r="L197" t="str">
        <f>TEXT(Table1[[#This Row],[Date]],"ddd")</f>
        <v>Tue</v>
      </c>
      <c r="M197" t="str">
        <f t="shared" si="3"/>
        <v>Q1</v>
      </c>
    </row>
    <row r="198" spans="1:13" x14ac:dyDescent="0.35">
      <c r="A198" s="2">
        <v>44204</v>
      </c>
      <c r="B198" t="s">
        <v>503</v>
      </c>
      <c r="C198" t="s">
        <v>502</v>
      </c>
      <c r="D198" t="s">
        <v>23</v>
      </c>
      <c r="E198" t="s">
        <v>200</v>
      </c>
      <c r="F198">
        <v>7</v>
      </c>
      <c r="G198">
        <v>422466</v>
      </c>
      <c r="H198" t="s">
        <v>437</v>
      </c>
      <c r="I198">
        <v>2957262</v>
      </c>
      <c r="J198">
        <f>YEAR(Table1[[#This Row],[Date]])</f>
        <v>2021</v>
      </c>
      <c r="K198" t="str">
        <f>TEXT(Table1[[#This Row],[Date]], "mmm")</f>
        <v>Jan</v>
      </c>
      <c r="L198" t="str">
        <f>TEXT(Table1[[#This Row],[Date]],"ddd")</f>
        <v>Fri</v>
      </c>
      <c r="M198" t="str">
        <f t="shared" si="3"/>
        <v>Q1</v>
      </c>
    </row>
    <row r="199" spans="1:13" x14ac:dyDescent="0.35">
      <c r="A199" s="2">
        <v>44209</v>
      </c>
      <c r="B199" t="s">
        <v>503</v>
      </c>
      <c r="C199" t="s">
        <v>489</v>
      </c>
      <c r="D199" t="s">
        <v>23</v>
      </c>
      <c r="E199" t="s">
        <v>201</v>
      </c>
      <c r="F199">
        <v>7</v>
      </c>
      <c r="G199">
        <v>116978</v>
      </c>
      <c r="H199" t="s">
        <v>435</v>
      </c>
      <c r="I199">
        <v>818846</v>
      </c>
      <c r="J199">
        <f>YEAR(Table1[[#This Row],[Date]])</f>
        <v>2021</v>
      </c>
      <c r="K199" t="str">
        <f>TEXT(Table1[[#This Row],[Date]], "mmm")</f>
        <v>Jan</v>
      </c>
      <c r="L199" t="str">
        <f>TEXT(Table1[[#This Row],[Date]],"ddd")</f>
        <v>Wed</v>
      </c>
      <c r="M199" t="str">
        <f t="shared" si="3"/>
        <v>Q1</v>
      </c>
    </row>
    <row r="200" spans="1:13" x14ac:dyDescent="0.35">
      <c r="A200" s="2">
        <v>44209</v>
      </c>
      <c r="B200" t="s">
        <v>506</v>
      </c>
      <c r="C200" t="s">
        <v>486</v>
      </c>
      <c r="D200" t="s">
        <v>25</v>
      </c>
      <c r="E200" t="s">
        <v>202</v>
      </c>
      <c r="F200">
        <v>7</v>
      </c>
      <c r="G200">
        <v>179145</v>
      </c>
      <c r="H200" t="s">
        <v>437</v>
      </c>
      <c r="I200">
        <v>1254015</v>
      </c>
      <c r="J200">
        <f>YEAR(Table1[[#This Row],[Date]])</f>
        <v>2021</v>
      </c>
      <c r="K200" t="str">
        <f>TEXT(Table1[[#This Row],[Date]], "mmm")</f>
        <v>Jan</v>
      </c>
      <c r="L200" t="str">
        <f>TEXT(Table1[[#This Row],[Date]],"ddd")</f>
        <v>Wed</v>
      </c>
      <c r="M200" t="str">
        <f t="shared" si="3"/>
        <v>Q1</v>
      </c>
    </row>
    <row r="201" spans="1:13" x14ac:dyDescent="0.35">
      <c r="A201" s="2">
        <v>44213</v>
      </c>
      <c r="B201" t="s">
        <v>507</v>
      </c>
      <c r="C201" t="s">
        <v>490</v>
      </c>
      <c r="D201" t="s">
        <v>22</v>
      </c>
      <c r="E201" t="s">
        <v>203</v>
      </c>
      <c r="F201">
        <v>4</v>
      </c>
      <c r="G201">
        <v>198759</v>
      </c>
      <c r="H201" t="s">
        <v>439</v>
      </c>
      <c r="I201">
        <v>795036</v>
      </c>
      <c r="J201">
        <f>YEAR(Table1[[#This Row],[Date]])</f>
        <v>2021</v>
      </c>
      <c r="K201" t="str">
        <f>TEXT(Table1[[#This Row],[Date]], "mmm")</f>
        <v>Jan</v>
      </c>
      <c r="L201" t="str">
        <f>TEXT(Table1[[#This Row],[Date]],"ddd")</f>
        <v>Sun</v>
      </c>
      <c r="M201" t="str">
        <f t="shared" si="3"/>
        <v>Q1</v>
      </c>
    </row>
    <row r="202" spans="1:13" x14ac:dyDescent="0.35">
      <c r="A202" s="2">
        <v>44216</v>
      </c>
      <c r="B202" t="s">
        <v>504</v>
      </c>
      <c r="C202" t="s">
        <v>488</v>
      </c>
      <c r="D202" t="s">
        <v>23</v>
      </c>
      <c r="E202" t="s">
        <v>204</v>
      </c>
      <c r="F202">
        <v>9</v>
      </c>
      <c r="G202">
        <v>275535</v>
      </c>
      <c r="H202" t="s">
        <v>435</v>
      </c>
      <c r="I202">
        <v>2479815</v>
      </c>
      <c r="J202">
        <f>YEAR(Table1[[#This Row],[Date]])</f>
        <v>2021</v>
      </c>
      <c r="K202" t="str">
        <f>TEXT(Table1[[#This Row],[Date]], "mmm")</f>
        <v>Jan</v>
      </c>
      <c r="L202" t="str">
        <f>TEXT(Table1[[#This Row],[Date]],"ddd")</f>
        <v>Wed</v>
      </c>
      <c r="M202" t="str">
        <f t="shared" si="3"/>
        <v>Q1</v>
      </c>
    </row>
    <row r="203" spans="1:13" x14ac:dyDescent="0.35">
      <c r="A203" s="2">
        <v>44217</v>
      </c>
      <c r="B203" t="s">
        <v>507</v>
      </c>
      <c r="C203" t="s">
        <v>490</v>
      </c>
      <c r="D203" t="s">
        <v>22</v>
      </c>
      <c r="E203" t="s">
        <v>205</v>
      </c>
      <c r="F203">
        <v>2</v>
      </c>
      <c r="G203">
        <v>42878</v>
      </c>
      <c r="H203" t="s">
        <v>440</v>
      </c>
      <c r="I203">
        <v>85756</v>
      </c>
      <c r="J203">
        <f>YEAR(Table1[[#This Row],[Date]])</f>
        <v>2021</v>
      </c>
      <c r="K203" t="str">
        <f>TEXT(Table1[[#This Row],[Date]], "mmm")</f>
        <v>Jan</v>
      </c>
      <c r="L203" t="str">
        <f>TEXT(Table1[[#This Row],[Date]],"ddd")</f>
        <v>Thu</v>
      </c>
      <c r="M203" t="str">
        <f t="shared" si="3"/>
        <v>Q1</v>
      </c>
    </row>
    <row r="204" spans="1:13" x14ac:dyDescent="0.35">
      <c r="A204" s="2">
        <v>44217</v>
      </c>
      <c r="B204" t="s">
        <v>506</v>
      </c>
      <c r="C204" t="s">
        <v>488</v>
      </c>
      <c r="D204" t="s">
        <v>23</v>
      </c>
      <c r="E204" t="s">
        <v>50</v>
      </c>
      <c r="F204">
        <v>4</v>
      </c>
      <c r="G204">
        <v>307215</v>
      </c>
      <c r="H204" t="s">
        <v>438</v>
      </c>
      <c r="I204">
        <v>1228860</v>
      </c>
      <c r="J204">
        <f>YEAR(Table1[[#This Row],[Date]])</f>
        <v>2021</v>
      </c>
      <c r="K204" t="str">
        <f>TEXT(Table1[[#This Row],[Date]], "mmm")</f>
        <v>Jan</v>
      </c>
      <c r="L204" t="str">
        <f>TEXT(Table1[[#This Row],[Date]],"ddd")</f>
        <v>Thu</v>
      </c>
      <c r="M204" t="str">
        <f t="shared" si="3"/>
        <v>Q1</v>
      </c>
    </row>
    <row r="205" spans="1:13" x14ac:dyDescent="0.35">
      <c r="A205" s="2">
        <v>44218</v>
      </c>
      <c r="B205" t="s">
        <v>503</v>
      </c>
      <c r="C205" t="s">
        <v>490</v>
      </c>
      <c r="D205" t="s">
        <v>23</v>
      </c>
      <c r="E205" t="s">
        <v>195</v>
      </c>
      <c r="F205">
        <v>6</v>
      </c>
      <c r="G205">
        <v>294344</v>
      </c>
      <c r="H205" t="s">
        <v>435</v>
      </c>
      <c r="I205">
        <v>1766064</v>
      </c>
      <c r="J205">
        <f>YEAR(Table1[[#This Row],[Date]])</f>
        <v>2021</v>
      </c>
      <c r="K205" t="str">
        <f>TEXT(Table1[[#This Row],[Date]], "mmm")</f>
        <v>Jan</v>
      </c>
      <c r="L205" t="str">
        <f>TEXT(Table1[[#This Row],[Date]],"ddd")</f>
        <v>Fri</v>
      </c>
      <c r="M205" t="str">
        <f t="shared" si="3"/>
        <v>Q1</v>
      </c>
    </row>
    <row r="206" spans="1:13" x14ac:dyDescent="0.35">
      <c r="A206" s="2">
        <v>44222</v>
      </c>
      <c r="B206" t="s">
        <v>506</v>
      </c>
      <c r="C206" t="s">
        <v>491</v>
      </c>
      <c r="D206" t="s">
        <v>25</v>
      </c>
      <c r="E206" t="s">
        <v>206</v>
      </c>
      <c r="F206">
        <v>5</v>
      </c>
      <c r="G206">
        <v>441180</v>
      </c>
      <c r="H206" t="s">
        <v>438</v>
      </c>
      <c r="I206">
        <v>2205900</v>
      </c>
      <c r="J206">
        <f>YEAR(Table1[[#This Row],[Date]])</f>
        <v>2021</v>
      </c>
      <c r="K206" t="str">
        <f>TEXT(Table1[[#This Row],[Date]], "mmm")</f>
        <v>Jan</v>
      </c>
      <c r="L206" t="str">
        <f>TEXT(Table1[[#This Row],[Date]],"ddd")</f>
        <v>Tue</v>
      </c>
      <c r="M206" t="str">
        <f t="shared" si="3"/>
        <v>Q1</v>
      </c>
    </row>
    <row r="207" spans="1:13" x14ac:dyDescent="0.35">
      <c r="A207" s="2">
        <v>44224</v>
      </c>
      <c r="B207" t="s">
        <v>505</v>
      </c>
      <c r="C207" t="s">
        <v>493</v>
      </c>
      <c r="D207" t="s">
        <v>22</v>
      </c>
      <c r="E207" t="s">
        <v>207</v>
      </c>
      <c r="F207">
        <v>8</v>
      </c>
      <c r="G207">
        <v>104612</v>
      </c>
      <c r="H207" t="s">
        <v>437</v>
      </c>
      <c r="I207">
        <v>836896</v>
      </c>
      <c r="J207">
        <f>YEAR(Table1[[#This Row],[Date]])</f>
        <v>2021</v>
      </c>
      <c r="K207" t="str">
        <f>TEXT(Table1[[#This Row],[Date]], "mmm")</f>
        <v>Jan</v>
      </c>
      <c r="L207" t="str">
        <f>TEXT(Table1[[#This Row],[Date]],"ddd")</f>
        <v>Thu</v>
      </c>
      <c r="M207" t="str">
        <f t="shared" si="3"/>
        <v>Q1</v>
      </c>
    </row>
    <row r="208" spans="1:13" x14ac:dyDescent="0.35">
      <c r="A208" s="2">
        <v>44233</v>
      </c>
      <c r="B208" t="s">
        <v>506</v>
      </c>
      <c r="C208" t="s">
        <v>493</v>
      </c>
      <c r="D208" t="s">
        <v>25</v>
      </c>
      <c r="E208" t="s">
        <v>63</v>
      </c>
      <c r="F208">
        <v>3</v>
      </c>
      <c r="G208">
        <v>462500</v>
      </c>
      <c r="H208" t="s">
        <v>436</v>
      </c>
      <c r="I208">
        <v>1387500</v>
      </c>
      <c r="J208">
        <f>YEAR(Table1[[#This Row],[Date]])</f>
        <v>2021</v>
      </c>
      <c r="K208" t="str">
        <f>TEXT(Table1[[#This Row],[Date]], "mmm")</f>
        <v>Feb</v>
      </c>
      <c r="L208" t="str">
        <f>TEXT(Table1[[#This Row],[Date]],"ddd")</f>
        <v>Sat</v>
      </c>
      <c r="M208" t="str">
        <f t="shared" si="3"/>
        <v>Q1</v>
      </c>
    </row>
    <row r="209" spans="1:13" x14ac:dyDescent="0.35">
      <c r="A209" s="2">
        <v>44247</v>
      </c>
      <c r="B209" t="s">
        <v>506</v>
      </c>
      <c r="C209" t="s">
        <v>488</v>
      </c>
      <c r="D209" t="s">
        <v>22</v>
      </c>
      <c r="E209" t="s">
        <v>208</v>
      </c>
      <c r="F209">
        <v>5</v>
      </c>
      <c r="G209">
        <v>78410</v>
      </c>
      <c r="H209" t="s">
        <v>437</v>
      </c>
      <c r="I209">
        <v>392050</v>
      </c>
      <c r="J209">
        <f>YEAR(Table1[[#This Row],[Date]])</f>
        <v>2021</v>
      </c>
      <c r="K209" t="str">
        <f>TEXT(Table1[[#This Row],[Date]], "mmm")</f>
        <v>Feb</v>
      </c>
      <c r="L209" t="str">
        <f>TEXT(Table1[[#This Row],[Date]],"ddd")</f>
        <v>Sat</v>
      </c>
      <c r="M209" t="str">
        <f t="shared" si="3"/>
        <v>Q1</v>
      </c>
    </row>
    <row r="210" spans="1:13" x14ac:dyDescent="0.35">
      <c r="A210" s="2">
        <v>44262</v>
      </c>
      <c r="B210" t="s">
        <v>503</v>
      </c>
      <c r="C210" t="s">
        <v>502</v>
      </c>
      <c r="D210" t="s">
        <v>23</v>
      </c>
      <c r="E210" t="s">
        <v>209</v>
      </c>
      <c r="F210">
        <v>6</v>
      </c>
      <c r="G210">
        <v>288707</v>
      </c>
      <c r="H210" t="s">
        <v>439</v>
      </c>
      <c r="I210">
        <v>1732242</v>
      </c>
      <c r="J210">
        <f>YEAR(Table1[[#This Row],[Date]])</f>
        <v>2021</v>
      </c>
      <c r="K210" t="str">
        <f>TEXT(Table1[[#This Row],[Date]], "mmm")</f>
        <v>Mar</v>
      </c>
      <c r="L210" t="str">
        <f>TEXT(Table1[[#This Row],[Date]],"ddd")</f>
        <v>Sun</v>
      </c>
      <c r="M210" t="str">
        <f t="shared" si="3"/>
        <v>Q1</v>
      </c>
    </row>
    <row r="211" spans="1:13" x14ac:dyDescent="0.35">
      <c r="A211" s="2">
        <v>44263</v>
      </c>
      <c r="B211" t="s">
        <v>504</v>
      </c>
      <c r="C211" t="s">
        <v>487</v>
      </c>
      <c r="D211" t="s">
        <v>25</v>
      </c>
      <c r="E211" t="s">
        <v>62</v>
      </c>
      <c r="F211">
        <v>1</v>
      </c>
      <c r="G211">
        <v>247912</v>
      </c>
      <c r="H211" t="s">
        <v>438</v>
      </c>
      <c r="I211">
        <v>247912</v>
      </c>
      <c r="J211">
        <f>YEAR(Table1[[#This Row],[Date]])</f>
        <v>2021</v>
      </c>
      <c r="K211" t="str">
        <f>TEXT(Table1[[#This Row],[Date]], "mmm")</f>
        <v>Mar</v>
      </c>
      <c r="L211" t="str">
        <f>TEXT(Table1[[#This Row],[Date]],"ddd")</f>
        <v>Mon</v>
      </c>
      <c r="M211" t="str">
        <f t="shared" si="3"/>
        <v>Q1</v>
      </c>
    </row>
    <row r="212" spans="1:13" x14ac:dyDescent="0.35">
      <c r="A212" s="2">
        <v>44263</v>
      </c>
      <c r="B212" t="s">
        <v>503</v>
      </c>
      <c r="C212" t="s">
        <v>488</v>
      </c>
      <c r="D212" t="s">
        <v>22</v>
      </c>
      <c r="E212" t="s">
        <v>210</v>
      </c>
      <c r="F212">
        <v>8</v>
      </c>
      <c r="G212">
        <v>151608</v>
      </c>
      <c r="H212" t="s">
        <v>437</v>
      </c>
      <c r="I212">
        <v>1212864</v>
      </c>
      <c r="J212">
        <f>YEAR(Table1[[#This Row],[Date]])</f>
        <v>2021</v>
      </c>
      <c r="K212" t="str">
        <f>TEXT(Table1[[#This Row],[Date]], "mmm")</f>
        <v>Mar</v>
      </c>
      <c r="L212" t="str">
        <f>TEXT(Table1[[#This Row],[Date]],"ddd")</f>
        <v>Mon</v>
      </c>
      <c r="M212" t="str">
        <f t="shared" si="3"/>
        <v>Q1</v>
      </c>
    </row>
    <row r="213" spans="1:13" x14ac:dyDescent="0.35">
      <c r="A213" s="2">
        <v>44270</v>
      </c>
      <c r="B213" t="s">
        <v>505</v>
      </c>
      <c r="C213" t="s">
        <v>493</v>
      </c>
      <c r="D213" t="s">
        <v>25</v>
      </c>
      <c r="E213" t="s">
        <v>211</v>
      </c>
      <c r="F213">
        <v>5</v>
      </c>
      <c r="G213">
        <v>306223</v>
      </c>
      <c r="H213" t="s">
        <v>437</v>
      </c>
      <c r="I213">
        <v>1531115</v>
      </c>
      <c r="J213">
        <f>YEAR(Table1[[#This Row],[Date]])</f>
        <v>2021</v>
      </c>
      <c r="K213" t="str">
        <f>TEXT(Table1[[#This Row],[Date]], "mmm")</f>
        <v>Mar</v>
      </c>
      <c r="L213" t="str">
        <f>TEXT(Table1[[#This Row],[Date]],"ddd")</f>
        <v>Mon</v>
      </c>
      <c r="M213" t="str">
        <f t="shared" si="3"/>
        <v>Q1</v>
      </c>
    </row>
    <row r="214" spans="1:13" x14ac:dyDescent="0.35">
      <c r="A214" s="2">
        <v>44270</v>
      </c>
      <c r="B214" t="s">
        <v>505</v>
      </c>
      <c r="C214" t="s">
        <v>491</v>
      </c>
      <c r="D214" t="s">
        <v>22</v>
      </c>
      <c r="E214" t="s">
        <v>212</v>
      </c>
      <c r="F214">
        <v>2</v>
      </c>
      <c r="G214">
        <v>377772</v>
      </c>
      <c r="H214" t="s">
        <v>436</v>
      </c>
      <c r="I214">
        <v>755544</v>
      </c>
      <c r="J214">
        <f>YEAR(Table1[[#This Row],[Date]])</f>
        <v>2021</v>
      </c>
      <c r="K214" t="str">
        <f>TEXT(Table1[[#This Row],[Date]], "mmm")</f>
        <v>Mar</v>
      </c>
      <c r="L214" t="str">
        <f>TEXT(Table1[[#This Row],[Date]],"ddd")</f>
        <v>Mon</v>
      </c>
      <c r="M214" t="str">
        <f t="shared" si="3"/>
        <v>Q1</v>
      </c>
    </row>
    <row r="215" spans="1:13" x14ac:dyDescent="0.35">
      <c r="A215" s="2">
        <v>44278</v>
      </c>
      <c r="B215" t="s">
        <v>506</v>
      </c>
      <c r="C215" t="s">
        <v>488</v>
      </c>
      <c r="D215" t="s">
        <v>25</v>
      </c>
      <c r="E215" t="s">
        <v>213</v>
      </c>
      <c r="F215">
        <v>1</v>
      </c>
      <c r="G215">
        <v>36456</v>
      </c>
      <c r="H215" t="s">
        <v>439</v>
      </c>
      <c r="I215">
        <v>36456</v>
      </c>
      <c r="J215">
        <f>YEAR(Table1[[#This Row],[Date]])</f>
        <v>2021</v>
      </c>
      <c r="K215" t="str">
        <f>TEXT(Table1[[#This Row],[Date]], "mmm")</f>
        <v>Mar</v>
      </c>
      <c r="L215" t="str">
        <f>TEXT(Table1[[#This Row],[Date]],"ddd")</f>
        <v>Tue</v>
      </c>
      <c r="M215" t="str">
        <f t="shared" si="3"/>
        <v>Q1</v>
      </c>
    </row>
    <row r="216" spans="1:13" x14ac:dyDescent="0.35">
      <c r="A216" s="2">
        <v>44279</v>
      </c>
      <c r="B216" t="s">
        <v>504</v>
      </c>
      <c r="C216" t="s">
        <v>493</v>
      </c>
      <c r="D216" t="s">
        <v>23</v>
      </c>
      <c r="E216" t="s">
        <v>214</v>
      </c>
      <c r="F216">
        <v>3</v>
      </c>
      <c r="G216">
        <v>73303</v>
      </c>
      <c r="H216" t="s">
        <v>440</v>
      </c>
      <c r="I216">
        <v>219909</v>
      </c>
      <c r="J216">
        <f>YEAR(Table1[[#This Row],[Date]])</f>
        <v>2021</v>
      </c>
      <c r="K216" t="str">
        <f>TEXT(Table1[[#This Row],[Date]], "mmm")</f>
        <v>Mar</v>
      </c>
      <c r="L216" t="str">
        <f>TEXT(Table1[[#This Row],[Date]],"ddd")</f>
        <v>Wed</v>
      </c>
      <c r="M216" t="str">
        <f t="shared" si="3"/>
        <v>Q1</v>
      </c>
    </row>
    <row r="217" spans="1:13" x14ac:dyDescent="0.35">
      <c r="A217" s="2">
        <v>44279</v>
      </c>
      <c r="B217" t="s">
        <v>503</v>
      </c>
      <c r="C217" t="s">
        <v>487</v>
      </c>
      <c r="D217" t="s">
        <v>22</v>
      </c>
      <c r="E217" t="s">
        <v>59</v>
      </c>
      <c r="F217">
        <v>6</v>
      </c>
      <c r="G217">
        <v>207759</v>
      </c>
      <c r="H217" t="s">
        <v>438</v>
      </c>
      <c r="I217">
        <v>1246554</v>
      </c>
      <c r="J217">
        <f>YEAR(Table1[[#This Row],[Date]])</f>
        <v>2021</v>
      </c>
      <c r="K217" t="str">
        <f>TEXT(Table1[[#This Row],[Date]], "mmm")</f>
        <v>Mar</v>
      </c>
      <c r="L217" t="str">
        <f>TEXT(Table1[[#This Row],[Date]],"ddd")</f>
        <v>Wed</v>
      </c>
      <c r="M217" t="str">
        <f t="shared" si="3"/>
        <v>Q1</v>
      </c>
    </row>
    <row r="218" spans="1:13" x14ac:dyDescent="0.35">
      <c r="A218" s="2">
        <v>44279</v>
      </c>
      <c r="B218" t="s">
        <v>506</v>
      </c>
      <c r="C218" t="s">
        <v>488</v>
      </c>
      <c r="D218" t="s">
        <v>23</v>
      </c>
      <c r="E218" t="s">
        <v>215</v>
      </c>
      <c r="F218">
        <v>7</v>
      </c>
      <c r="G218">
        <v>275039</v>
      </c>
      <c r="H218" t="s">
        <v>435</v>
      </c>
      <c r="I218">
        <v>1925273</v>
      </c>
      <c r="J218">
        <f>YEAR(Table1[[#This Row],[Date]])</f>
        <v>2021</v>
      </c>
      <c r="K218" t="str">
        <f>TEXT(Table1[[#This Row],[Date]], "mmm")</f>
        <v>Mar</v>
      </c>
      <c r="L218" t="str">
        <f>TEXT(Table1[[#This Row],[Date]],"ddd")</f>
        <v>Wed</v>
      </c>
      <c r="M218" t="str">
        <f t="shared" si="3"/>
        <v>Q1</v>
      </c>
    </row>
    <row r="219" spans="1:13" x14ac:dyDescent="0.35">
      <c r="A219" s="2">
        <v>44285</v>
      </c>
      <c r="B219" t="s">
        <v>506</v>
      </c>
      <c r="C219" t="s">
        <v>486</v>
      </c>
      <c r="D219" t="s">
        <v>23</v>
      </c>
      <c r="E219" t="s">
        <v>216</v>
      </c>
      <c r="F219">
        <v>5</v>
      </c>
      <c r="G219">
        <v>432585</v>
      </c>
      <c r="H219" t="s">
        <v>436</v>
      </c>
      <c r="I219">
        <v>2162925</v>
      </c>
      <c r="J219">
        <f>YEAR(Table1[[#This Row],[Date]])</f>
        <v>2021</v>
      </c>
      <c r="K219" t="str">
        <f>TEXT(Table1[[#This Row],[Date]], "mmm")</f>
        <v>Mar</v>
      </c>
      <c r="L219" t="str">
        <f>TEXT(Table1[[#This Row],[Date]],"ddd")</f>
        <v>Tue</v>
      </c>
      <c r="M219" t="str">
        <f t="shared" si="3"/>
        <v>Q1</v>
      </c>
    </row>
    <row r="220" spans="1:13" x14ac:dyDescent="0.35">
      <c r="A220" s="2">
        <v>44289</v>
      </c>
      <c r="B220" t="s">
        <v>505</v>
      </c>
      <c r="C220" t="s">
        <v>487</v>
      </c>
      <c r="D220" t="s">
        <v>24</v>
      </c>
      <c r="E220" t="s">
        <v>217</v>
      </c>
      <c r="F220">
        <v>8</v>
      </c>
      <c r="G220">
        <v>205650</v>
      </c>
      <c r="H220" t="s">
        <v>435</v>
      </c>
      <c r="I220">
        <v>1645200</v>
      </c>
      <c r="J220">
        <f>YEAR(Table1[[#This Row],[Date]])</f>
        <v>2021</v>
      </c>
      <c r="K220" t="str">
        <f>TEXT(Table1[[#This Row],[Date]], "mmm")</f>
        <v>Apr</v>
      </c>
      <c r="L220" t="str">
        <f>TEXT(Table1[[#This Row],[Date]],"ddd")</f>
        <v>Sat</v>
      </c>
      <c r="M220" t="str">
        <f t="shared" si="3"/>
        <v>Q2</v>
      </c>
    </row>
    <row r="221" spans="1:13" x14ac:dyDescent="0.35">
      <c r="A221" s="2">
        <v>44291</v>
      </c>
      <c r="B221" t="s">
        <v>507</v>
      </c>
      <c r="C221" t="s">
        <v>491</v>
      </c>
      <c r="D221" t="s">
        <v>24</v>
      </c>
      <c r="E221" t="s">
        <v>218</v>
      </c>
      <c r="F221">
        <v>7</v>
      </c>
      <c r="G221">
        <v>381053</v>
      </c>
      <c r="H221" t="s">
        <v>436</v>
      </c>
      <c r="I221">
        <v>2667371</v>
      </c>
      <c r="J221">
        <f>YEAR(Table1[[#This Row],[Date]])</f>
        <v>2021</v>
      </c>
      <c r="K221" t="str">
        <f>TEXT(Table1[[#This Row],[Date]], "mmm")</f>
        <v>Apr</v>
      </c>
      <c r="L221" t="str">
        <f>TEXT(Table1[[#This Row],[Date]],"ddd")</f>
        <v>Mon</v>
      </c>
      <c r="M221" t="str">
        <f t="shared" si="3"/>
        <v>Q2</v>
      </c>
    </row>
    <row r="222" spans="1:13" x14ac:dyDescent="0.35">
      <c r="A222" s="2">
        <v>44292</v>
      </c>
      <c r="B222" t="s">
        <v>505</v>
      </c>
      <c r="C222" t="s">
        <v>502</v>
      </c>
      <c r="D222" t="s">
        <v>22</v>
      </c>
      <c r="E222" t="s">
        <v>219</v>
      </c>
      <c r="F222">
        <v>6</v>
      </c>
      <c r="G222">
        <v>109845</v>
      </c>
      <c r="H222" t="s">
        <v>436</v>
      </c>
      <c r="I222">
        <v>659070</v>
      </c>
      <c r="J222">
        <f>YEAR(Table1[[#This Row],[Date]])</f>
        <v>2021</v>
      </c>
      <c r="K222" t="str">
        <f>TEXT(Table1[[#This Row],[Date]], "mmm")</f>
        <v>Apr</v>
      </c>
      <c r="L222" t="str">
        <f>TEXT(Table1[[#This Row],[Date]],"ddd")</f>
        <v>Tue</v>
      </c>
      <c r="M222" t="str">
        <f t="shared" si="3"/>
        <v>Q2</v>
      </c>
    </row>
    <row r="223" spans="1:13" x14ac:dyDescent="0.35">
      <c r="A223" s="2">
        <v>44308</v>
      </c>
      <c r="B223" t="s">
        <v>504</v>
      </c>
      <c r="C223" t="s">
        <v>502</v>
      </c>
      <c r="D223" t="s">
        <v>23</v>
      </c>
      <c r="E223" t="s">
        <v>220</v>
      </c>
      <c r="F223">
        <v>8</v>
      </c>
      <c r="G223">
        <v>188186</v>
      </c>
      <c r="H223" t="s">
        <v>438</v>
      </c>
      <c r="I223">
        <v>1505488</v>
      </c>
      <c r="J223">
        <f>YEAR(Table1[[#This Row],[Date]])</f>
        <v>2021</v>
      </c>
      <c r="K223" t="str">
        <f>TEXT(Table1[[#This Row],[Date]], "mmm")</f>
        <v>Apr</v>
      </c>
      <c r="L223" t="str">
        <f>TEXT(Table1[[#This Row],[Date]],"ddd")</f>
        <v>Thu</v>
      </c>
      <c r="M223" t="str">
        <f t="shared" si="3"/>
        <v>Q2</v>
      </c>
    </row>
    <row r="224" spans="1:13" x14ac:dyDescent="0.35">
      <c r="A224" s="2">
        <v>44309</v>
      </c>
      <c r="B224" t="s">
        <v>507</v>
      </c>
      <c r="C224" t="s">
        <v>487</v>
      </c>
      <c r="D224" t="s">
        <v>22</v>
      </c>
      <c r="E224" t="s">
        <v>221</v>
      </c>
      <c r="F224">
        <v>5</v>
      </c>
      <c r="G224">
        <v>458447</v>
      </c>
      <c r="H224" t="s">
        <v>437</v>
      </c>
      <c r="I224">
        <v>2292235</v>
      </c>
      <c r="J224">
        <f>YEAR(Table1[[#This Row],[Date]])</f>
        <v>2021</v>
      </c>
      <c r="K224" t="str">
        <f>TEXT(Table1[[#This Row],[Date]], "mmm")</f>
        <v>Apr</v>
      </c>
      <c r="L224" t="str">
        <f>TEXT(Table1[[#This Row],[Date]],"ddd")</f>
        <v>Fri</v>
      </c>
      <c r="M224" t="str">
        <f t="shared" si="3"/>
        <v>Q2</v>
      </c>
    </row>
    <row r="225" spans="1:13" x14ac:dyDescent="0.35">
      <c r="A225" s="2">
        <v>44313</v>
      </c>
      <c r="B225" t="s">
        <v>505</v>
      </c>
      <c r="C225" t="s">
        <v>491</v>
      </c>
      <c r="D225" t="s">
        <v>24</v>
      </c>
      <c r="E225" t="s">
        <v>222</v>
      </c>
      <c r="F225">
        <v>8</v>
      </c>
      <c r="G225">
        <v>476569</v>
      </c>
      <c r="H225" t="s">
        <v>435</v>
      </c>
      <c r="I225">
        <v>3812552</v>
      </c>
      <c r="J225">
        <f>YEAR(Table1[[#This Row],[Date]])</f>
        <v>2021</v>
      </c>
      <c r="K225" t="str">
        <f>TEXT(Table1[[#This Row],[Date]], "mmm")</f>
        <v>Apr</v>
      </c>
      <c r="L225" t="str">
        <f>TEXT(Table1[[#This Row],[Date]],"ddd")</f>
        <v>Tue</v>
      </c>
      <c r="M225" t="str">
        <f t="shared" si="3"/>
        <v>Q2</v>
      </c>
    </row>
    <row r="226" spans="1:13" x14ac:dyDescent="0.35">
      <c r="A226" s="2">
        <v>44323</v>
      </c>
      <c r="B226" t="s">
        <v>506</v>
      </c>
      <c r="C226" t="s">
        <v>491</v>
      </c>
      <c r="D226" t="s">
        <v>24</v>
      </c>
      <c r="E226" t="s">
        <v>223</v>
      </c>
      <c r="F226">
        <v>8</v>
      </c>
      <c r="G226">
        <v>265466</v>
      </c>
      <c r="H226" t="s">
        <v>435</v>
      </c>
      <c r="I226">
        <v>2123728</v>
      </c>
      <c r="J226">
        <f>YEAR(Table1[[#This Row],[Date]])</f>
        <v>2021</v>
      </c>
      <c r="K226" t="str">
        <f>TEXT(Table1[[#This Row],[Date]], "mmm")</f>
        <v>May</v>
      </c>
      <c r="L226" t="str">
        <f>TEXT(Table1[[#This Row],[Date]],"ddd")</f>
        <v>Fri</v>
      </c>
      <c r="M226" t="str">
        <f t="shared" si="3"/>
        <v>Q2</v>
      </c>
    </row>
    <row r="227" spans="1:13" x14ac:dyDescent="0.35">
      <c r="A227" s="2">
        <v>44326</v>
      </c>
      <c r="B227" t="s">
        <v>505</v>
      </c>
      <c r="C227" t="s">
        <v>490</v>
      </c>
      <c r="D227" t="s">
        <v>25</v>
      </c>
      <c r="E227" t="s">
        <v>224</v>
      </c>
      <c r="F227">
        <v>6</v>
      </c>
      <c r="G227">
        <v>139168</v>
      </c>
      <c r="H227" t="s">
        <v>440</v>
      </c>
      <c r="I227">
        <v>835008</v>
      </c>
      <c r="J227">
        <f>YEAR(Table1[[#This Row],[Date]])</f>
        <v>2021</v>
      </c>
      <c r="K227" t="str">
        <f>TEXT(Table1[[#This Row],[Date]], "mmm")</f>
        <v>May</v>
      </c>
      <c r="L227" t="str">
        <f>TEXT(Table1[[#This Row],[Date]],"ddd")</f>
        <v>Mon</v>
      </c>
      <c r="M227" t="str">
        <f t="shared" si="3"/>
        <v>Q2</v>
      </c>
    </row>
    <row r="228" spans="1:13" x14ac:dyDescent="0.35">
      <c r="A228" s="2">
        <v>44329</v>
      </c>
      <c r="B228" t="s">
        <v>506</v>
      </c>
      <c r="C228" t="s">
        <v>491</v>
      </c>
      <c r="D228" t="s">
        <v>24</v>
      </c>
      <c r="E228" t="s">
        <v>225</v>
      </c>
      <c r="F228">
        <v>8</v>
      </c>
      <c r="G228">
        <v>31685</v>
      </c>
      <c r="H228" t="s">
        <v>440</v>
      </c>
      <c r="I228">
        <v>253480</v>
      </c>
      <c r="J228">
        <f>YEAR(Table1[[#This Row],[Date]])</f>
        <v>2021</v>
      </c>
      <c r="K228" t="str">
        <f>TEXT(Table1[[#This Row],[Date]], "mmm")</f>
        <v>May</v>
      </c>
      <c r="L228" t="str">
        <f>TEXT(Table1[[#This Row],[Date]],"ddd")</f>
        <v>Thu</v>
      </c>
      <c r="M228" t="str">
        <f t="shared" si="3"/>
        <v>Q2</v>
      </c>
    </row>
    <row r="229" spans="1:13" x14ac:dyDescent="0.35">
      <c r="A229" s="2">
        <v>44331</v>
      </c>
      <c r="B229" t="s">
        <v>503</v>
      </c>
      <c r="C229" t="s">
        <v>489</v>
      </c>
      <c r="D229" t="s">
        <v>24</v>
      </c>
      <c r="E229" t="s">
        <v>226</v>
      </c>
      <c r="F229">
        <v>5</v>
      </c>
      <c r="G229">
        <v>325441</v>
      </c>
      <c r="H229" t="s">
        <v>437</v>
      </c>
      <c r="I229">
        <v>1627205</v>
      </c>
      <c r="J229">
        <f>YEAR(Table1[[#This Row],[Date]])</f>
        <v>2021</v>
      </c>
      <c r="K229" t="str">
        <f>TEXT(Table1[[#This Row],[Date]], "mmm")</f>
        <v>May</v>
      </c>
      <c r="L229" t="str">
        <f>TEXT(Table1[[#This Row],[Date]],"ddd")</f>
        <v>Sat</v>
      </c>
      <c r="M229" t="str">
        <f t="shared" si="3"/>
        <v>Q2</v>
      </c>
    </row>
    <row r="230" spans="1:13" x14ac:dyDescent="0.35">
      <c r="A230" s="2">
        <v>44333</v>
      </c>
      <c r="B230" t="s">
        <v>507</v>
      </c>
      <c r="C230" t="s">
        <v>489</v>
      </c>
      <c r="D230" t="s">
        <v>25</v>
      </c>
      <c r="E230" t="s">
        <v>177</v>
      </c>
      <c r="F230">
        <v>5</v>
      </c>
      <c r="G230">
        <v>349440</v>
      </c>
      <c r="H230" t="s">
        <v>436</v>
      </c>
      <c r="I230">
        <v>1747200</v>
      </c>
      <c r="J230">
        <f>YEAR(Table1[[#This Row],[Date]])</f>
        <v>2021</v>
      </c>
      <c r="K230" t="str">
        <f>TEXT(Table1[[#This Row],[Date]], "mmm")</f>
        <v>May</v>
      </c>
      <c r="L230" t="str">
        <f>TEXT(Table1[[#This Row],[Date]],"ddd")</f>
        <v>Mon</v>
      </c>
      <c r="M230" t="str">
        <f t="shared" si="3"/>
        <v>Q2</v>
      </c>
    </row>
    <row r="231" spans="1:13" x14ac:dyDescent="0.35">
      <c r="A231" s="2">
        <v>44335</v>
      </c>
      <c r="B231" t="s">
        <v>505</v>
      </c>
      <c r="C231" t="s">
        <v>493</v>
      </c>
      <c r="D231" t="s">
        <v>24</v>
      </c>
      <c r="E231" t="s">
        <v>227</v>
      </c>
      <c r="F231">
        <v>8</v>
      </c>
      <c r="G231">
        <v>83411</v>
      </c>
      <c r="H231" t="s">
        <v>439</v>
      </c>
      <c r="I231">
        <v>667288</v>
      </c>
      <c r="J231">
        <f>YEAR(Table1[[#This Row],[Date]])</f>
        <v>2021</v>
      </c>
      <c r="K231" t="str">
        <f>TEXT(Table1[[#This Row],[Date]], "mmm")</f>
        <v>May</v>
      </c>
      <c r="L231" t="str">
        <f>TEXT(Table1[[#This Row],[Date]],"ddd")</f>
        <v>Wed</v>
      </c>
      <c r="M231" t="str">
        <f t="shared" si="3"/>
        <v>Q2</v>
      </c>
    </row>
    <row r="232" spans="1:13" x14ac:dyDescent="0.35">
      <c r="A232" s="2">
        <v>44363</v>
      </c>
      <c r="B232" t="s">
        <v>506</v>
      </c>
      <c r="C232" t="s">
        <v>489</v>
      </c>
      <c r="D232" t="s">
        <v>24</v>
      </c>
      <c r="E232" t="s">
        <v>228</v>
      </c>
      <c r="F232">
        <v>3</v>
      </c>
      <c r="G232">
        <v>238037</v>
      </c>
      <c r="H232" t="s">
        <v>437</v>
      </c>
      <c r="I232">
        <v>714111</v>
      </c>
      <c r="J232">
        <f>YEAR(Table1[[#This Row],[Date]])</f>
        <v>2021</v>
      </c>
      <c r="K232" t="str">
        <f>TEXT(Table1[[#This Row],[Date]], "mmm")</f>
        <v>Jun</v>
      </c>
      <c r="L232" t="str">
        <f>TEXT(Table1[[#This Row],[Date]],"ddd")</f>
        <v>Wed</v>
      </c>
      <c r="M232" t="str">
        <f t="shared" si="3"/>
        <v>Q2</v>
      </c>
    </row>
    <row r="233" spans="1:13" x14ac:dyDescent="0.35">
      <c r="A233" s="2">
        <v>44365</v>
      </c>
      <c r="B233" t="s">
        <v>505</v>
      </c>
      <c r="C233" t="s">
        <v>489</v>
      </c>
      <c r="D233" t="s">
        <v>22</v>
      </c>
      <c r="E233" t="s">
        <v>112</v>
      </c>
      <c r="F233">
        <v>3</v>
      </c>
      <c r="G233">
        <v>90726</v>
      </c>
      <c r="H233" t="s">
        <v>440</v>
      </c>
      <c r="I233">
        <v>272178</v>
      </c>
      <c r="J233">
        <f>YEAR(Table1[[#This Row],[Date]])</f>
        <v>2021</v>
      </c>
      <c r="K233" t="str">
        <f>TEXT(Table1[[#This Row],[Date]], "mmm")</f>
        <v>Jun</v>
      </c>
      <c r="L233" t="str">
        <f>TEXT(Table1[[#This Row],[Date]],"ddd")</f>
        <v>Fri</v>
      </c>
      <c r="M233" t="str">
        <f t="shared" si="3"/>
        <v>Q2</v>
      </c>
    </row>
    <row r="234" spans="1:13" x14ac:dyDescent="0.35">
      <c r="A234" s="2">
        <v>44365</v>
      </c>
      <c r="B234" t="s">
        <v>506</v>
      </c>
      <c r="C234" t="s">
        <v>493</v>
      </c>
      <c r="D234" t="s">
        <v>25</v>
      </c>
      <c r="E234" t="s">
        <v>209</v>
      </c>
      <c r="F234">
        <v>5</v>
      </c>
      <c r="G234">
        <v>430975</v>
      </c>
      <c r="H234" t="s">
        <v>437</v>
      </c>
      <c r="I234">
        <v>2154875</v>
      </c>
      <c r="J234">
        <f>YEAR(Table1[[#This Row],[Date]])</f>
        <v>2021</v>
      </c>
      <c r="K234" t="str">
        <f>TEXT(Table1[[#This Row],[Date]], "mmm")</f>
        <v>Jun</v>
      </c>
      <c r="L234" t="str">
        <f>TEXT(Table1[[#This Row],[Date]],"ddd")</f>
        <v>Fri</v>
      </c>
      <c r="M234" t="str">
        <f t="shared" si="3"/>
        <v>Q2</v>
      </c>
    </row>
    <row r="235" spans="1:13" x14ac:dyDescent="0.35">
      <c r="A235" s="2">
        <v>44369</v>
      </c>
      <c r="B235" t="s">
        <v>505</v>
      </c>
      <c r="C235" t="s">
        <v>487</v>
      </c>
      <c r="D235" t="s">
        <v>23</v>
      </c>
      <c r="E235" t="s">
        <v>229</v>
      </c>
      <c r="F235">
        <v>9</v>
      </c>
      <c r="G235">
        <v>288182</v>
      </c>
      <c r="H235" t="s">
        <v>437</v>
      </c>
      <c r="I235">
        <v>2593638</v>
      </c>
      <c r="J235">
        <f>YEAR(Table1[[#This Row],[Date]])</f>
        <v>2021</v>
      </c>
      <c r="K235" t="str">
        <f>TEXT(Table1[[#This Row],[Date]], "mmm")</f>
        <v>Jun</v>
      </c>
      <c r="L235" t="str">
        <f>TEXT(Table1[[#This Row],[Date]],"ddd")</f>
        <v>Tue</v>
      </c>
      <c r="M235" t="str">
        <f t="shared" si="3"/>
        <v>Q2</v>
      </c>
    </row>
    <row r="236" spans="1:13" x14ac:dyDescent="0.35">
      <c r="A236" s="2">
        <v>44375</v>
      </c>
      <c r="B236" t="s">
        <v>504</v>
      </c>
      <c r="C236" t="s">
        <v>489</v>
      </c>
      <c r="D236" t="s">
        <v>23</v>
      </c>
      <c r="E236" t="s">
        <v>230</v>
      </c>
      <c r="F236">
        <v>3</v>
      </c>
      <c r="G236">
        <v>473104</v>
      </c>
      <c r="H236" t="s">
        <v>437</v>
      </c>
      <c r="I236">
        <v>1419312</v>
      </c>
      <c r="J236">
        <f>YEAR(Table1[[#This Row],[Date]])</f>
        <v>2021</v>
      </c>
      <c r="K236" t="str">
        <f>TEXT(Table1[[#This Row],[Date]], "mmm")</f>
        <v>Jun</v>
      </c>
      <c r="L236" t="str">
        <f>TEXT(Table1[[#This Row],[Date]],"ddd")</f>
        <v>Mon</v>
      </c>
      <c r="M236" t="str">
        <f t="shared" si="3"/>
        <v>Q2</v>
      </c>
    </row>
    <row r="237" spans="1:13" x14ac:dyDescent="0.35">
      <c r="A237" s="2">
        <v>44377</v>
      </c>
      <c r="B237" t="s">
        <v>503</v>
      </c>
      <c r="C237" t="s">
        <v>487</v>
      </c>
      <c r="D237" t="s">
        <v>23</v>
      </c>
      <c r="E237" t="s">
        <v>231</v>
      </c>
      <c r="F237">
        <v>9</v>
      </c>
      <c r="G237">
        <v>276302</v>
      </c>
      <c r="H237" t="s">
        <v>438</v>
      </c>
      <c r="I237">
        <v>2486718</v>
      </c>
      <c r="J237">
        <f>YEAR(Table1[[#This Row],[Date]])</f>
        <v>2021</v>
      </c>
      <c r="K237" t="str">
        <f>TEXT(Table1[[#This Row],[Date]], "mmm")</f>
        <v>Jun</v>
      </c>
      <c r="L237" t="str">
        <f>TEXT(Table1[[#This Row],[Date]],"ddd")</f>
        <v>Wed</v>
      </c>
      <c r="M237" t="str">
        <f t="shared" si="3"/>
        <v>Q2</v>
      </c>
    </row>
    <row r="238" spans="1:13" x14ac:dyDescent="0.35">
      <c r="A238" s="2">
        <v>44382</v>
      </c>
      <c r="B238" t="s">
        <v>505</v>
      </c>
      <c r="C238" t="s">
        <v>488</v>
      </c>
      <c r="D238" t="s">
        <v>25</v>
      </c>
      <c r="E238" t="s">
        <v>52</v>
      </c>
      <c r="F238">
        <v>6</v>
      </c>
      <c r="G238">
        <v>345513</v>
      </c>
      <c r="H238" t="s">
        <v>435</v>
      </c>
      <c r="I238">
        <v>2073078</v>
      </c>
      <c r="J238">
        <f>YEAR(Table1[[#This Row],[Date]])</f>
        <v>2021</v>
      </c>
      <c r="K238" t="str">
        <f>TEXT(Table1[[#This Row],[Date]], "mmm")</f>
        <v>Jul</v>
      </c>
      <c r="L238" t="str">
        <f>TEXT(Table1[[#This Row],[Date]],"ddd")</f>
        <v>Mon</v>
      </c>
      <c r="M238" t="str">
        <f t="shared" si="3"/>
        <v>Q3</v>
      </c>
    </row>
    <row r="239" spans="1:13" x14ac:dyDescent="0.35">
      <c r="A239" s="2">
        <v>44383</v>
      </c>
      <c r="B239" t="s">
        <v>504</v>
      </c>
      <c r="C239" t="s">
        <v>490</v>
      </c>
      <c r="D239" t="s">
        <v>25</v>
      </c>
      <c r="E239" t="s">
        <v>186</v>
      </c>
      <c r="F239">
        <v>5</v>
      </c>
      <c r="G239">
        <v>227240</v>
      </c>
      <c r="H239" t="s">
        <v>440</v>
      </c>
      <c r="I239">
        <v>1136200</v>
      </c>
      <c r="J239">
        <f>YEAR(Table1[[#This Row],[Date]])</f>
        <v>2021</v>
      </c>
      <c r="K239" t="str">
        <f>TEXT(Table1[[#This Row],[Date]], "mmm")</f>
        <v>Jul</v>
      </c>
      <c r="L239" t="str">
        <f>TEXT(Table1[[#This Row],[Date]],"ddd")</f>
        <v>Tue</v>
      </c>
      <c r="M239" t="str">
        <f t="shared" si="3"/>
        <v>Q3</v>
      </c>
    </row>
    <row r="240" spans="1:13" x14ac:dyDescent="0.35">
      <c r="A240" s="2">
        <v>44383</v>
      </c>
      <c r="B240" t="s">
        <v>504</v>
      </c>
      <c r="C240" t="s">
        <v>502</v>
      </c>
      <c r="D240" t="s">
        <v>22</v>
      </c>
      <c r="E240" t="s">
        <v>232</v>
      </c>
      <c r="F240">
        <v>4</v>
      </c>
      <c r="G240">
        <v>484937</v>
      </c>
      <c r="H240" t="s">
        <v>438</v>
      </c>
      <c r="I240">
        <v>1939748</v>
      </c>
      <c r="J240">
        <f>YEAR(Table1[[#This Row],[Date]])</f>
        <v>2021</v>
      </c>
      <c r="K240" t="str">
        <f>TEXT(Table1[[#This Row],[Date]], "mmm")</f>
        <v>Jul</v>
      </c>
      <c r="L240" t="str">
        <f>TEXT(Table1[[#This Row],[Date]],"ddd")</f>
        <v>Tue</v>
      </c>
      <c r="M240" t="str">
        <f t="shared" si="3"/>
        <v>Q3</v>
      </c>
    </row>
    <row r="241" spans="1:13" x14ac:dyDescent="0.35">
      <c r="A241" s="2">
        <v>44385</v>
      </c>
      <c r="B241" t="s">
        <v>503</v>
      </c>
      <c r="C241" t="s">
        <v>493</v>
      </c>
      <c r="D241" t="s">
        <v>25</v>
      </c>
      <c r="E241" t="s">
        <v>233</v>
      </c>
      <c r="F241">
        <v>2</v>
      </c>
      <c r="G241">
        <v>499426</v>
      </c>
      <c r="H241" t="s">
        <v>438</v>
      </c>
      <c r="I241">
        <v>998852</v>
      </c>
      <c r="J241">
        <f>YEAR(Table1[[#This Row],[Date]])</f>
        <v>2021</v>
      </c>
      <c r="K241" t="str">
        <f>TEXT(Table1[[#This Row],[Date]], "mmm")</f>
        <v>Jul</v>
      </c>
      <c r="L241" t="str">
        <f>TEXT(Table1[[#This Row],[Date]],"ddd")</f>
        <v>Thu</v>
      </c>
      <c r="M241" t="str">
        <f t="shared" si="3"/>
        <v>Q3</v>
      </c>
    </row>
    <row r="242" spans="1:13" x14ac:dyDescent="0.35">
      <c r="A242" s="2">
        <v>44387</v>
      </c>
      <c r="B242" t="s">
        <v>506</v>
      </c>
      <c r="C242" t="s">
        <v>487</v>
      </c>
      <c r="D242" t="s">
        <v>22</v>
      </c>
      <c r="E242" t="s">
        <v>195</v>
      </c>
      <c r="F242">
        <v>8</v>
      </c>
      <c r="G242">
        <v>190578</v>
      </c>
      <c r="H242" t="s">
        <v>440</v>
      </c>
      <c r="I242">
        <v>1524624</v>
      </c>
      <c r="J242">
        <f>YEAR(Table1[[#This Row],[Date]])</f>
        <v>2021</v>
      </c>
      <c r="K242" t="str">
        <f>TEXT(Table1[[#This Row],[Date]], "mmm")</f>
        <v>Jul</v>
      </c>
      <c r="L242" t="str">
        <f>TEXT(Table1[[#This Row],[Date]],"ddd")</f>
        <v>Sat</v>
      </c>
      <c r="M242" t="str">
        <f t="shared" si="3"/>
        <v>Q3</v>
      </c>
    </row>
    <row r="243" spans="1:13" x14ac:dyDescent="0.35">
      <c r="A243" s="2">
        <v>44390</v>
      </c>
      <c r="B243" t="s">
        <v>506</v>
      </c>
      <c r="C243" t="s">
        <v>490</v>
      </c>
      <c r="D243" t="s">
        <v>25</v>
      </c>
      <c r="E243" t="s">
        <v>85</v>
      </c>
      <c r="F243">
        <v>8</v>
      </c>
      <c r="G243">
        <v>156538</v>
      </c>
      <c r="H243" t="s">
        <v>440</v>
      </c>
      <c r="I243">
        <v>1252304</v>
      </c>
      <c r="J243">
        <f>YEAR(Table1[[#This Row],[Date]])</f>
        <v>2021</v>
      </c>
      <c r="K243" t="str">
        <f>TEXT(Table1[[#This Row],[Date]], "mmm")</f>
        <v>Jul</v>
      </c>
      <c r="L243" t="str">
        <f>TEXT(Table1[[#This Row],[Date]],"ddd")</f>
        <v>Tue</v>
      </c>
      <c r="M243" t="str">
        <f t="shared" si="3"/>
        <v>Q3</v>
      </c>
    </row>
    <row r="244" spans="1:13" x14ac:dyDescent="0.35">
      <c r="A244" s="2">
        <v>44393</v>
      </c>
      <c r="B244" t="s">
        <v>505</v>
      </c>
      <c r="C244" t="s">
        <v>489</v>
      </c>
      <c r="D244" t="s">
        <v>24</v>
      </c>
      <c r="E244" t="s">
        <v>234</v>
      </c>
      <c r="F244">
        <v>8</v>
      </c>
      <c r="G244">
        <v>248391</v>
      </c>
      <c r="H244" t="s">
        <v>437</v>
      </c>
      <c r="I244">
        <v>1987128</v>
      </c>
      <c r="J244">
        <f>YEAR(Table1[[#This Row],[Date]])</f>
        <v>2021</v>
      </c>
      <c r="K244" t="str">
        <f>TEXT(Table1[[#This Row],[Date]], "mmm")</f>
        <v>Jul</v>
      </c>
      <c r="L244" t="str">
        <f>TEXT(Table1[[#This Row],[Date]],"ddd")</f>
        <v>Fri</v>
      </c>
      <c r="M244" t="str">
        <f t="shared" si="3"/>
        <v>Q3</v>
      </c>
    </row>
    <row r="245" spans="1:13" x14ac:dyDescent="0.35">
      <c r="A245" s="2">
        <v>44400</v>
      </c>
      <c r="B245" t="s">
        <v>507</v>
      </c>
      <c r="C245" t="s">
        <v>488</v>
      </c>
      <c r="D245" t="s">
        <v>22</v>
      </c>
      <c r="E245" t="s">
        <v>235</v>
      </c>
      <c r="F245">
        <v>6</v>
      </c>
      <c r="G245">
        <v>34159</v>
      </c>
      <c r="H245" t="s">
        <v>440</v>
      </c>
      <c r="I245">
        <v>204954</v>
      </c>
      <c r="J245">
        <f>YEAR(Table1[[#This Row],[Date]])</f>
        <v>2021</v>
      </c>
      <c r="K245" t="str">
        <f>TEXT(Table1[[#This Row],[Date]], "mmm")</f>
        <v>Jul</v>
      </c>
      <c r="L245" t="str">
        <f>TEXT(Table1[[#This Row],[Date]],"ddd")</f>
        <v>Fri</v>
      </c>
      <c r="M245" t="str">
        <f t="shared" si="3"/>
        <v>Q3</v>
      </c>
    </row>
    <row r="246" spans="1:13" x14ac:dyDescent="0.35">
      <c r="A246" s="2">
        <v>44406</v>
      </c>
      <c r="B246" t="s">
        <v>506</v>
      </c>
      <c r="C246" t="s">
        <v>502</v>
      </c>
      <c r="D246" t="s">
        <v>22</v>
      </c>
      <c r="E246" t="s">
        <v>236</v>
      </c>
      <c r="F246">
        <v>6</v>
      </c>
      <c r="G246">
        <v>51710</v>
      </c>
      <c r="H246" t="s">
        <v>436</v>
      </c>
      <c r="I246">
        <v>310260</v>
      </c>
      <c r="J246">
        <f>YEAR(Table1[[#This Row],[Date]])</f>
        <v>2021</v>
      </c>
      <c r="K246" t="str">
        <f>TEXT(Table1[[#This Row],[Date]], "mmm")</f>
        <v>Jul</v>
      </c>
      <c r="L246" t="str">
        <f>TEXT(Table1[[#This Row],[Date]],"ddd")</f>
        <v>Thu</v>
      </c>
      <c r="M246" t="str">
        <f t="shared" si="3"/>
        <v>Q3</v>
      </c>
    </row>
    <row r="247" spans="1:13" x14ac:dyDescent="0.35">
      <c r="A247" s="2">
        <v>44406</v>
      </c>
      <c r="B247" t="s">
        <v>504</v>
      </c>
      <c r="C247" t="s">
        <v>489</v>
      </c>
      <c r="D247" t="s">
        <v>24</v>
      </c>
      <c r="E247" t="s">
        <v>237</v>
      </c>
      <c r="F247">
        <v>8</v>
      </c>
      <c r="G247">
        <v>406357</v>
      </c>
      <c r="H247" t="s">
        <v>437</v>
      </c>
      <c r="I247">
        <v>3250856</v>
      </c>
      <c r="J247">
        <f>YEAR(Table1[[#This Row],[Date]])</f>
        <v>2021</v>
      </c>
      <c r="K247" t="str">
        <f>TEXT(Table1[[#This Row],[Date]], "mmm")</f>
        <v>Jul</v>
      </c>
      <c r="L247" t="str">
        <f>TEXT(Table1[[#This Row],[Date]],"ddd")</f>
        <v>Thu</v>
      </c>
      <c r="M247" t="str">
        <f t="shared" si="3"/>
        <v>Q3</v>
      </c>
    </row>
    <row r="248" spans="1:13" x14ac:dyDescent="0.35">
      <c r="A248" s="2">
        <v>44407</v>
      </c>
      <c r="B248" t="s">
        <v>504</v>
      </c>
      <c r="C248" t="s">
        <v>491</v>
      </c>
      <c r="D248" t="s">
        <v>23</v>
      </c>
      <c r="E248" t="s">
        <v>238</v>
      </c>
      <c r="F248">
        <v>2</v>
      </c>
      <c r="G248">
        <v>433348</v>
      </c>
      <c r="H248" t="s">
        <v>440</v>
      </c>
      <c r="I248">
        <v>866696</v>
      </c>
      <c r="J248">
        <f>YEAR(Table1[[#This Row],[Date]])</f>
        <v>2021</v>
      </c>
      <c r="K248" t="str">
        <f>TEXT(Table1[[#This Row],[Date]], "mmm")</f>
        <v>Jul</v>
      </c>
      <c r="L248" t="str">
        <f>TEXT(Table1[[#This Row],[Date]],"ddd")</f>
        <v>Fri</v>
      </c>
      <c r="M248" t="str">
        <f t="shared" si="3"/>
        <v>Q3</v>
      </c>
    </row>
    <row r="249" spans="1:13" x14ac:dyDescent="0.35">
      <c r="A249" s="2">
        <v>44414</v>
      </c>
      <c r="B249" t="s">
        <v>506</v>
      </c>
      <c r="C249" t="s">
        <v>487</v>
      </c>
      <c r="D249" t="s">
        <v>22</v>
      </c>
      <c r="E249" t="s">
        <v>239</v>
      </c>
      <c r="F249">
        <v>8</v>
      </c>
      <c r="G249">
        <v>250095</v>
      </c>
      <c r="H249" t="s">
        <v>440</v>
      </c>
      <c r="I249">
        <v>2000760</v>
      </c>
      <c r="J249">
        <f>YEAR(Table1[[#This Row],[Date]])</f>
        <v>2021</v>
      </c>
      <c r="K249" t="str">
        <f>TEXT(Table1[[#This Row],[Date]], "mmm")</f>
        <v>Aug</v>
      </c>
      <c r="L249" t="str">
        <f>TEXT(Table1[[#This Row],[Date]],"ddd")</f>
        <v>Fri</v>
      </c>
      <c r="M249" t="str">
        <f t="shared" si="3"/>
        <v>Q3</v>
      </c>
    </row>
    <row r="250" spans="1:13" x14ac:dyDescent="0.35">
      <c r="A250" s="2">
        <v>44418</v>
      </c>
      <c r="B250" t="s">
        <v>504</v>
      </c>
      <c r="C250" t="s">
        <v>489</v>
      </c>
      <c r="D250" t="s">
        <v>23</v>
      </c>
      <c r="E250" t="s">
        <v>153</v>
      </c>
      <c r="F250">
        <v>9</v>
      </c>
      <c r="G250">
        <v>87981</v>
      </c>
      <c r="H250" t="s">
        <v>437</v>
      </c>
      <c r="I250">
        <v>791829</v>
      </c>
      <c r="J250">
        <f>YEAR(Table1[[#This Row],[Date]])</f>
        <v>2021</v>
      </c>
      <c r="K250" t="str">
        <f>TEXT(Table1[[#This Row],[Date]], "mmm")</f>
        <v>Aug</v>
      </c>
      <c r="L250" t="str">
        <f>TEXT(Table1[[#This Row],[Date]],"ddd")</f>
        <v>Tue</v>
      </c>
      <c r="M250" t="str">
        <f t="shared" si="3"/>
        <v>Q3</v>
      </c>
    </row>
    <row r="251" spans="1:13" x14ac:dyDescent="0.35">
      <c r="A251" s="2">
        <v>44428</v>
      </c>
      <c r="B251" t="s">
        <v>507</v>
      </c>
      <c r="C251" t="s">
        <v>486</v>
      </c>
      <c r="D251" t="s">
        <v>23</v>
      </c>
      <c r="E251" t="s">
        <v>240</v>
      </c>
      <c r="F251">
        <v>5</v>
      </c>
      <c r="G251">
        <v>167894</v>
      </c>
      <c r="H251" t="s">
        <v>435</v>
      </c>
      <c r="I251">
        <v>839470</v>
      </c>
      <c r="J251">
        <f>YEAR(Table1[[#This Row],[Date]])</f>
        <v>2021</v>
      </c>
      <c r="K251" t="str">
        <f>TEXT(Table1[[#This Row],[Date]], "mmm")</f>
        <v>Aug</v>
      </c>
      <c r="L251" t="str">
        <f>TEXT(Table1[[#This Row],[Date]],"ddd")</f>
        <v>Fri</v>
      </c>
      <c r="M251" t="str">
        <f t="shared" si="3"/>
        <v>Q3</v>
      </c>
    </row>
    <row r="252" spans="1:13" x14ac:dyDescent="0.35">
      <c r="A252" s="2">
        <v>44436</v>
      </c>
      <c r="B252" t="s">
        <v>503</v>
      </c>
      <c r="C252" t="s">
        <v>493</v>
      </c>
      <c r="D252" t="s">
        <v>24</v>
      </c>
      <c r="E252" t="s">
        <v>241</v>
      </c>
      <c r="F252">
        <v>4</v>
      </c>
      <c r="G252">
        <v>426365</v>
      </c>
      <c r="H252" t="s">
        <v>440</v>
      </c>
      <c r="I252">
        <v>1705460</v>
      </c>
      <c r="J252">
        <f>YEAR(Table1[[#This Row],[Date]])</f>
        <v>2021</v>
      </c>
      <c r="K252" t="str">
        <f>TEXT(Table1[[#This Row],[Date]], "mmm")</f>
        <v>Aug</v>
      </c>
      <c r="L252" t="str">
        <f>TEXT(Table1[[#This Row],[Date]],"ddd")</f>
        <v>Sat</v>
      </c>
      <c r="M252" t="str">
        <f t="shared" si="3"/>
        <v>Q3</v>
      </c>
    </row>
    <row r="253" spans="1:13" x14ac:dyDescent="0.35">
      <c r="A253" s="2">
        <v>44447</v>
      </c>
      <c r="B253" t="s">
        <v>506</v>
      </c>
      <c r="C253" t="s">
        <v>493</v>
      </c>
      <c r="D253" t="s">
        <v>24</v>
      </c>
      <c r="E253" t="s">
        <v>192</v>
      </c>
      <c r="F253">
        <v>5</v>
      </c>
      <c r="G253">
        <v>210675</v>
      </c>
      <c r="H253" t="s">
        <v>438</v>
      </c>
      <c r="I253">
        <v>1053375</v>
      </c>
      <c r="J253">
        <f>YEAR(Table1[[#This Row],[Date]])</f>
        <v>2021</v>
      </c>
      <c r="K253" t="str">
        <f>TEXT(Table1[[#This Row],[Date]], "mmm")</f>
        <v>Sept</v>
      </c>
      <c r="L253" t="str">
        <f>TEXT(Table1[[#This Row],[Date]],"ddd")</f>
        <v>Wed</v>
      </c>
      <c r="M253" t="str">
        <f t="shared" si="3"/>
        <v>Q3</v>
      </c>
    </row>
    <row r="254" spans="1:13" x14ac:dyDescent="0.35">
      <c r="A254" s="2">
        <v>44449</v>
      </c>
      <c r="B254" t="s">
        <v>507</v>
      </c>
      <c r="C254" t="s">
        <v>487</v>
      </c>
      <c r="D254" t="s">
        <v>22</v>
      </c>
      <c r="E254" t="s">
        <v>242</v>
      </c>
      <c r="F254">
        <v>7</v>
      </c>
      <c r="G254">
        <v>44059</v>
      </c>
      <c r="H254" t="s">
        <v>439</v>
      </c>
      <c r="I254">
        <v>308413</v>
      </c>
      <c r="J254">
        <f>YEAR(Table1[[#This Row],[Date]])</f>
        <v>2021</v>
      </c>
      <c r="K254" t="str">
        <f>TEXT(Table1[[#This Row],[Date]], "mmm")</f>
        <v>Sept</v>
      </c>
      <c r="L254" t="str">
        <f>TEXT(Table1[[#This Row],[Date]],"ddd")</f>
        <v>Fri</v>
      </c>
      <c r="M254" t="str">
        <f t="shared" si="3"/>
        <v>Q3</v>
      </c>
    </row>
    <row r="255" spans="1:13" x14ac:dyDescent="0.35">
      <c r="A255" s="2">
        <v>44460</v>
      </c>
      <c r="B255" t="s">
        <v>503</v>
      </c>
      <c r="C255" t="s">
        <v>502</v>
      </c>
      <c r="D255" t="s">
        <v>25</v>
      </c>
      <c r="E255" t="s">
        <v>238</v>
      </c>
      <c r="F255">
        <v>8</v>
      </c>
      <c r="G255">
        <v>191951</v>
      </c>
      <c r="H255" t="s">
        <v>438</v>
      </c>
      <c r="I255">
        <v>1535608</v>
      </c>
      <c r="J255">
        <f>YEAR(Table1[[#This Row],[Date]])</f>
        <v>2021</v>
      </c>
      <c r="K255" t="str">
        <f>TEXT(Table1[[#This Row],[Date]], "mmm")</f>
        <v>Sept</v>
      </c>
      <c r="L255" t="str">
        <f>TEXT(Table1[[#This Row],[Date]],"ddd")</f>
        <v>Tue</v>
      </c>
      <c r="M255" t="str">
        <f t="shared" si="3"/>
        <v>Q3</v>
      </c>
    </row>
    <row r="256" spans="1:13" x14ac:dyDescent="0.35">
      <c r="A256" s="2">
        <v>44463</v>
      </c>
      <c r="B256" t="s">
        <v>506</v>
      </c>
      <c r="C256" t="s">
        <v>488</v>
      </c>
      <c r="D256" t="s">
        <v>25</v>
      </c>
      <c r="E256" t="s">
        <v>243</v>
      </c>
      <c r="F256">
        <v>8</v>
      </c>
      <c r="G256">
        <v>133567</v>
      </c>
      <c r="H256" t="s">
        <v>437</v>
      </c>
      <c r="I256">
        <v>1068536</v>
      </c>
      <c r="J256">
        <f>YEAR(Table1[[#This Row],[Date]])</f>
        <v>2021</v>
      </c>
      <c r="K256" t="str">
        <f>TEXT(Table1[[#This Row],[Date]], "mmm")</f>
        <v>Sept</v>
      </c>
      <c r="L256" t="str">
        <f>TEXT(Table1[[#This Row],[Date]],"ddd")</f>
        <v>Fri</v>
      </c>
      <c r="M256" t="str">
        <f t="shared" si="3"/>
        <v>Q3</v>
      </c>
    </row>
    <row r="257" spans="1:13" x14ac:dyDescent="0.35">
      <c r="A257" s="2">
        <v>44465</v>
      </c>
      <c r="B257" t="s">
        <v>505</v>
      </c>
      <c r="C257" t="s">
        <v>490</v>
      </c>
      <c r="D257" t="s">
        <v>23</v>
      </c>
      <c r="E257" t="s">
        <v>244</v>
      </c>
      <c r="F257">
        <v>9</v>
      </c>
      <c r="G257">
        <v>249201</v>
      </c>
      <c r="H257" t="s">
        <v>439</v>
      </c>
      <c r="I257">
        <v>2242809</v>
      </c>
      <c r="J257">
        <f>YEAR(Table1[[#This Row],[Date]])</f>
        <v>2021</v>
      </c>
      <c r="K257" t="str">
        <f>TEXT(Table1[[#This Row],[Date]], "mmm")</f>
        <v>Sept</v>
      </c>
      <c r="L257" t="str">
        <f>TEXT(Table1[[#This Row],[Date]],"ddd")</f>
        <v>Sun</v>
      </c>
      <c r="M257" t="str">
        <f t="shared" si="3"/>
        <v>Q3</v>
      </c>
    </row>
    <row r="258" spans="1:13" x14ac:dyDescent="0.35">
      <c r="A258" s="2">
        <v>44469</v>
      </c>
      <c r="B258" t="s">
        <v>506</v>
      </c>
      <c r="C258" t="s">
        <v>491</v>
      </c>
      <c r="D258" t="s">
        <v>22</v>
      </c>
      <c r="E258" t="s">
        <v>81</v>
      </c>
      <c r="F258">
        <v>7</v>
      </c>
      <c r="G258">
        <v>183872</v>
      </c>
      <c r="H258" t="s">
        <v>438</v>
      </c>
      <c r="I258">
        <v>1287104</v>
      </c>
      <c r="J258">
        <f>YEAR(Table1[[#This Row],[Date]])</f>
        <v>2021</v>
      </c>
      <c r="K258" t="str">
        <f>TEXT(Table1[[#This Row],[Date]], "mmm")</f>
        <v>Sept</v>
      </c>
      <c r="L258" t="str">
        <f>TEXT(Table1[[#This Row],[Date]],"ddd")</f>
        <v>Thu</v>
      </c>
      <c r="M258" t="str">
        <f t="shared" ref="M258:M321" si="4">"Q" &amp; INT((MONTH(A258)-1)/3)+1</f>
        <v>Q3</v>
      </c>
    </row>
    <row r="259" spans="1:13" x14ac:dyDescent="0.35">
      <c r="A259" s="2">
        <v>44480</v>
      </c>
      <c r="B259" t="s">
        <v>507</v>
      </c>
      <c r="C259" t="s">
        <v>502</v>
      </c>
      <c r="D259" t="s">
        <v>24</v>
      </c>
      <c r="E259" t="s">
        <v>245</v>
      </c>
      <c r="F259">
        <v>9</v>
      </c>
      <c r="G259">
        <v>313135</v>
      </c>
      <c r="H259" t="s">
        <v>436</v>
      </c>
      <c r="I259">
        <v>2818215</v>
      </c>
      <c r="J259">
        <f>YEAR(Table1[[#This Row],[Date]])</f>
        <v>2021</v>
      </c>
      <c r="K259" t="str">
        <f>TEXT(Table1[[#This Row],[Date]], "mmm")</f>
        <v>Oct</v>
      </c>
      <c r="L259" t="str">
        <f>TEXT(Table1[[#This Row],[Date]],"ddd")</f>
        <v>Mon</v>
      </c>
      <c r="M259" t="str">
        <f t="shared" si="4"/>
        <v>Q4</v>
      </c>
    </row>
    <row r="260" spans="1:13" x14ac:dyDescent="0.35">
      <c r="A260" s="2">
        <v>44482</v>
      </c>
      <c r="B260" t="s">
        <v>507</v>
      </c>
      <c r="C260" t="s">
        <v>487</v>
      </c>
      <c r="D260" t="s">
        <v>25</v>
      </c>
      <c r="E260" t="s">
        <v>246</v>
      </c>
      <c r="F260">
        <v>8</v>
      </c>
      <c r="G260">
        <v>447459</v>
      </c>
      <c r="H260" t="s">
        <v>439</v>
      </c>
      <c r="I260">
        <v>3579672</v>
      </c>
      <c r="J260">
        <f>YEAR(Table1[[#This Row],[Date]])</f>
        <v>2021</v>
      </c>
      <c r="K260" t="str">
        <f>TEXT(Table1[[#This Row],[Date]], "mmm")</f>
        <v>Oct</v>
      </c>
      <c r="L260" t="str">
        <f>TEXT(Table1[[#This Row],[Date]],"ddd")</f>
        <v>Wed</v>
      </c>
      <c r="M260" t="str">
        <f t="shared" si="4"/>
        <v>Q4</v>
      </c>
    </row>
    <row r="261" spans="1:13" x14ac:dyDescent="0.35">
      <c r="A261" s="2">
        <v>44484</v>
      </c>
      <c r="B261" t="s">
        <v>504</v>
      </c>
      <c r="C261" t="s">
        <v>489</v>
      </c>
      <c r="D261" t="s">
        <v>23</v>
      </c>
      <c r="E261" t="s">
        <v>247</v>
      </c>
      <c r="F261">
        <v>5</v>
      </c>
      <c r="G261">
        <v>332527</v>
      </c>
      <c r="H261" t="s">
        <v>436</v>
      </c>
      <c r="I261">
        <v>1662635</v>
      </c>
      <c r="J261">
        <f>YEAR(Table1[[#This Row],[Date]])</f>
        <v>2021</v>
      </c>
      <c r="K261" t="str">
        <f>TEXT(Table1[[#This Row],[Date]], "mmm")</f>
        <v>Oct</v>
      </c>
      <c r="L261" t="str">
        <f>TEXT(Table1[[#This Row],[Date]],"ddd")</f>
        <v>Fri</v>
      </c>
      <c r="M261" t="str">
        <f t="shared" si="4"/>
        <v>Q4</v>
      </c>
    </row>
    <row r="262" spans="1:13" x14ac:dyDescent="0.35">
      <c r="A262" s="2">
        <v>44488</v>
      </c>
      <c r="B262" t="s">
        <v>505</v>
      </c>
      <c r="C262" t="s">
        <v>489</v>
      </c>
      <c r="D262" t="s">
        <v>25</v>
      </c>
      <c r="E262" t="s">
        <v>248</v>
      </c>
      <c r="F262">
        <v>9</v>
      </c>
      <c r="G262">
        <v>154077</v>
      </c>
      <c r="H262" t="s">
        <v>438</v>
      </c>
      <c r="I262">
        <v>1386693</v>
      </c>
      <c r="J262">
        <f>YEAR(Table1[[#This Row],[Date]])</f>
        <v>2021</v>
      </c>
      <c r="K262" t="str">
        <f>TEXT(Table1[[#This Row],[Date]], "mmm")</f>
        <v>Oct</v>
      </c>
      <c r="L262" t="str">
        <f>TEXT(Table1[[#This Row],[Date]],"ddd")</f>
        <v>Tue</v>
      </c>
      <c r="M262" t="str">
        <f t="shared" si="4"/>
        <v>Q4</v>
      </c>
    </row>
    <row r="263" spans="1:13" x14ac:dyDescent="0.35">
      <c r="A263" s="2">
        <v>44491</v>
      </c>
      <c r="B263" t="s">
        <v>505</v>
      </c>
      <c r="C263" t="s">
        <v>502</v>
      </c>
      <c r="D263" t="s">
        <v>24</v>
      </c>
      <c r="E263" t="s">
        <v>249</v>
      </c>
      <c r="F263">
        <v>3</v>
      </c>
      <c r="G263">
        <v>440857</v>
      </c>
      <c r="H263" t="s">
        <v>440</v>
      </c>
      <c r="I263">
        <v>1322571</v>
      </c>
      <c r="J263">
        <f>YEAR(Table1[[#This Row],[Date]])</f>
        <v>2021</v>
      </c>
      <c r="K263" t="str">
        <f>TEXT(Table1[[#This Row],[Date]], "mmm")</f>
        <v>Oct</v>
      </c>
      <c r="L263" t="str">
        <f>TEXT(Table1[[#This Row],[Date]],"ddd")</f>
        <v>Fri</v>
      </c>
      <c r="M263" t="str">
        <f t="shared" si="4"/>
        <v>Q4</v>
      </c>
    </row>
    <row r="264" spans="1:13" x14ac:dyDescent="0.35">
      <c r="A264" s="2">
        <v>44495</v>
      </c>
      <c r="B264" t="s">
        <v>504</v>
      </c>
      <c r="C264" t="s">
        <v>487</v>
      </c>
      <c r="D264" t="s">
        <v>24</v>
      </c>
      <c r="E264" t="s">
        <v>250</v>
      </c>
      <c r="F264">
        <v>7</v>
      </c>
      <c r="G264">
        <v>431906</v>
      </c>
      <c r="H264" t="s">
        <v>436</v>
      </c>
      <c r="I264">
        <v>3023342</v>
      </c>
      <c r="J264">
        <f>YEAR(Table1[[#This Row],[Date]])</f>
        <v>2021</v>
      </c>
      <c r="K264" t="str">
        <f>TEXT(Table1[[#This Row],[Date]], "mmm")</f>
        <v>Oct</v>
      </c>
      <c r="L264" t="str">
        <f>TEXT(Table1[[#This Row],[Date]],"ddd")</f>
        <v>Tue</v>
      </c>
      <c r="M264" t="str">
        <f t="shared" si="4"/>
        <v>Q4</v>
      </c>
    </row>
    <row r="265" spans="1:13" x14ac:dyDescent="0.35">
      <c r="A265" s="2">
        <v>44495</v>
      </c>
      <c r="B265" t="s">
        <v>506</v>
      </c>
      <c r="C265" t="s">
        <v>487</v>
      </c>
      <c r="D265" t="s">
        <v>23</v>
      </c>
      <c r="E265" t="s">
        <v>251</v>
      </c>
      <c r="F265">
        <v>3</v>
      </c>
      <c r="G265">
        <v>117680</v>
      </c>
      <c r="H265" t="s">
        <v>435</v>
      </c>
      <c r="I265">
        <v>353040</v>
      </c>
      <c r="J265">
        <f>YEAR(Table1[[#This Row],[Date]])</f>
        <v>2021</v>
      </c>
      <c r="K265" t="str">
        <f>TEXT(Table1[[#This Row],[Date]], "mmm")</f>
        <v>Oct</v>
      </c>
      <c r="L265" t="str">
        <f>TEXT(Table1[[#This Row],[Date]],"ddd")</f>
        <v>Tue</v>
      </c>
      <c r="M265" t="str">
        <f t="shared" si="4"/>
        <v>Q4</v>
      </c>
    </row>
    <row r="266" spans="1:13" x14ac:dyDescent="0.35">
      <c r="A266" s="2">
        <v>44496</v>
      </c>
      <c r="B266" t="s">
        <v>507</v>
      </c>
      <c r="C266" t="s">
        <v>491</v>
      </c>
      <c r="D266" t="s">
        <v>23</v>
      </c>
      <c r="E266" t="s">
        <v>252</v>
      </c>
      <c r="F266">
        <v>5</v>
      </c>
      <c r="G266">
        <v>130161</v>
      </c>
      <c r="H266" t="s">
        <v>436</v>
      </c>
      <c r="I266">
        <v>650805</v>
      </c>
      <c r="J266">
        <f>YEAR(Table1[[#This Row],[Date]])</f>
        <v>2021</v>
      </c>
      <c r="K266" t="str">
        <f>TEXT(Table1[[#This Row],[Date]], "mmm")</f>
        <v>Oct</v>
      </c>
      <c r="L266" t="str">
        <f>TEXT(Table1[[#This Row],[Date]],"ddd")</f>
        <v>Wed</v>
      </c>
      <c r="M266" t="str">
        <f t="shared" si="4"/>
        <v>Q4</v>
      </c>
    </row>
    <row r="267" spans="1:13" x14ac:dyDescent="0.35">
      <c r="A267" s="2">
        <v>44506</v>
      </c>
      <c r="B267" t="s">
        <v>503</v>
      </c>
      <c r="C267" t="s">
        <v>490</v>
      </c>
      <c r="D267" t="s">
        <v>22</v>
      </c>
      <c r="E267" t="s">
        <v>175</v>
      </c>
      <c r="F267">
        <v>7</v>
      </c>
      <c r="G267">
        <v>293500</v>
      </c>
      <c r="H267" t="s">
        <v>435</v>
      </c>
      <c r="I267">
        <v>2054500</v>
      </c>
      <c r="J267">
        <f>YEAR(Table1[[#This Row],[Date]])</f>
        <v>2021</v>
      </c>
      <c r="K267" t="str">
        <f>TEXT(Table1[[#This Row],[Date]], "mmm")</f>
        <v>Nov</v>
      </c>
      <c r="L267" t="str">
        <f>TEXT(Table1[[#This Row],[Date]],"ddd")</f>
        <v>Sat</v>
      </c>
      <c r="M267" t="str">
        <f t="shared" si="4"/>
        <v>Q4</v>
      </c>
    </row>
    <row r="268" spans="1:13" x14ac:dyDescent="0.35">
      <c r="A268" s="2">
        <v>44518</v>
      </c>
      <c r="B268" t="s">
        <v>503</v>
      </c>
      <c r="C268" t="s">
        <v>488</v>
      </c>
      <c r="D268" t="s">
        <v>25</v>
      </c>
      <c r="E268" t="s">
        <v>253</v>
      </c>
      <c r="F268">
        <v>1</v>
      </c>
      <c r="G268">
        <v>162379</v>
      </c>
      <c r="H268" t="s">
        <v>435</v>
      </c>
      <c r="I268">
        <v>162379</v>
      </c>
      <c r="J268">
        <f>YEAR(Table1[[#This Row],[Date]])</f>
        <v>2021</v>
      </c>
      <c r="K268" t="str">
        <f>TEXT(Table1[[#This Row],[Date]], "mmm")</f>
        <v>Nov</v>
      </c>
      <c r="L268" t="str">
        <f>TEXT(Table1[[#This Row],[Date]],"ddd")</f>
        <v>Thu</v>
      </c>
      <c r="M268" t="str">
        <f t="shared" si="4"/>
        <v>Q4</v>
      </c>
    </row>
    <row r="269" spans="1:13" x14ac:dyDescent="0.35">
      <c r="A269" s="2">
        <v>44525</v>
      </c>
      <c r="B269" t="s">
        <v>503</v>
      </c>
      <c r="C269" t="s">
        <v>502</v>
      </c>
      <c r="D269" t="s">
        <v>23</v>
      </c>
      <c r="E269" t="s">
        <v>245</v>
      </c>
      <c r="F269">
        <v>5</v>
      </c>
      <c r="G269">
        <v>353981</v>
      </c>
      <c r="H269" t="s">
        <v>439</v>
      </c>
      <c r="I269">
        <v>1769905</v>
      </c>
      <c r="J269">
        <f>YEAR(Table1[[#This Row],[Date]])</f>
        <v>2021</v>
      </c>
      <c r="K269" t="str">
        <f>TEXT(Table1[[#This Row],[Date]], "mmm")</f>
        <v>Nov</v>
      </c>
      <c r="L269" t="str">
        <f>TEXT(Table1[[#This Row],[Date]],"ddd")</f>
        <v>Thu</v>
      </c>
      <c r="M269" t="str">
        <f t="shared" si="4"/>
        <v>Q4</v>
      </c>
    </row>
    <row r="270" spans="1:13" x14ac:dyDescent="0.35">
      <c r="A270" s="2">
        <v>44526</v>
      </c>
      <c r="B270" t="s">
        <v>504</v>
      </c>
      <c r="C270" t="s">
        <v>487</v>
      </c>
      <c r="D270" t="s">
        <v>22</v>
      </c>
      <c r="E270" t="s">
        <v>141</v>
      </c>
      <c r="F270">
        <v>8</v>
      </c>
      <c r="G270">
        <v>264814</v>
      </c>
      <c r="H270" t="s">
        <v>437</v>
      </c>
      <c r="I270">
        <v>2118512</v>
      </c>
      <c r="J270">
        <f>YEAR(Table1[[#This Row],[Date]])</f>
        <v>2021</v>
      </c>
      <c r="K270" t="str">
        <f>TEXT(Table1[[#This Row],[Date]], "mmm")</f>
        <v>Nov</v>
      </c>
      <c r="L270" t="str">
        <f>TEXT(Table1[[#This Row],[Date]],"ddd")</f>
        <v>Fri</v>
      </c>
      <c r="M270" t="str">
        <f t="shared" si="4"/>
        <v>Q4</v>
      </c>
    </row>
    <row r="271" spans="1:13" x14ac:dyDescent="0.35">
      <c r="A271" s="2">
        <v>44526</v>
      </c>
      <c r="B271" t="s">
        <v>506</v>
      </c>
      <c r="C271" t="s">
        <v>491</v>
      </c>
      <c r="D271" t="s">
        <v>22</v>
      </c>
      <c r="E271" t="s">
        <v>254</v>
      </c>
      <c r="F271">
        <v>1</v>
      </c>
      <c r="G271">
        <v>470303</v>
      </c>
      <c r="H271" t="s">
        <v>436</v>
      </c>
      <c r="I271">
        <v>470303</v>
      </c>
      <c r="J271">
        <f>YEAR(Table1[[#This Row],[Date]])</f>
        <v>2021</v>
      </c>
      <c r="K271" t="str">
        <f>TEXT(Table1[[#This Row],[Date]], "mmm")</f>
        <v>Nov</v>
      </c>
      <c r="L271" t="str">
        <f>TEXT(Table1[[#This Row],[Date]],"ddd")</f>
        <v>Fri</v>
      </c>
      <c r="M271" t="str">
        <f t="shared" si="4"/>
        <v>Q4</v>
      </c>
    </row>
    <row r="272" spans="1:13" x14ac:dyDescent="0.35">
      <c r="A272" s="2">
        <v>44535</v>
      </c>
      <c r="B272" t="s">
        <v>505</v>
      </c>
      <c r="C272" t="s">
        <v>490</v>
      </c>
      <c r="D272" t="s">
        <v>25</v>
      </c>
      <c r="E272" t="s">
        <v>48</v>
      </c>
      <c r="F272">
        <v>1</v>
      </c>
      <c r="G272">
        <v>481591</v>
      </c>
      <c r="H272" t="s">
        <v>438</v>
      </c>
      <c r="I272">
        <v>481591</v>
      </c>
      <c r="J272">
        <f>YEAR(Table1[[#This Row],[Date]])</f>
        <v>2021</v>
      </c>
      <c r="K272" t="str">
        <f>TEXT(Table1[[#This Row],[Date]], "mmm")</f>
        <v>Dec</v>
      </c>
      <c r="L272" t="str">
        <f>TEXT(Table1[[#This Row],[Date]],"ddd")</f>
        <v>Sun</v>
      </c>
      <c r="M272" t="str">
        <f t="shared" si="4"/>
        <v>Q4</v>
      </c>
    </row>
    <row r="273" spans="1:13" x14ac:dyDescent="0.35">
      <c r="A273" s="2">
        <v>44535</v>
      </c>
      <c r="B273" t="s">
        <v>505</v>
      </c>
      <c r="C273" t="s">
        <v>502</v>
      </c>
      <c r="D273" t="s">
        <v>24</v>
      </c>
      <c r="E273" t="s">
        <v>85</v>
      </c>
      <c r="F273">
        <v>4</v>
      </c>
      <c r="G273">
        <v>48260</v>
      </c>
      <c r="H273" t="s">
        <v>439</v>
      </c>
      <c r="I273">
        <v>193040</v>
      </c>
      <c r="J273">
        <f>YEAR(Table1[[#This Row],[Date]])</f>
        <v>2021</v>
      </c>
      <c r="K273" t="str">
        <f>TEXT(Table1[[#This Row],[Date]], "mmm")</f>
        <v>Dec</v>
      </c>
      <c r="L273" t="str">
        <f>TEXT(Table1[[#This Row],[Date]],"ddd")</f>
        <v>Sun</v>
      </c>
      <c r="M273" t="str">
        <f t="shared" si="4"/>
        <v>Q4</v>
      </c>
    </row>
    <row r="274" spans="1:13" x14ac:dyDescent="0.35">
      <c r="A274" s="2">
        <v>44547</v>
      </c>
      <c r="B274" t="s">
        <v>504</v>
      </c>
      <c r="C274" t="s">
        <v>488</v>
      </c>
      <c r="D274" t="s">
        <v>23</v>
      </c>
      <c r="E274" t="s">
        <v>255</v>
      </c>
      <c r="F274">
        <v>9</v>
      </c>
      <c r="G274">
        <v>238884</v>
      </c>
      <c r="H274" t="s">
        <v>439</v>
      </c>
      <c r="I274">
        <v>2149956</v>
      </c>
      <c r="J274">
        <f>YEAR(Table1[[#This Row],[Date]])</f>
        <v>2021</v>
      </c>
      <c r="K274" t="str">
        <f>TEXT(Table1[[#This Row],[Date]], "mmm")</f>
        <v>Dec</v>
      </c>
      <c r="L274" t="str">
        <f>TEXT(Table1[[#This Row],[Date]],"ddd")</f>
        <v>Fri</v>
      </c>
      <c r="M274" t="str">
        <f t="shared" si="4"/>
        <v>Q4</v>
      </c>
    </row>
    <row r="275" spans="1:13" x14ac:dyDescent="0.35">
      <c r="A275" s="2">
        <v>44548</v>
      </c>
      <c r="B275" t="s">
        <v>503</v>
      </c>
      <c r="C275" t="s">
        <v>493</v>
      </c>
      <c r="D275" t="s">
        <v>23</v>
      </c>
      <c r="E275" t="s">
        <v>256</v>
      </c>
      <c r="F275">
        <v>1</v>
      </c>
      <c r="G275">
        <v>47715</v>
      </c>
      <c r="H275" t="s">
        <v>436</v>
      </c>
      <c r="I275">
        <v>47715</v>
      </c>
      <c r="J275">
        <f>YEAR(Table1[[#This Row],[Date]])</f>
        <v>2021</v>
      </c>
      <c r="K275" t="str">
        <f>TEXT(Table1[[#This Row],[Date]], "mmm")</f>
        <v>Dec</v>
      </c>
      <c r="L275" t="str">
        <f>TEXT(Table1[[#This Row],[Date]],"ddd")</f>
        <v>Sat</v>
      </c>
      <c r="M275" t="str">
        <f t="shared" si="4"/>
        <v>Q4</v>
      </c>
    </row>
    <row r="276" spans="1:13" x14ac:dyDescent="0.35">
      <c r="A276" s="2">
        <v>44550</v>
      </c>
      <c r="B276" t="s">
        <v>507</v>
      </c>
      <c r="C276" t="s">
        <v>486</v>
      </c>
      <c r="D276" t="s">
        <v>24</v>
      </c>
      <c r="E276" t="s">
        <v>257</v>
      </c>
      <c r="F276">
        <v>1</v>
      </c>
      <c r="G276">
        <v>53418</v>
      </c>
      <c r="H276" t="s">
        <v>440</v>
      </c>
      <c r="I276">
        <v>53418</v>
      </c>
      <c r="J276">
        <f>YEAR(Table1[[#This Row],[Date]])</f>
        <v>2021</v>
      </c>
      <c r="K276" t="str">
        <f>TEXT(Table1[[#This Row],[Date]], "mmm")</f>
        <v>Dec</v>
      </c>
      <c r="L276" t="str">
        <f>TEXT(Table1[[#This Row],[Date]],"ddd")</f>
        <v>Mon</v>
      </c>
      <c r="M276" t="str">
        <f t="shared" si="4"/>
        <v>Q4</v>
      </c>
    </row>
    <row r="277" spans="1:13" x14ac:dyDescent="0.35">
      <c r="A277" s="2">
        <v>44554</v>
      </c>
      <c r="B277" t="s">
        <v>507</v>
      </c>
      <c r="C277" t="s">
        <v>488</v>
      </c>
      <c r="D277" t="s">
        <v>24</v>
      </c>
      <c r="E277" t="s">
        <v>258</v>
      </c>
      <c r="F277">
        <v>7</v>
      </c>
      <c r="G277">
        <v>100598</v>
      </c>
      <c r="H277" t="s">
        <v>436</v>
      </c>
      <c r="I277">
        <v>704186</v>
      </c>
      <c r="J277">
        <f>YEAR(Table1[[#This Row],[Date]])</f>
        <v>2021</v>
      </c>
      <c r="K277" t="str">
        <f>TEXT(Table1[[#This Row],[Date]], "mmm")</f>
        <v>Dec</v>
      </c>
      <c r="L277" t="str">
        <f>TEXT(Table1[[#This Row],[Date]],"ddd")</f>
        <v>Fri</v>
      </c>
      <c r="M277" t="str">
        <f t="shared" si="4"/>
        <v>Q4</v>
      </c>
    </row>
    <row r="278" spans="1:13" x14ac:dyDescent="0.35">
      <c r="A278" s="2">
        <v>44564</v>
      </c>
      <c r="B278" t="s">
        <v>503</v>
      </c>
      <c r="C278" t="s">
        <v>488</v>
      </c>
      <c r="D278" t="s">
        <v>22</v>
      </c>
      <c r="E278" t="s">
        <v>113</v>
      </c>
      <c r="F278">
        <v>2</v>
      </c>
      <c r="G278">
        <v>288369</v>
      </c>
      <c r="H278" t="s">
        <v>438</v>
      </c>
      <c r="I278">
        <v>576738</v>
      </c>
      <c r="J278">
        <f>YEAR(Table1[[#This Row],[Date]])</f>
        <v>2022</v>
      </c>
      <c r="K278" t="str">
        <f>TEXT(Table1[[#This Row],[Date]], "mmm")</f>
        <v>Jan</v>
      </c>
      <c r="L278" t="str">
        <f>TEXT(Table1[[#This Row],[Date]],"ddd")</f>
        <v>Mon</v>
      </c>
      <c r="M278" t="str">
        <f t="shared" si="4"/>
        <v>Q1</v>
      </c>
    </row>
    <row r="279" spans="1:13" x14ac:dyDescent="0.35">
      <c r="A279" s="2">
        <v>44568</v>
      </c>
      <c r="B279" t="s">
        <v>504</v>
      </c>
      <c r="C279" t="s">
        <v>486</v>
      </c>
      <c r="D279" t="s">
        <v>24</v>
      </c>
      <c r="E279" t="s">
        <v>194</v>
      </c>
      <c r="F279">
        <v>4</v>
      </c>
      <c r="G279">
        <v>72688</v>
      </c>
      <c r="H279" t="s">
        <v>435</v>
      </c>
      <c r="I279">
        <v>290752</v>
      </c>
      <c r="J279">
        <f>YEAR(Table1[[#This Row],[Date]])</f>
        <v>2022</v>
      </c>
      <c r="K279" t="str">
        <f>TEXT(Table1[[#This Row],[Date]], "mmm")</f>
        <v>Jan</v>
      </c>
      <c r="L279" t="str">
        <f>TEXT(Table1[[#This Row],[Date]],"ddd")</f>
        <v>Fri</v>
      </c>
      <c r="M279" t="str">
        <f t="shared" si="4"/>
        <v>Q1</v>
      </c>
    </row>
    <row r="280" spans="1:13" x14ac:dyDescent="0.35">
      <c r="A280" s="2">
        <v>44575</v>
      </c>
      <c r="B280" t="s">
        <v>504</v>
      </c>
      <c r="C280" t="s">
        <v>487</v>
      </c>
      <c r="D280" t="s">
        <v>23</v>
      </c>
      <c r="E280" t="s">
        <v>259</v>
      </c>
      <c r="F280">
        <v>1</v>
      </c>
      <c r="G280">
        <v>471781</v>
      </c>
      <c r="H280" t="s">
        <v>437</v>
      </c>
      <c r="I280">
        <v>471781</v>
      </c>
      <c r="J280">
        <f>YEAR(Table1[[#This Row],[Date]])</f>
        <v>2022</v>
      </c>
      <c r="K280" t="str">
        <f>TEXT(Table1[[#This Row],[Date]], "mmm")</f>
        <v>Jan</v>
      </c>
      <c r="L280" t="str">
        <f>TEXT(Table1[[#This Row],[Date]],"ddd")</f>
        <v>Fri</v>
      </c>
      <c r="M280" t="str">
        <f t="shared" si="4"/>
        <v>Q1</v>
      </c>
    </row>
    <row r="281" spans="1:13" x14ac:dyDescent="0.35">
      <c r="A281" s="2">
        <v>44588</v>
      </c>
      <c r="B281" t="s">
        <v>506</v>
      </c>
      <c r="C281" t="s">
        <v>493</v>
      </c>
      <c r="D281" t="s">
        <v>22</v>
      </c>
      <c r="E281" t="s">
        <v>260</v>
      </c>
      <c r="F281">
        <v>1</v>
      </c>
      <c r="G281">
        <v>293417</v>
      </c>
      <c r="H281" t="s">
        <v>437</v>
      </c>
      <c r="I281">
        <v>293417</v>
      </c>
      <c r="J281">
        <f>YEAR(Table1[[#This Row],[Date]])</f>
        <v>2022</v>
      </c>
      <c r="K281" t="str">
        <f>TEXT(Table1[[#This Row],[Date]], "mmm")</f>
        <v>Jan</v>
      </c>
      <c r="L281" t="str">
        <f>TEXT(Table1[[#This Row],[Date]],"ddd")</f>
        <v>Thu</v>
      </c>
      <c r="M281" t="str">
        <f t="shared" si="4"/>
        <v>Q1</v>
      </c>
    </row>
    <row r="282" spans="1:13" x14ac:dyDescent="0.35">
      <c r="A282" s="2">
        <v>44594</v>
      </c>
      <c r="B282" t="s">
        <v>505</v>
      </c>
      <c r="C282" t="s">
        <v>487</v>
      </c>
      <c r="D282" t="s">
        <v>25</v>
      </c>
      <c r="E282" t="s">
        <v>261</v>
      </c>
      <c r="F282">
        <v>8</v>
      </c>
      <c r="G282">
        <v>145540</v>
      </c>
      <c r="H282" t="s">
        <v>435</v>
      </c>
      <c r="I282">
        <v>1164320</v>
      </c>
      <c r="J282">
        <f>YEAR(Table1[[#This Row],[Date]])</f>
        <v>2022</v>
      </c>
      <c r="K282" t="str">
        <f>TEXT(Table1[[#This Row],[Date]], "mmm")</f>
        <v>Feb</v>
      </c>
      <c r="L282" t="str">
        <f>TEXT(Table1[[#This Row],[Date]],"ddd")</f>
        <v>Wed</v>
      </c>
      <c r="M282" t="str">
        <f t="shared" si="4"/>
        <v>Q1</v>
      </c>
    </row>
    <row r="283" spans="1:13" x14ac:dyDescent="0.35">
      <c r="A283" s="2">
        <v>44611</v>
      </c>
      <c r="B283" t="s">
        <v>503</v>
      </c>
      <c r="C283" t="s">
        <v>502</v>
      </c>
      <c r="D283" t="s">
        <v>23</v>
      </c>
      <c r="E283" t="s">
        <v>262</v>
      </c>
      <c r="F283">
        <v>4</v>
      </c>
      <c r="G283">
        <v>161516</v>
      </c>
      <c r="H283" t="s">
        <v>435</v>
      </c>
      <c r="I283">
        <v>646064</v>
      </c>
      <c r="J283">
        <f>YEAR(Table1[[#This Row],[Date]])</f>
        <v>2022</v>
      </c>
      <c r="K283" t="str">
        <f>TEXT(Table1[[#This Row],[Date]], "mmm")</f>
        <v>Feb</v>
      </c>
      <c r="L283" t="str">
        <f>TEXT(Table1[[#This Row],[Date]],"ddd")</f>
        <v>Sat</v>
      </c>
      <c r="M283" t="str">
        <f t="shared" si="4"/>
        <v>Q1</v>
      </c>
    </row>
    <row r="284" spans="1:13" x14ac:dyDescent="0.35">
      <c r="A284" s="2">
        <v>44623</v>
      </c>
      <c r="B284" t="s">
        <v>507</v>
      </c>
      <c r="C284" t="s">
        <v>487</v>
      </c>
      <c r="D284" t="s">
        <v>24</v>
      </c>
      <c r="E284" t="s">
        <v>263</v>
      </c>
      <c r="F284">
        <v>2</v>
      </c>
      <c r="G284">
        <v>140638</v>
      </c>
      <c r="H284" t="s">
        <v>436</v>
      </c>
      <c r="I284">
        <v>281276</v>
      </c>
      <c r="J284">
        <f>YEAR(Table1[[#This Row],[Date]])</f>
        <v>2022</v>
      </c>
      <c r="K284" t="str">
        <f>TEXT(Table1[[#This Row],[Date]], "mmm")</f>
        <v>Mar</v>
      </c>
      <c r="L284" t="str">
        <f>TEXT(Table1[[#This Row],[Date]],"ddd")</f>
        <v>Thu</v>
      </c>
      <c r="M284" t="str">
        <f t="shared" si="4"/>
        <v>Q1</v>
      </c>
    </row>
    <row r="285" spans="1:13" x14ac:dyDescent="0.35">
      <c r="A285" s="2">
        <v>44626</v>
      </c>
      <c r="B285" t="s">
        <v>504</v>
      </c>
      <c r="C285" t="s">
        <v>489</v>
      </c>
      <c r="D285" t="s">
        <v>24</v>
      </c>
      <c r="E285" t="s">
        <v>264</v>
      </c>
      <c r="F285">
        <v>1</v>
      </c>
      <c r="G285">
        <v>55222</v>
      </c>
      <c r="H285" t="s">
        <v>440</v>
      </c>
      <c r="I285">
        <v>55222</v>
      </c>
      <c r="J285">
        <f>YEAR(Table1[[#This Row],[Date]])</f>
        <v>2022</v>
      </c>
      <c r="K285" t="str">
        <f>TEXT(Table1[[#This Row],[Date]], "mmm")</f>
        <v>Mar</v>
      </c>
      <c r="L285" t="str">
        <f>TEXT(Table1[[#This Row],[Date]],"ddd")</f>
        <v>Sun</v>
      </c>
      <c r="M285" t="str">
        <f t="shared" si="4"/>
        <v>Q1</v>
      </c>
    </row>
    <row r="286" spans="1:13" x14ac:dyDescent="0.35">
      <c r="A286" s="2">
        <v>44631</v>
      </c>
      <c r="B286" t="s">
        <v>506</v>
      </c>
      <c r="C286" t="s">
        <v>488</v>
      </c>
      <c r="D286" t="s">
        <v>22</v>
      </c>
      <c r="E286" t="s">
        <v>265</v>
      </c>
      <c r="F286">
        <v>6</v>
      </c>
      <c r="G286">
        <v>313535</v>
      </c>
      <c r="H286" t="s">
        <v>437</v>
      </c>
      <c r="I286">
        <v>1881210</v>
      </c>
      <c r="J286">
        <f>YEAR(Table1[[#This Row],[Date]])</f>
        <v>2022</v>
      </c>
      <c r="K286" t="str">
        <f>TEXT(Table1[[#This Row],[Date]], "mmm")</f>
        <v>Mar</v>
      </c>
      <c r="L286" t="str">
        <f>TEXT(Table1[[#This Row],[Date]],"ddd")</f>
        <v>Fri</v>
      </c>
      <c r="M286" t="str">
        <f t="shared" si="4"/>
        <v>Q1</v>
      </c>
    </row>
    <row r="287" spans="1:13" x14ac:dyDescent="0.35">
      <c r="A287" s="2">
        <v>44640</v>
      </c>
      <c r="B287" t="s">
        <v>504</v>
      </c>
      <c r="C287" t="s">
        <v>490</v>
      </c>
      <c r="D287" t="s">
        <v>24</v>
      </c>
      <c r="E287" t="s">
        <v>266</v>
      </c>
      <c r="F287">
        <v>3</v>
      </c>
      <c r="G287">
        <v>401050</v>
      </c>
      <c r="H287" t="s">
        <v>435</v>
      </c>
      <c r="I287">
        <v>1203150</v>
      </c>
      <c r="J287">
        <f>YEAR(Table1[[#This Row],[Date]])</f>
        <v>2022</v>
      </c>
      <c r="K287" t="str">
        <f>TEXT(Table1[[#This Row],[Date]], "mmm")</f>
        <v>Mar</v>
      </c>
      <c r="L287" t="str">
        <f>TEXT(Table1[[#This Row],[Date]],"ddd")</f>
        <v>Sun</v>
      </c>
      <c r="M287" t="str">
        <f t="shared" si="4"/>
        <v>Q1</v>
      </c>
    </row>
    <row r="288" spans="1:13" x14ac:dyDescent="0.35">
      <c r="A288" s="2">
        <v>44645</v>
      </c>
      <c r="B288" t="s">
        <v>506</v>
      </c>
      <c r="C288" t="s">
        <v>488</v>
      </c>
      <c r="D288" t="s">
        <v>25</v>
      </c>
      <c r="E288" t="s">
        <v>215</v>
      </c>
      <c r="F288">
        <v>1</v>
      </c>
      <c r="G288">
        <v>266185</v>
      </c>
      <c r="H288" t="s">
        <v>436</v>
      </c>
      <c r="I288">
        <v>266185</v>
      </c>
      <c r="J288">
        <f>YEAR(Table1[[#This Row],[Date]])</f>
        <v>2022</v>
      </c>
      <c r="K288" t="str">
        <f>TEXT(Table1[[#This Row],[Date]], "mmm")</f>
        <v>Mar</v>
      </c>
      <c r="L288" t="str">
        <f>TEXT(Table1[[#This Row],[Date]],"ddd")</f>
        <v>Fri</v>
      </c>
      <c r="M288" t="str">
        <f t="shared" si="4"/>
        <v>Q1</v>
      </c>
    </row>
    <row r="289" spans="1:13" x14ac:dyDescent="0.35">
      <c r="A289" s="2">
        <v>44647</v>
      </c>
      <c r="B289" t="s">
        <v>505</v>
      </c>
      <c r="C289" t="s">
        <v>490</v>
      </c>
      <c r="D289" t="s">
        <v>25</v>
      </c>
      <c r="E289" t="s">
        <v>267</v>
      </c>
      <c r="F289">
        <v>2</v>
      </c>
      <c r="G289">
        <v>240815</v>
      </c>
      <c r="H289" t="s">
        <v>435</v>
      </c>
      <c r="I289">
        <v>481630</v>
      </c>
      <c r="J289">
        <f>YEAR(Table1[[#This Row],[Date]])</f>
        <v>2022</v>
      </c>
      <c r="K289" t="str">
        <f>TEXT(Table1[[#This Row],[Date]], "mmm")</f>
        <v>Mar</v>
      </c>
      <c r="L289" t="str">
        <f>TEXT(Table1[[#This Row],[Date]],"ddd")</f>
        <v>Sun</v>
      </c>
      <c r="M289" t="str">
        <f t="shared" si="4"/>
        <v>Q1</v>
      </c>
    </row>
    <row r="290" spans="1:13" x14ac:dyDescent="0.35">
      <c r="A290" s="2">
        <v>44653</v>
      </c>
      <c r="B290" t="s">
        <v>503</v>
      </c>
      <c r="C290" t="s">
        <v>490</v>
      </c>
      <c r="D290" t="s">
        <v>24</v>
      </c>
      <c r="E290" t="s">
        <v>268</v>
      </c>
      <c r="F290">
        <v>8</v>
      </c>
      <c r="G290">
        <v>167162</v>
      </c>
      <c r="H290" t="s">
        <v>438</v>
      </c>
      <c r="I290">
        <v>1337296</v>
      </c>
      <c r="J290">
        <f>YEAR(Table1[[#This Row],[Date]])</f>
        <v>2022</v>
      </c>
      <c r="K290" t="str">
        <f>TEXT(Table1[[#This Row],[Date]], "mmm")</f>
        <v>Apr</v>
      </c>
      <c r="L290" t="str">
        <f>TEXT(Table1[[#This Row],[Date]],"ddd")</f>
        <v>Sat</v>
      </c>
      <c r="M290" t="str">
        <f t="shared" si="4"/>
        <v>Q2</v>
      </c>
    </row>
    <row r="291" spans="1:13" x14ac:dyDescent="0.35">
      <c r="A291" s="2">
        <v>44653</v>
      </c>
      <c r="B291" t="s">
        <v>506</v>
      </c>
      <c r="C291" t="s">
        <v>502</v>
      </c>
      <c r="D291" t="s">
        <v>24</v>
      </c>
      <c r="E291" t="s">
        <v>269</v>
      </c>
      <c r="F291">
        <v>7</v>
      </c>
      <c r="G291">
        <v>309600</v>
      </c>
      <c r="H291" t="s">
        <v>437</v>
      </c>
      <c r="I291">
        <v>2167200</v>
      </c>
      <c r="J291">
        <f>YEAR(Table1[[#This Row],[Date]])</f>
        <v>2022</v>
      </c>
      <c r="K291" t="str">
        <f>TEXT(Table1[[#This Row],[Date]], "mmm")</f>
        <v>Apr</v>
      </c>
      <c r="L291" t="str">
        <f>TEXT(Table1[[#This Row],[Date]],"ddd")</f>
        <v>Sat</v>
      </c>
      <c r="M291" t="str">
        <f t="shared" si="4"/>
        <v>Q2</v>
      </c>
    </row>
    <row r="292" spans="1:13" x14ac:dyDescent="0.35">
      <c r="A292" s="2">
        <v>44653</v>
      </c>
      <c r="B292" t="s">
        <v>504</v>
      </c>
      <c r="C292" t="s">
        <v>488</v>
      </c>
      <c r="D292" t="s">
        <v>24</v>
      </c>
      <c r="E292" t="s">
        <v>270</v>
      </c>
      <c r="F292">
        <v>6</v>
      </c>
      <c r="G292">
        <v>424754</v>
      </c>
      <c r="H292" t="s">
        <v>437</v>
      </c>
      <c r="I292">
        <v>2548524</v>
      </c>
      <c r="J292">
        <f>YEAR(Table1[[#This Row],[Date]])</f>
        <v>2022</v>
      </c>
      <c r="K292" t="str">
        <f>TEXT(Table1[[#This Row],[Date]], "mmm")</f>
        <v>Apr</v>
      </c>
      <c r="L292" t="str">
        <f>TEXT(Table1[[#This Row],[Date]],"ddd")</f>
        <v>Sat</v>
      </c>
      <c r="M292" t="str">
        <f t="shared" si="4"/>
        <v>Q2</v>
      </c>
    </row>
    <row r="293" spans="1:13" x14ac:dyDescent="0.35">
      <c r="A293" s="2">
        <v>44657</v>
      </c>
      <c r="B293" t="s">
        <v>507</v>
      </c>
      <c r="C293" t="s">
        <v>487</v>
      </c>
      <c r="D293" t="s">
        <v>22</v>
      </c>
      <c r="E293" t="s">
        <v>271</v>
      </c>
      <c r="F293">
        <v>9</v>
      </c>
      <c r="G293">
        <v>469844</v>
      </c>
      <c r="H293" t="s">
        <v>440</v>
      </c>
      <c r="I293">
        <v>4228596</v>
      </c>
      <c r="J293">
        <f>YEAR(Table1[[#This Row],[Date]])</f>
        <v>2022</v>
      </c>
      <c r="K293" t="str">
        <f>TEXT(Table1[[#This Row],[Date]], "mmm")</f>
        <v>Apr</v>
      </c>
      <c r="L293" t="str">
        <f>TEXT(Table1[[#This Row],[Date]],"ddd")</f>
        <v>Wed</v>
      </c>
      <c r="M293" t="str">
        <f t="shared" si="4"/>
        <v>Q2</v>
      </c>
    </row>
    <row r="294" spans="1:13" x14ac:dyDescent="0.35">
      <c r="A294" s="2">
        <v>44665</v>
      </c>
      <c r="B294" t="s">
        <v>507</v>
      </c>
      <c r="C294" t="s">
        <v>502</v>
      </c>
      <c r="D294" t="s">
        <v>22</v>
      </c>
      <c r="E294" t="s">
        <v>272</v>
      </c>
      <c r="F294">
        <v>4</v>
      </c>
      <c r="G294">
        <v>415632</v>
      </c>
      <c r="H294" t="s">
        <v>440</v>
      </c>
      <c r="I294">
        <v>1662528</v>
      </c>
      <c r="J294">
        <f>YEAR(Table1[[#This Row],[Date]])</f>
        <v>2022</v>
      </c>
      <c r="K294" t="str">
        <f>TEXT(Table1[[#This Row],[Date]], "mmm")</f>
        <v>Apr</v>
      </c>
      <c r="L294" t="str">
        <f>TEXT(Table1[[#This Row],[Date]],"ddd")</f>
        <v>Thu</v>
      </c>
      <c r="M294" t="str">
        <f t="shared" si="4"/>
        <v>Q2</v>
      </c>
    </row>
    <row r="295" spans="1:13" x14ac:dyDescent="0.35">
      <c r="A295" s="2">
        <v>44667</v>
      </c>
      <c r="B295" t="s">
        <v>506</v>
      </c>
      <c r="C295" t="s">
        <v>486</v>
      </c>
      <c r="D295" t="s">
        <v>24</v>
      </c>
      <c r="E295" t="s">
        <v>273</v>
      </c>
      <c r="F295">
        <v>8</v>
      </c>
      <c r="G295">
        <v>174880</v>
      </c>
      <c r="H295" t="s">
        <v>435</v>
      </c>
      <c r="I295">
        <v>1399040</v>
      </c>
      <c r="J295">
        <f>YEAR(Table1[[#This Row],[Date]])</f>
        <v>2022</v>
      </c>
      <c r="K295" t="str">
        <f>TEXT(Table1[[#This Row],[Date]], "mmm")</f>
        <v>Apr</v>
      </c>
      <c r="L295" t="str">
        <f>TEXT(Table1[[#This Row],[Date]],"ddd")</f>
        <v>Sat</v>
      </c>
      <c r="M295" t="str">
        <f t="shared" si="4"/>
        <v>Q2</v>
      </c>
    </row>
    <row r="296" spans="1:13" x14ac:dyDescent="0.35">
      <c r="A296" s="2">
        <v>44667</v>
      </c>
      <c r="B296" t="s">
        <v>504</v>
      </c>
      <c r="C296" t="s">
        <v>491</v>
      </c>
      <c r="D296" t="s">
        <v>23</v>
      </c>
      <c r="E296" t="s">
        <v>274</v>
      </c>
      <c r="F296">
        <v>1</v>
      </c>
      <c r="G296">
        <v>136180</v>
      </c>
      <c r="H296" t="s">
        <v>439</v>
      </c>
      <c r="I296">
        <v>136180</v>
      </c>
      <c r="J296">
        <f>YEAR(Table1[[#This Row],[Date]])</f>
        <v>2022</v>
      </c>
      <c r="K296" t="str">
        <f>TEXT(Table1[[#This Row],[Date]], "mmm")</f>
        <v>Apr</v>
      </c>
      <c r="L296" t="str">
        <f>TEXT(Table1[[#This Row],[Date]],"ddd")</f>
        <v>Sat</v>
      </c>
      <c r="M296" t="str">
        <f t="shared" si="4"/>
        <v>Q2</v>
      </c>
    </row>
    <row r="297" spans="1:13" x14ac:dyDescent="0.35">
      <c r="A297" s="2">
        <v>44671</v>
      </c>
      <c r="B297" t="s">
        <v>504</v>
      </c>
      <c r="C297" t="s">
        <v>502</v>
      </c>
      <c r="D297" t="s">
        <v>25</v>
      </c>
      <c r="E297" t="s">
        <v>275</v>
      </c>
      <c r="F297">
        <v>4</v>
      </c>
      <c r="G297">
        <v>66252</v>
      </c>
      <c r="H297" t="s">
        <v>439</v>
      </c>
      <c r="I297">
        <v>265008</v>
      </c>
      <c r="J297">
        <f>YEAR(Table1[[#This Row],[Date]])</f>
        <v>2022</v>
      </c>
      <c r="K297" t="str">
        <f>TEXT(Table1[[#This Row],[Date]], "mmm")</f>
        <v>Apr</v>
      </c>
      <c r="L297" t="str">
        <f>TEXT(Table1[[#This Row],[Date]],"ddd")</f>
        <v>Wed</v>
      </c>
      <c r="M297" t="str">
        <f t="shared" si="4"/>
        <v>Q2</v>
      </c>
    </row>
    <row r="298" spans="1:13" x14ac:dyDescent="0.35">
      <c r="A298" s="2">
        <v>44675</v>
      </c>
      <c r="B298" t="s">
        <v>504</v>
      </c>
      <c r="C298" t="s">
        <v>488</v>
      </c>
      <c r="D298" t="s">
        <v>24</v>
      </c>
      <c r="E298" t="s">
        <v>276</v>
      </c>
      <c r="F298">
        <v>4</v>
      </c>
      <c r="G298">
        <v>129061</v>
      </c>
      <c r="H298" t="s">
        <v>436</v>
      </c>
      <c r="I298">
        <v>516244</v>
      </c>
      <c r="J298">
        <f>YEAR(Table1[[#This Row],[Date]])</f>
        <v>2022</v>
      </c>
      <c r="K298" t="str">
        <f>TEXT(Table1[[#This Row],[Date]], "mmm")</f>
        <v>Apr</v>
      </c>
      <c r="L298" t="str">
        <f>TEXT(Table1[[#This Row],[Date]],"ddd")</f>
        <v>Sun</v>
      </c>
      <c r="M298" t="str">
        <f t="shared" si="4"/>
        <v>Q2</v>
      </c>
    </row>
    <row r="299" spans="1:13" x14ac:dyDescent="0.35">
      <c r="A299" s="2">
        <v>44677</v>
      </c>
      <c r="B299" t="s">
        <v>506</v>
      </c>
      <c r="C299" t="s">
        <v>487</v>
      </c>
      <c r="D299" t="s">
        <v>23</v>
      </c>
      <c r="E299" t="s">
        <v>277</v>
      </c>
      <c r="F299">
        <v>3</v>
      </c>
      <c r="G299">
        <v>443638</v>
      </c>
      <c r="H299" t="s">
        <v>438</v>
      </c>
      <c r="I299">
        <v>1330914</v>
      </c>
      <c r="J299">
        <f>YEAR(Table1[[#This Row],[Date]])</f>
        <v>2022</v>
      </c>
      <c r="K299" t="str">
        <f>TEXT(Table1[[#This Row],[Date]], "mmm")</f>
        <v>Apr</v>
      </c>
      <c r="L299" t="str">
        <f>TEXT(Table1[[#This Row],[Date]],"ddd")</f>
        <v>Tue</v>
      </c>
      <c r="M299" t="str">
        <f t="shared" si="4"/>
        <v>Q2</v>
      </c>
    </row>
    <row r="300" spans="1:13" x14ac:dyDescent="0.35">
      <c r="A300" s="2">
        <v>44678</v>
      </c>
      <c r="B300" t="s">
        <v>507</v>
      </c>
      <c r="C300" t="s">
        <v>491</v>
      </c>
      <c r="D300" t="s">
        <v>23</v>
      </c>
      <c r="E300" t="s">
        <v>278</v>
      </c>
      <c r="F300">
        <v>9</v>
      </c>
      <c r="G300">
        <v>457148</v>
      </c>
      <c r="H300" t="s">
        <v>438</v>
      </c>
      <c r="I300">
        <v>4114332</v>
      </c>
      <c r="J300">
        <f>YEAR(Table1[[#This Row],[Date]])</f>
        <v>2022</v>
      </c>
      <c r="K300" t="str">
        <f>TEXT(Table1[[#This Row],[Date]], "mmm")</f>
        <v>Apr</v>
      </c>
      <c r="L300" t="str">
        <f>TEXT(Table1[[#This Row],[Date]],"ddd")</f>
        <v>Wed</v>
      </c>
      <c r="M300" t="str">
        <f t="shared" si="4"/>
        <v>Q2</v>
      </c>
    </row>
    <row r="301" spans="1:13" x14ac:dyDescent="0.35">
      <c r="A301" s="2">
        <v>44679</v>
      </c>
      <c r="B301" t="s">
        <v>506</v>
      </c>
      <c r="C301" t="s">
        <v>491</v>
      </c>
      <c r="D301" t="s">
        <v>23</v>
      </c>
      <c r="E301" t="s">
        <v>59</v>
      </c>
      <c r="F301">
        <v>3</v>
      </c>
      <c r="G301">
        <v>260800</v>
      </c>
      <c r="H301" t="s">
        <v>440</v>
      </c>
      <c r="I301">
        <v>782400</v>
      </c>
      <c r="J301">
        <f>YEAR(Table1[[#This Row],[Date]])</f>
        <v>2022</v>
      </c>
      <c r="K301" t="str">
        <f>TEXT(Table1[[#This Row],[Date]], "mmm")</f>
        <v>Apr</v>
      </c>
      <c r="L301" t="str">
        <f>TEXT(Table1[[#This Row],[Date]],"ddd")</f>
        <v>Thu</v>
      </c>
      <c r="M301" t="str">
        <f t="shared" si="4"/>
        <v>Q2</v>
      </c>
    </row>
    <row r="302" spans="1:13" x14ac:dyDescent="0.35">
      <c r="A302" s="2">
        <v>44687</v>
      </c>
      <c r="B302" t="s">
        <v>503</v>
      </c>
      <c r="C302" t="s">
        <v>488</v>
      </c>
      <c r="D302" t="s">
        <v>22</v>
      </c>
      <c r="E302" t="s">
        <v>279</v>
      </c>
      <c r="F302">
        <v>3</v>
      </c>
      <c r="G302">
        <v>269899</v>
      </c>
      <c r="H302" t="s">
        <v>439</v>
      </c>
      <c r="I302">
        <v>809697</v>
      </c>
      <c r="J302">
        <f>YEAR(Table1[[#This Row],[Date]])</f>
        <v>2022</v>
      </c>
      <c r="K302" t="str">
        <f>TEXT(Table1[[#This Row],[Date]], "mmm")</f>
        <v>May</v>
      </c>
      <c r="L302" t="str">
        <f>TEXT(Table1[[#This Row],[Date]],"ddd")</f>
        <v>Fri</v>
      </c>
      <c r="M302" t="str">
        <f t="shared" si="4"/>
        <v>Q2</v>
      </c>
    </row>
    <row r="303" spans="1:13" x14ac:dyDescent="0.35">
      <c r="A303" s="2">
        <v>44695</v>
      </c>
      <c r="B303" t="s">
        <v>505</v>
      </c>
      <c r="C303" t="s">
        <v>488</v>
      </c>
      <c r="D303" t="s">
        <v>25</v>
      </c>
      <c r="E303" t="s">
        <v>280</v>
      </c>
      <c r="F303">
        <v>6</v>
      </c>
      <c r="G303">
        <v>314836</v>
      </c>
      <c r="H303" t="s">
        <v>440</v>
      </c>
      <c r="I303">
        <v>1889016</v>
      </c>
      <c r="J303">
        <f>YEAR(Table1[[#This Row],[Date]])</f>
        <v>2022</v>
      </c>
      <c r="K303" t="str">
        <f>TEXT(Table1[[#This Row],[Date]], "mmm")</f>
        <v>May</v>
      </c>
      <c r="L303" t="str">
        <f>TEXT(Table1[[#This Row],[Date]],"ddd")</f>
        <v>Sat</v>
      </c>
      <c r="M303" t="str">
        <f t="shared" si="4"/>
        <v>Q2</v>
      </c>
    </row>
    <row r="304" spans="1:13" x14ac:dyDescent="0.35">
      <c r="A304" s="2">
        <v>44699</v>
      </c>
      <c r="B304" t="s">
        <v>503</v>
      </c>
      <c r="C304" t="s">
        <v>489</v>
      </c>
      <c r="D304" t="s">
        <v>25</v>
      </c>
      <c r="E304" t="s">
        <v>281</v>
      </c>
      <c r="F304">
        <v>6</v>
      </c>
      <c r="G304">
        <v>147299</v>
      </c>
      <c r="H304" t="s">
        <v>439</v>
      </c>
      <c r="I304">
        <v>883794</v>
      </c>
      <c r="J304">
        <f>YEAR(Table1[[#This Row],[Date]])</f>
        <v>2022</v>
      </c>
      <c r="K304" t="str">
        <f>TEXT(Table1[[#This Row],[Date]], "mmm")</f>
        <v>May</v>
      </c>
      <c r="L304" t="str">
        <f>TEXT(Table1[[#This Row],[Date]],"ddd")</f>
        <v>Wed</v>
      </c>
      <c r="M304" t="str">
        <f t="shared" si="4"/>
        <v>Q2</v>
      </c>
    </row>
    <row r="305" spans="1:13" x14ac:dyDescent="0.35">
      <c r="A305" s="2">
        <v>44702</v>
      </c>
      <c r="B305" t="s">
        <v>507</v>
      </c>
      <c r="C305" t="s">
        <v>489</v>
      </c>
      <c r="D305" t="s">
        <v>23</v>
      </c>
      <c r="E305" t="s">
        <v>282</v>
      </c>
      <c r="F305">
        <v>3</v>
      </c>
      <c r="G305">
        <v>446822</v>
      </c>
      <c r="H305" t="s">
        <v>439</v>
      </c>
      <c r="I305">
        <v>1340466</v>
      </c>
      <c r="J305">
        <f>YEAR(Table1[[#This Row],[Date]])</f>
        <v>2022</v>
      </c>
      <c r="K305" t="str">
        <f>TEXT(Table1[[#This Row],[Date]], "mmm")</f>
        <v>May</v>
      </c>
      <c r="L305" t="str">
        <f>TEXT(Table1[[#This Row],[Date]],"ddd")</f>
        <v>Sat</v>
      </c>
      <c r="M305" t="str">
        <f t="shared" si="4"/>
        <v>Q2</v>
      </c>
    </row>
    <row r="306" spans="1:13" x14ac:dyDescent="0.35">
      <c r="A306" s="2">
        <v>44702</v>
      </c>
      <c r="B306" t="s">
        <v>505</v>
      </c>
      <c r="C306" t="s">
        <v>489</v>
      </c>
      <c r="D306" t="s">
        <v>23</v>
      </c>
      <c r="E306" t="s">
        <v>30</v>
      </c>
      <c r="F306">
        <v>7</v>
      </c>
      <c r="G306">
        <v>50416</v>
      </c>
      <c r="H306" t="s">
        <v>440</v>
      </c>
      <c r="I306">
        <v>352912</v>
      </c>
      <c r="J306">
        <f>YEAR(Table1[[#This Row],[Date]])</f>
        <v>2022</v>
      </c>
      <c r="K306" t="str">
        <f>TEXT(Table1[[#This Row],[Date]], "mmm")</f>
        <v>May</v>
      </c>
      <c r="L306" t="str">
        <f>TEXT(Table1[[#This Row],[Date]],"ddd")</f>
        <v>Sat</v>
      </c>
      <c r="M306" t="str">
        <f t="shared" si="4"/>
        <v>Q2</v>
      </c>
    </row>
    <row r="307" spans="1:13" x14ac:dyDescent="0.35">
      <c r="A307" s="2">
        <v>44703</v>
      </c>
      <c r="B307" t="s">
        <v>506</v>
      </c>
      <c r="C307" t="s">
        <v>486</v>
      </c>
      <c r="D307" t="s">
        <v>25</v>
      </c>
      <c r="E307" t="s">
        <v>283</v>
      </c>
      <c r="F307">
        <v>4</v>
      </c>
      <c r="G307">
        <v>154786</v>
      </c>
      <c r="H307" t="s">
        <v>438</v>
      </c>
      <c r="I307">
        <v>619144</v>
      </c>
      <c r="J307">
        <f>YEAR(Table1[[#This Row],[Date]])</f>
        <v>2022</v>
      </c>
      <c r="K307" t="str">
        <f>TEXT(Table1[[#This Row],[Date]], "mmm")</f>
        <v>May</v>
      </c>
      <c r="L307" t="str">
        <f>TEXT(Table1[[#This Row],[Date]],"ddd")</f>
        <v>Sun</v>
      </c>
      <c r="M307" t="str">
        <f t="shared" si="4"/>
        <v>Q2</v>
      </c>
    </row>
    <row r="308" spans="1:13" x14ac:dyDescent="0.35">
      <c r="A308" s="2">
        <v>44703</v>
      </c>
      <c r="B308" t="s">
        <v>506</v>
      </c>
      <c r="C308" t="s">
        <v>487</v>
      </c>
      <c r="D308" t="s">
        <v>24</v>
      </c>
      <c r="E308" t="s">
        <v>90</v>
      </c>
      <c r="F308">
        <v>6</v>
      </c>
      <c r="G308">
        <v>325949</v>
      </c>
      <c r="H308" t="s">
        <v>438</v>
      </c>
      <c r="I308">
        <v>1955694</v>
      </c>
      <c r="J308">
        <f>YEAR(Table1[[#This Row],[Date]])</f>
        <v>2022</v>
      </c>
      <c r="K308" t="str">
        <f>TEXT(Table1[[#This Row],[Date]], "mmm")</f>
        <v>May</v>
      </c>
      <c r="L308" t="str">
        <f>TEXT(Table1[[#This Row],[Date]],"ddd")</f>
        <v>Sun</v>
      </c>
      <c r="M308" t="str">
        <f t="shared" si="4"/>
        <v>Q2</v>
      </c>
    </row>
    <row r="309" spans="1:13" x14ac:dyDescent="0.35">
      <c r="A309" s="2">
        <v>44709</v>
      </c>
      <c r="B309" t="s">
        <v>507</v>
      </c>
      <c r="C309" t="s">
        <v>491</v>
      </c>
      <c r="D309" t="s">
        <v>22</v>
      </c>
      <c r="E309" t="s">
        <v>89</v>
      </c>
      <c r="F309">
        <v>2</v>
      </c>
      <c r="G309">
        <v>273768</v>
      </c>
      <c r="H309" t="s">
        <v>440</v>
      </c>
      <c r="I309">
        <v>547536</v>
      </c>
      <c r="J309">
        <f>YEAR(Table1[[#This Row],[Date]])</f>
        <v>2022</v>
      </c>
      <c r="K309" t="str">
        <f>TEXT(Table1[[#This Row],[Date]], "mmm")</f>
        <v>May</v>
      </c>
      <c r="L309" t="str">
        <f>TEXT(Table1[[#This Row],[Date]],"ddd")</f>
        <v>Sat</v>
      </c>
      <c r="M309" t="str">
        <f t="shared" si="4"/>
        <v>Q2</v>
      </c>
    </row>
    <row r="310" spans="1:13" x14ac:dyDescent="0.35">
      <c r="A310" s="2">
        <v>44711</v>
      </c>
      <c r="B310" t="s">
        <v>504</v>
      </c>
      <c r="C310" t="s">
        <v>486</v>
      </c>
      <c r="D310" t="s">
        <v>22</v>
      </c>
      <c r="E310" t="s">
        <v>284</v>
      </c>
      <c r="F310">
        <v>5</v>
      </c>
      <c r="G310">
        <v>313177</v>
      </c>
      <c r="H310" t="s">
        <v>435</v>
      </c>
      <c r="I310">
        <v>1565885</v>
      </c>
      <c r="J310">
        <f>YEAR(Table1[[#This Row],[Date]])</f>
        <v>2022</v>
      </c>
      <c r="K310" t="str">
        <f>TEXT(Table1[[#This Row],[Date]], "mmm")</f>
        <v>May</v>
      </c>
      <c r="L310" t="str">
        <f>TEXT(Table1[[#This Row],[Date]],"ddd")</f>
        <v>Mon</v>
      </c>
      <c r="M310" t="str">
        <f t="shared" si="4"/>
        <v>Q2</v>
      </c>
    </row>
    <row r="311" spans="1:13" x14ac:dyDescent="0.35">
      <c r="A311" s="2">
        <v>44717</v>
      </c>
      <c r="B311" t="s">
        <v>505</v>
      </c>
      <c r="C311" t="s">
        <v>493</v>
      </c>
      <c r="D311" t="s">
        <v>23</v>
      </c>
      <c r="E311" t="s">
        <v>285</v>
      </c>
      <c r="F311">
        <v>6</v>
      </c>
      <c r="G311">
        <v>411473</v>
      </c>
      <c r="H311" t="s">
        <v>436</v>
      </c>
      <c r="I311">
        <v>2468838</v>
      </c>
      <c r="J311">
        <f>YEAR(Table1[[#This Row],[Date]])</f>
        <v>2022</v>
      </c>
      <c r="K311" t="str">
        <f>TEXT(Table1[[#This Row],[Date]], "mmm")</f>
        <v>Jun</v>
      </c>
      <c r="L311" t="str">
        <f>TEXT(Table1[[#This Row],[Date]],"ddd")</f>
        <v>Sun</v>
      </c>
      <c r="M311" t="str">
        <f t="shared" si="4"/>
        <v>Q2</v>
      </c>
    </row>
    <row r="312" spans="1:13" x14ac:dyDescent="0.35">
      <c r="A312" s="2">
        <v>44725</v>
      </c>
      <c r="B312" t="s">
        <v>504</v>
      </c>
      <c r="C312" t="s">
        <v>502</v>
      </c>
      <c r="D312" t="s">
        <v>22</v>
      </c>
      <c r="E312" t="s">
        <v>286</v>
      </c>
      <c r="F312">
        <v>4</v>
      </c>
      <c r="G312">
        <v>154483</v>
      </c>
      <c r="H312" t="s">
        <v>436</v>
      </c>
      <c r="I312">
        <v>617932</v>
      </c>
      <c r="J312">
        <f>YEAR(Table1[[#This Row],[Date]])</f>
        <v>2022</v>
      </c>
      <c r="K312" t="str">
        <f>TEXT(Table1[[#This Row],[Date]], "mmm")</f>
        <v>Jun</v>
      </c>
      <c r="L312" t="str">
        <f>TEXT(Table1[[#This Row],[Date]],"ddd")</f>
        <v>Mon</v>
      </c>
      <c r="M312" t="str">
        <f t="shared" si="4"/>
        <v>Q2</v>
      </c>
    </row>
    <row r="313" spans="1:13" x14ac:dyDescent="0.35">
      <c r="A313" s="2">
        <v>44732</v>
      </c>
      <c r="B313" t="s">
        <v>506</v>
      </c>
      <c r="C313" t="s">
        <v>487</v>
      </c>
      <c r="D313" t="s">
        <v>25</v>
      </c>
      <c r="E313" t="s">
        <v>287</v>
      </c>
      <c r="F313">
        <v>9</v>
      </c>
      <c r="G313">
        <v>121924</v>
      </c>
      <c r="H313" t="s">
        <v>437</v>
      </c>
      <c r="I313">
        <v>1097316</v>
      </c>
      <c r="J313">
        <f>YEAR(Table1[[#This Row],[Date]])</f>
        <v>2022</v>
      </c>
      <c r="K313" t="str">
        <f>TEXT(Table1[[#This Row],[Date]], "mmm")</f>
        <v>Jun</v>
      </c>
      <c r="L313" t="str">
        <f>TEXT(Table1[[#This Row],[Date]],"ddd")</f>
        <v>Mon</v>
      </c>
      <c r="M313" t="str">
        <f t="shared" si="4"/>
        <v>Q2</v>
      </c>
    </row>
    <row r="314" spans="1:13" x14ac:dyDescent="0.35">
      <c r="A314" s="2">
        <v>44738</v>
      </c>
      <c r="B314" t="s">
        <v>505</v>
      </c>
      <c r="C314" t="s">
        <v>488</v>
      </c>
      <c r="D314" t="s">
        <v>23</v>
      </c>
      <c r="E314" t="s">
        <v>288</v>
      </c>
      <c r="F314">
        <v>2</v>
      </c>
      <c r="G314">
        <v>57330</v>
      </c>
      <c r="H314" t="s">
        <v>438</v>
      </c>
      <c r="I314">
        <v>114660</v>
      </c>
      <c r="J314">
        <f>YEAR(Table1[[#This Row],[Date]])</f>
        <v>2022</v>
      </c>
      <c r="K314" t="str">
        <f>TEXT(Table1[[#This Row],[Date]], "mmm")</f>
        <v>Jun</v>
      </c>
      <c r="L314" t="str">
        <f>TEXT(Table1[[#This Row],[Date]],"ddd")</f>
        <v>Sun</v>
      </c>
      <c r="M314" t="str">
        <f t="shared" si="4"/>
        <v>Q2</v>
      </c>
    </row>
    <row r="315" spans="1:13" x14ac:dyDescent="0.35">
      <c r="A315" s="2">
        <v>44744</v>
      </c>
      <c r="B315" t="s">
        <v>507</v>
      </c>
      <c r="C315" t="s">
        <v>489</v>
      </c>
      <c r="D315" t="s">
        <v>24</v>
      </c>
      <c r="E315" t="s">
        <v>289</v>
      </c>
      <c r="F315">
        <v>7</v>
      </c>
      <c r="G315">
        <v>446009</v>
      </c>
      <c r="H315" t="s">
        <v>438</v>
      </c>
      <c r="I315">
        <v>3122063</v>
      </c>
      <c r="J315">
        <f>YEAR(Table1[[#This Row],[Date]])</f>
        <v>2022</v>
      </c>
      <c r="K315" t="str">
        <f>TEXT(Table1[[#This Row],[Date]], "mmm")</f>
        <v>Jul</v>
      </c>
      <c r="L315" t="str">
        <f>TEXT(Table1[[#This Row],[Date]],"ddd")</f>
        <v>Sat</v>
      </c>
      <c r="M315" t="str">
        <f t="shared" si="4"/>
        <v>Q3</v>
      </c>
    </row>
    <row r="316" spans="1:13" x14ac:dyDescent="0.35">
      <c r="A316" s="2">
        <v>44749</v>
      </c>
      <c r="B316" t="s">
        <v>507</v>
      </c>
      <c r="C316" t="s">
        <v>486</v>
      </c>
      <c r="D316" t="s">
        <v>23</v>
      </c>
      <c r="E316" t="s">
        <v>290</v>
      </c>
      <c r="F316">
        <v>5</v>
      </c>
      <c r="G316">
        <v>224756</v>
      </c>
      <c r="H316" t="s">
        <v>435</v>
      </c>
      <c r="I316">
        <v>1123780</v>
      </c>
      <c r="J316">
        <f>YEAR(Table1[[#This Row],[Date]])</f>
        <v>2022</v>
      </c>
      <c r="K316" t="str">
        <f>TEXT(Table1[[#This Row],[Date]], "mmm")</f>
        <v>Jul</v>
      </c>
      <c r="L316" t="str">
        <f>TEXT(Table1[[#This Row],[Date]],"ddd")</f>
        <v>Thu</v>
      </c>
      <c r="M316" t="str">
        <f t="shared" si="4"/>
        <v>Q3</v>
      </c>
    </row>
    <row r="317" spans="1:13" x14ac:dyDescent="0.35">
      <c r="A317" s="2">
        <v>44752</v>
      </c>
      <c r="B317" t="s">
        <v>504</v>
      </c>
      <c r="C317" t="s">
        <v>502</v>
      </c>
      <c r="D317" t="s">
        <v>24</v>
      </c>
      <c r="E317" t="s">
        <v>291</v>
      </c>
      <c r="F317">
        <v>3</v>
      </c>
      <c r="G317">
        <v>463303</v>
      </c>
      <c r="H317" t="s">
        <v>438</v>
      </c>
      <c r="I317">
        <v>1389909</v>
      </c>
      <c r="J317">
        <f>YEAR(Table1[[#This Row],[Date]])</f>
        <v>2022</v>
      </c>
      <c r="K317" t="str">
        <f>TEXT(Table1[[#This Row],[Date]], "mmm")</f>
        <v>Jul</v>
      </c>
      <c r="L317" t="str">
        <f>TEXT(Table1[[#This Row],[Date]],"ddd")</f>
        <v>Sun</v>
      </c>
      <c r="M317" t="str">
        <f t="shared" si="4"/>
        <v>Q3</v>
      </c>
    </row>
    <row r="318" spans="1:13" x14ac:dyDescent="0.35">
      <c r="A318" s="2">
        <v>44758</v>
      </c>
      <c r="B318" t="s">
        <v>503</v>
      </c>
      <c r="C318" t="s">
        <v>487</v>
      </c>
      <c r="D318" t="s">
        <v>23</v>
      </c>
      <c r="E318" t="s">
        <v>292</v>
      </c>
      <c r="F318">
        <v>7</v>
      </c>
      <c r="G318">
        <v>230409</v>
      </c>
      <c r="H318" t="s">
        <v>435</v>
      </c>
      <c r="I318">
        <v>1612863</v>
      </c>
      <c r="J318">
        <f>YEAR(Table1[[#This Row],[Date]])</f>
        <v>2022</v>
      </c>
      <c r="K318" t="str">
        <f>TEXT(Table1[[#This Row],[Date]], "mmm")</f>
        <v>Jul</v>
      </c>
      <c r="L318" t="str">
        <f>TEXT(Table1[[#This Row],[Date]],"ddd")</f>
        <v>Sat</v>
      </c>
      <c r="M318" t="str">
        <f t="shared" si="4"/>
        <v>Q3</v>
      </c>
    </row>
    <row r="319" spans="1:13" x14ac:dyDescent="0.35">
      <c r="A319" s="2">
        <v>44761</v>
      </c>
      <c r="B319" t="s">
        <v>507</v>
      </c>
      <c r="C319" t="s">
        <v>488</v>
      </c>
      <c r="D319" t="s">
        <v>25</v>
      </c>
      <c r="E319" t="s">
        <v>293</v>
      </c>
      <c r="F319">
        <v>8</v>
      </c>
      <c r="G319">
        <v>426742</v>
      </c>
      <c r="H319" t="s">
        <v>435</v>
      </c>
      <c r="I319">
        <v>3413936</v>
      </c>
      <c r="J319">
        <f>YEAR(Table1[[#This Row],[Date]])</f>
        <v>2022</v>
      </c>
      <c r="K319" t="str">
        <f>TEXT(Table1[[#This Row],[Date]], "mmm")</f>
        <v>Jul</v>
      </c>
      <c r="L319" t="str">
        <f>TEXT(Table1[[#This Row],[Date]],"ddd")</f>
        <v>Tue</v>
      </c>
      <c r="M319" t="str">
        <f t="shared" si="4"/>
        <v>Q3</v>
      </c>
    </row>
    <row r="320" spans="1:13" x14ac:dyDescent="0.35">
      <c r="A320" s="2">
        <v>44763</v>
      </c>
      <c r="B320" t="s">
        <v>505</v>
      </c>
      <c r="C320" t="s">
        <v>491</v>
      </c>
      <c r="D320" t="s">
        <v>24</v>
      </c>
      <c r="E320" t="s">
        <v>294</v>
      </c>
      <c r="F320">
        <v>8</v>
      </c>
      <c r="G320">
        <v>382231</v>
      </c>
      <c r="H320" t="s">
        <v>438</v>
      </c>
      <c r="I320">
        <v>3057848</v>
      </c>
      <c r="J320">
        <f>YEAR(Table1[[#This Row],[Date]])</f>
        <v>2022</v>
      </c>
      <c r="K320" t="str">
        <f>TEXT(Table1[[#This Row],[Date]], "mmm")</f>
        <v>Jul</v>
      </c>
      <c r="L320" t="str">
        <f>TEXT(Table1[[#This Row],[Date]],"ddd")</f>
        <v>Thu</v>
      </c>
      <c r="M320" t="str">
        <f t="shared" si="4"/>
        <v>Q3</v>
      </c>
    </row>
    <row r="321" spans="1:13" x14ac:dyDescent="0.35">
      <c r="A321" s="2">
        <v>44764</v>
      </c>
      <c r="B321" t="s">
        <v>503</v>
      </c>
      <c r="C321" t="s">
        <v>491</v>
      </c>
      <c r="D321" t="s">
        <v>25</v>
      </c>
      <c r="E321" t="s">
        <v>295</v>
      </c>
      <c r="F321">
        <v>7</v>
      </c>
      <c r="G321">
        <v>271881</v>
      </c>
      <c r="H321" t="s">
        <v>436</v>
      </c>
      <c r="I321">
        <v>1903167</v>
      </c>
      <c r="J321">
        <f>YEAR(Table1[[#This Row],[Date]])</f>
        <v>2022</v>
      </c>
      <c r="K321" t="str">
        <f>TEXT(Table1[[#This Row],[Date]], "mmm")</f>
        <v>Jul</v>
      </c>
      <c r="L321" t="str">
        <f>TEXT(Table1[[#This Row],[Date]],"ddd")</f>
        <v>Fri</v>
      </c>
      <c r="M321" t="str">
        <f t="shared" si="4"/>
        <v>Q3</v>
      </c>
    </row>
    <row r="322" spans="1:13" x14ac:dyDescent="0.35">
      <c r="A322" s="2">
        <v>44764</v>
      </c>
      <c r="B322" t="s">
        <v>506</v>
      </c>
      <c r="C322" t="s">
        <v>487</v>
      </c>
      <c r="D322" t="s">
        <v>25</v>
      </c>
      <c r="E322" t="s">
        <v>296</v>
      </c>
      <c r="F322">
        <v>6</v>
      </c>
      <c r="G322">
        <v>255306</v>
      </c>
      <c r="H322" t="s">
        <v>436</v>
      </c>
      <c r="I322">
        <v>1531836</v>
      </c>
      <c r="J322">
        <f>YEAR(Table1[[#This Row],[Date]])</f>
        <v>2022</v>
      </c>
      <c r="K322" t="str">
        <f>TEXT(Table1[[#This Row],[Date]], "mmm")</f>
        <v>Jul</v>
      </c>
      <c r="L322" t="str">
        <f>TEXT(Table1[[#This Row],[Date]],"ddd")</f>
        <v>Fri</v>
      </c>
      <c r="M322" t="str">
        <f t="shared" ref="M322:M385" si="5">"Q" &amp; INT((MONTH(A322)-1)/3)+1</f>
        <v>Q3</v>
      </c>
    </row>
    <row r="323" spans="1:13" x14ac:dyDescent="0.35">
      <c r="A323" s="2">
        <v>44765</v>
      </c>
      <c r="B323" t="s">
        <v>507</v>
      </c>
      <c r="C323" t="s">
        <v>488</v>
      </c>
      <c r="D323" t="s">
        <v>22</v>
      </c>
      <c r="E323" t="s">
        <v>297</v>
      </c>
      <c r="F323">
        <v>7</v>
      </c>
      <c r="G323">
        <v>301082</v>
      </c>
      <c r="H323" t="s">
        <v>440</v>
      </c>
      <c r="I323">
        <v>2107574</v>
      </c>
      <c r="J323">
        <f>YEAR(Table1[[#This Row],[Date]])</f>
        <v>2022</v>
      </c>
      <c r="K323" t="str">
        <f>TEXT(Table1[[#This Row],[Date]], "mmm")</f>
        <v>Jul</v>
      </c>
      <c r="L323" t="str">
        <f>TEXT(Table1[[#This Row],[Date]],"ddd")</f>
        <v>Sat</v>
      </c>
      <c r="M323" t="str">
        <f t="shared" si="5"/>
        <v>Q3</v>
      </c>
    </row>
    <row r="324" spans="1:13" x14ac:dyDescent="0.35">
      <c r="A324" s="2">
        <v>44769</v>
      </c>
      <c r="B324" t="s">
        <v>503</v>
      </c>
      <c r="C324" t="s">
        <v>486</v>
      </c>
      <c r="D324" t="s">
        <v>23</v>
      </c>
      <c r="E324" t="s">
        <v>298</v>
      </c>
      <c r="F324">
        <v>2</v>
      </c>
      <c r="G324">
        <v>263711</v>
      </c>
      <c r="H324" t="s">
        <v>437</v>
      </c>
      <c r="I324">
        <v>527422</v>
      </c>
      <c r="J324">
        <f>YEAR(Table1[[#This Row],[Date]])</f>
        <v>2022</v>
      </c>
      <c r="K324" t="str">
        <f>TEXT(Table1[[#This Row],[Date]], "mmm")</f>
        <v>Jul</v>
      </c>
      <c r="L324" t="str">
        <f>TEXT(Table1[[#This Row],[Date]],"ddd")</f>
        <v>Wed</v>
      </c>
      <c r="M324" t="str">
        <f t="shared" si="5"/>
        <v>Q3</v>
      </c>
    </row>
    <row r="325" spans="1:13" x14ac:dyDescent="0.35">
      <c r="A325" s="2">
        <v>44770</v>
      </c>
      <c r="B325" t="s">
        <v>504</v>
      </c>
      <c r="C325" t="s">
        <v>502</v>
      </c>
      <c r="D325" t="s">
        <v>23</v>
      </c>
      <c r="E325" t="s">
        <v>207</v>
      </c>
      <c r="F325">
        <v>1</v>
      </c>
      <c r="G325">
        <v>401907</v>
      </c>
      <c r="H325" t="s">
        <v>437</v>
      </c>
      <c r="I325">
        <v>401907</v>
      </c>
      <c r="J325">
        <f>YEAR(Table1[[#This Row],[Date]])</f>
        <v>2022</v>
      </c>
      <c r="K325" t="str">
        <f>TEXT(Table1[[#This Row],[Date]], "mmm")</f>
        <v>Jul</v>
      </c>
      <c r="L325" t="str">
        <f>TEXT(Table1[[#This Row],[Date]],"ddd")</f>
        <v>Thu</v>
      </c>
      <c r="M325" t="str">
        <f t="shared" si="5"/>
        <v>Q3</v>
      </c>
    </row>
    <row r="326" spans="1:13" x14ac:dyDescent="0.35">
      <c r="A326" s="2">
        <v>44773</v>
      </c>
      <c r="B326" t="s">
        <v>504</v>
      </c>
      <c r="C326" t="s">
        <v>488</v>
      </c>
      <c r="D326" t="s">
        <v>23</v>
      </c>
      <c r="E326" t="s">
        <v>299</v>
      </c>
      <c r="F326">
        <v>8</v>
      </c>
      <c r="G326">
        <v>382594</v>
      </c>
      <c r="H326" t="s">
        <v>440</v>
      </c>
      <c r="I326">
        <v>3060752</v>
      </c>
      <c r="J326">
        <f>YEAR(Table1[[#This Row],[Date]])</f>
        <v>2022</v>
      </c>
      <c r="K326" t="str">
        <f>TEXT(Table1[[#This Row],[Date]], "mmm")</f>
        <v>Jul</v>
      </c>
      <c r="L326" t="str">
        <f>TEXT(Table1[[#This Row],[Date]],"ddd")</f>
        <v>Sun</v>
      </c>
      <c r="M326" t="str">
        <f t="shared" si="5"/>
        <v>Q3</v>
      </c>
    </row>
    <row r="327" spans="1:13" x14ac:dyDescent="0.35">
      <c r="A327" s="2">
        <v>44773</v>
      </c>
      <c r="B327" t="s">
        <v>505</v>
      </c>
      <c r="C327" t="s">
        <v>488</v>
      </c>
      <c r="D327" t="s">
        <v>22</v>
      </c>
      <c r="E327" t="s">
        <v>300</v>
      </c>
      <c r="F327">
        <v>1</v>
      </c>
      <c r="G327">
        <v>178377</v>
      </c>
      <c r="H327" t="s">
        <v>440</v>
      </c>
      <c r="I327">
        <v>178377</v>
      </c>
      <c r="J327">
        <f>YEAR(Table1[[#This Row],[Date]])</f>
        <v>2022</v>
      </c>
      <c r="K327" t="str">
        <f>TEXT(Table1[[#This Row],[Date]], "mmm")</f>
        <v>Jul</v>
      </c>
      <c r="L327" t="str">
        <f>TEXT(Table1[[#This Row],[Date]],"ddd")</f>
        <v>Sun</v>
      </c>
      <c r="M327" t="str">
        <f t="shared" si="5"/>
        <v>Q3</v>
      </c>
    </row>
    <row r="328" spans="1:13" x14ac:dyDescent="0.35">
      <c r="A328" s="2">
        <v>44774</v>
      </c>
      <c r="B328" t="s">
        <v>504</v>
      </c>
      <c r="C328" t="s">
        <v>491</v>
      </c>
      <c r="D328" t="s">
        <v>23</v>
      </c>
      <c r="E328" t="s">
        <v>98</v>
      </c>
      <c r="F328">
        <v>9</v>
      </c>
      <c r="G328">
        <v>118651</v>
      </c>
      <c r="H328" t="s">
        <v>436</v>
      </c>
      <c r="I328">
        <v>1067859</v>
      </c>
      <c r="J328">
        <f>YEAR(Table1[[#This Row],[Date]])</f>
        <v>2022</v>
      </c>
      <c r="K328" t="str">
        <f>TEXT(Table1[[#This Row],[Date]], "mmm")</f>
        <v>Aug</v>
      </c>
      <c r="L328" t="str">
        <f>TEXT(Table1[[#This Row],[Date]],"ddd")</f>
        <v>Mon</v>
      </c>
      <c r="M328" t="str">
        <f t="shared" si="5"/>
        <v>Q3</v>
      </c>
    </row>
    <row r="329" spans="1:13" x14ac:dyDescent="0.35">
      <c r="A329" s="2">
        <v>44775</v>
      </c>
      <c r="B329" t="s">
        <v>505</v>
      </c>
      <c r="C329" t="s">
        <v>493</v>
      </c>
      <c r="D329" t="s">
        <v>23</v>
      </c>
      <c r="E329" t="s">
        <v>301</v>
      </c>
      <c r="F329">
        <v>5</v>
      </c>
      <c r="G329">
        <v>251547</v>
      </c>
      <c r="H329" t="s">
        <v>438</v>
      </c>
      <c r="I329">
        <v>1257735</v>
      </c>
      <c r="J329">
        <f>YEAR(Table1[[#This Row],[Date]])</f>
        <v>2022</v>
      </c>
      <c r="K329" t="str">
        <f>TEXT(Table1[[#This Row],[Date]], "mmm")</f>
        <v>Aug</v>
      </c>
      <c r="L329" t="str">
        <f>TEXT(Table1[[#This Row],[Date]],"ddd")</f>
        <v>Tue</v>
      </c>
      <c r="M329" t="str">
        <f t="shared" si="5"/>
        <v>Q3</v>
      </c>
    </row>
    <row r="330" spans="1:13" x14ac:dyDescent="0.35">
      <c r="A330" s="2">
        <v>44780</v>
      </c>
      <c r="B330" t="s">
        <v>505</v>
      </c>
      <c r="C330" t="s">
        <v>489</v>
      </c>
      <c r="D330" t="s">
        <v>22</v>
      </c>
      <c r="E330" t="s">
        <v>302</v>
      </c>
      <c r="F330">
        <v>7</v>
      </c>
      <c r="G330">
        <v>234782</v>
      </c>
      <c r="H330" t="s">
        <v>440</v>
      </c>
      <c r="I330">
        <v>1643474</v>
      </c>
      <c r="J330">
        <f>YEAR(Table1[[#This Row],[Date]])</f>
        <v>2022</v>
      </c>
      <c r="K330" t="str">
        <f>TEXT(Table1[[#This Row],[Date]], "mmm")</f>
        <v>Aug</v>
      </c>
      <c r="L330" t="str">
        <f>TEXT(Table1[[#This Row],[Date]],"ddd")</f>
        <v>Sun</v>
      </c>
      <c r="M330" t="str">
        <f t="shared" si="5"/>
        <v>Q3</v>
      </c>
    </row>
    <row r="331" spans="1:13" x14ac:dyDescent="0.35">
      <c r="A331" s="2">
        <v>44794</v>
      </c>
      <c r="B331" t="s">
        <v>506</v>
      </c>
      <c r="C331" t="s">
        <v>493</v>
      </c>
      <c r="D331" t="s">
        <v>22</v>
      </c>
      <c r="E331" t="s">
        <v>303</v>
      </c>
      <c r="F331">
        <v>7</v>
      </c>
      <c r="G331">
        <v>42172</v>
      </c>
      <c r="H331" t="s">
        <v>436</v>
      </c>
      <c r="I331">
        <v>295204</v>
      </c>
      <c r="J331">
        <f>YEAR(Table1[[#This Row],[Date]])</f>
        <v>2022</v>
      </c>
      <c r="K331" t="str">
        <f>TEXT(Table1[[#This Row],[Date]], "mmm")</f>
        <v>Aug</v>
      </c>
      <c r="L331" t="str">
        <f>TEXT(Table1[[#This Row],[Date]],"ddd")</f>
        <v>Sun</v>
      </c>
      <c r="M331" t="str">
        <f t="shared" si="5"/>
        <v>Q3</v>
      </c>
    </row>
    <row r="332" spans="1:13" x14ac:dyDescent="0.35">
      <c r="A332" s="2">
        <v>44799</v>
      </c>
      <c r="B332" t="s">
        <v>506</v>
      </c>
      <c r="C332" t="s">
        <v>502</v>
      </c>
      <c r="D332" t="s">
        <v>25</v>
      </c>
      <c r="E332" t="s">
        <v>304</v>
      </c>
      <c r="F332">
        <v>2</v>
      </c>
      <c r="G332">
        <v>347783</v>
      </c>
      <c r="H332" t="s">
        <v>437</v>
      </c>
      <c r="I332">
        <v>695566</v>
      </c>
      <c r="J332">
        <f>YEAR(Table1[[#This Row],[Date]])</f>
        <v>2022</v>
      </c>
      <c r="K332" t="str">
        <f>TEXT(Table1[[#This Row],[Date]], "mmm")</f>
        <v>Aug</v>
      </c>
      <c r="L332" t="str">
        <f>TEXT(Table1[[#This Row],[Date]],"ddd")</f>
        <v>Fri</v>
      </c>
      <c r="M332" t="str">
        <f t="shared" si="5"/>
        <v>Q3</v>
      </c>
    </row>
    <row r="333" spans="1:13" x14ac:dyDescent="0.35">
      <c r="A333" s="2">
        <v>44803</v>
      </c>
      <c r="B333" t="s">
        <v>503</v>
      </c>
      <c r="C333" t="s">
        <v>488</v>
      </c>
      <c r="D333" t="s">
        <v>23</v>
      </c>
      <c r="E333" t="s">
        <v>305</v>
      </c>
      <c r="F333">
        <v>2</v>
      </c>
      <c r="G333">
        <v>310709</v>
      </c>
      <c r="H333" t="s">
        <v>435</v>
      </c>
      <c r="I333">
        <v>621418</v>
      </c>
      <c r="J333">
        <f>YEAR(Table1[[#This Row],[Date]])</f>
        <v>2022</v>
      </c>
      <c r="K333" t="str">
        <f>TEXT(Table1[[#This Row],[Date]], "mmm")</f>
        <v>Aug</v>
      </c>
      <c r="L333" t="str">
        <f>TEXT(Table1[[#This Row],[Date]],"ddd")</f>
        <v>Tue</v>
      </c>
      <c r="M333" t="str">
        <f t="shared" si="5"/>
        <v>Q3</v>
      </c>
    </row>
    <row r="334" spans="1:13" x14ac:dyDescent="0.35">
      <c r="A334" s="2">
        <v>44811</v>
      </c>
      <c r="B334" t="s">
        <v>503</v>
      </c>
      <c r="C334" t="s">
        <v>488</v>
      </c>
      <c r="D334" t="s">
        <v>25</v>
      </c>
      <c r="E334" t="s">
        <v>130</v>
      </c>
      <c r="F334">
        <v>8</v>
      </c>
      <c r="G334">
        <v>191536</v>
      </c>
      <c r="H334" t="s">
        <v>440</v>
      </c>
      <c r="I334">
        <v>1532288</v>
      </c>
      <c r="J334">
        <f>YEAR(Table1[[#This Row],[Date]])</f>
        <v>2022</v>
      </c>
      <c r="K334" t="str">
        <f>TEXT(Table1[[#This Row],[Date]], "mmm")</f>
        <v>Sept</v>
      </c>
      <c r="L334" t="str">
        <f>TEXT(Table1[[#This Row],[Date]],"ddd")</f>
        <v>Wed</v>
      </c>
      <c r="M334" t="str">
        <f t="shared" si="5"/>
        <v>Q3</v>
      </c>
    </row>
    <row r="335" spans="1:13" x14ac:dyDescent="0.35">
      <c r="A335" s="2">
        <v>44812</v>
      </c>
      <c r="B335" t="s">
        <v>507</v>
      </c>
      <c r="C335" t="s">
        <v>490</v>
      </c>
      <c r="D335" t="s">
        <v>22</v>
      </c>
      <c r="E335" t="s">
        <v>306</v>
      </c>
      <c r="F335">
        <v>6</v>
      </c>
      <c r="G335">
        <v>272416</v>
      </c>
      <c r="H335" t="s">
        <v>437</v>
      </c>
      <c r="I335">
        <v>1634496</v>
      </c>
      <c r="J335">
        <f>YEAR(Table1[[#This Row],[Date]])</f>
        <v>2022</v>
      </c>
      <c r="K335" t="str">
        <f>TEXT(Table1[[#This Row],[Date]], "mmm")</f>
        <v>Sept</v>
      </c>
      <c r="L335" t="str">
        <f>TEXT(Table1[[#This Row],[Date]],"ddd")</f>
        <v>Thu</v>
      </c>
      <c r="M335" t="str">
        <f t="shared" si="5"/>
        <v>Q3</v>
      </c>
    </row>
    <row r="336" spans="1:13" x14ac:dyDescent="0.35">
      <c r="A336" s="2">
        <v>44813</v>
      </c>
      <c r="B336" t="s">
        <v>506</v>
      </c>
      <c r="C336" t="s">
        <v>488</v>
      </c>
      <c r="D336" t="s">
        <v>25</v>
      </c>
      <c r="E336" t="s">
        <v>307</v>
      </c>
      <c r="F336">
        <v>5</v>
      </c>
      <c r="G336">
        <v>357870</v>
      </c>
      <c r="H336" t="s">
        <v>436</v>
      </c>
      <c r="I336">
        <v>1789350</v>
      </c>
      <c r="J336">
        <f>YEAR(Table1[[#This Row],[Date]])</f>
        <v>2022</v>
      </c>
      <c r="K336" t="str">
        <f>TEXT(Table1[[#This Row],[Date]], "mmm")</f>
        <v>Sept</v>
      </c>
      <c r="L336" t="str">
        <f>TEXT(Table1[[#This Row],[Date]],"ddd")</f>
        <v>Fri</v>
      </c>
      <c r="M336" t="str">
        <f t="shared" si="5"/>
        <v>Q3</v>
      </c>
    </row>
    <row r="337" spans="1:13" x14ac:dyDescent="0.35">
      <c r="A337" s="2">
        <v>44813</v>
      </c>
      <c r="B337" t="s">
        <v>504</v>
      </c>
      <c r="C337" t="s">
        <v>486</v>
      </c>
      <c r="D337" t="s">
        <v>23</v>
      </c>
      <c r="E337" t="s">
        <v>308</v>
      </c>
      <c r="F337">
        <v>7</v>
      </c>
      <c r="G337">
        <v>261366</v>
      </c>
      <c r="H337" t="s">
        <v>438</v>
      </c>
      <c r="I337">
        <v>1829562</v>
      </c>
      <c r="J337">
        <f>YEAR(Table1[[#This Row],[Date]])</f>
        <v>2022</v>
      </c>
      <c r="K337" t="str">
        <f>TEXT(Table1[[#This Row],[Date]], "mmm")</f>
        <v>Sept</v>
      </c>
      <c r="L337" t="str">
        <f>TEXT(Table1[[#This Row],[Date]],"ddd")</f>
        <v>Fri</v>
      </c>
      <c r="M337" t="str">
        <f t="shared" si="5"/>
        <v>Q3</v>
      </c>
    </row>
    <row r="338" spans="1:13" x14ac:dyDescent="0.35">
      <c r="A338" s="2">
        <v>44819</v>
      </c>
      <c r="B338" t="s">
        <v>505</v>
      </c>
      <c r="C338" t="s">
        <v>491</v>
      </c>
      <c r="D338" t="s">
        <v>22</v>
      </c>
      <c r="E338" t="s">
        <v>309</v>
      </c>
      <c r="F338">
        <v>8</v>
      </c>
      <c r="G338">
        <v>302648</v>
      </c>
      <c r="H338" t="s">
        <v>438</v>
      </c>
      <c r="I338">
        <v>2421184</v>
      </c>
      <c r="J338">
        <f>YEAR(Table1[[#This Row],[Date]])</f>
        <v>2022</v>
      </c>
      <c r="K338" t="str">
        <f>TEXT(Table1[[#This Row],[Date]], "mmm")</f>
        <v>Sept</v>
      </c>
      <c r="L338" t="str">
        <f>TEXT(Table1[[#This Row],[Date]],"ddd")</f>
        <v>Thu</v>
      </c>
      <c r="M338" t="str">
        <f t="shared" si="5"/>
        <v>Q3</v>
      </c>
    </row>
    <row r="339" spans="1:13" x14ac:dyDescent="0.35">
      <c r="A339" s="2">
        <v>44820</v>
      </c>
      <c r="B339" t="s">
        <v>504</v>
      </c>
      <c r="C339" t="s">
        <v>490</v>
      </c>
      <c r="D339" t="s">
        <v>25</v>
      </c>
      <c r="E339" t="s">
        <v>126</v>
      </c>
      <c r="F339">
        <v>4</v>
      </c>
      <c r="G339">
        <v>166522</v>
      </c>
      <c r="H339" t="s">
        <v>436</v>
      </c>
      <c r="I339">
        <v>666088</v>
      </c>
      <c r="J339">
        <f>YEAR(Table1[[#This Row],[Date]])</f>
        <v>2022</v>
      </c>
      <c r="K339" t="str">
        <f>TEXT(Table1[[#This Row],[Date]], "mmm")</f>
        <v>Sept</v>
      </c>
      <c r="L339" t="str">
        <f>TEXT(Table1[[#This Row],[Date]],"ddd")</f>
        <v>Fri</v>
      </c>
      <c r="M339" t="str">
        <f t="shared" si="5"/>
        <v>Q3</v>
      </c>
    </row>
    <row r="340" spans="1:13" x14ac:dyDescent="0.35">
      <c r="A340" s="2">
        <v>44820</v>
      </c>
      <c r="B340" t="s">
        <v>506</v>
      </c>
      <c r="C340" t="s">
        <v>486</v>
      </c>
      <c r="D340" t="s">
        <v>23</v>
      </c>
      <c r="E340" t="s">
        <v>310</v>
      </c>
      <c r="F340">
        <v>3</v>
      </c>
      <c r="G340">
        <v>209244</v>
      </c>
      <c r="H340" t="s">
        <v>435</v>
      </c>
      <c r="I340">
        <v>627732</v>
      </c>
      <c r="J340">
        <f>YEAR(Table1[[#This Row],[Date]])</f>
        <v>2022</v>
      </c>
      <c r="K340" t="str">
        <f>TEXT(Table1[[#This Row],[Date]], "mmm")</f>
        <v>Sept</v>
      </c>
      <c r="L340" t="str">
        <f>TEXT(Table1[[#This Row],[Date]],"ddd")</f>
        <v>Fri</v>
      </c>
      <c r="M340" t="str">
        <f t="shared" si="5"/>
        <v>Q3</v>
      </c>
    </row>
    <row r="341" spans="1:13" x14ac:dyDescent="0.35">
      <c r="A341" s="2">
        <v>44825</v>
      </c>
      <c r="B341" t="s">
        <v>507</v>
      </c>
      <c r="C341" t="s">
        <v>489</v>
      </c>
      <c r="D341" t="s">
        <v>23</v>
      </c>
      <c r="E341" t="s">
        <v>311</v>
      </c>
      <c r="F341">
        <v>9</v>
      </c>
      <c r="G341">
        <v>146202</v>
      </c>
      <c r="H341" t="s">
        <v>439</v>
      </c>
      <c r="I341">
        <v>1315818</v>
      </c>
      <c r="J341">
        <f>YEAR(Table1[[#This Row],[Date]])</f>
        <v>2022</v>
      </c>
      <c r="K341" t="str">
        <f>TEXT(Table1[[#This Row],[Date]], "mmm")</f>
        <v>Sept</v>
      </c>
      <c r="L341" t="str">
        <f>TEXT(Table1[[#This Row],[Date]],"ddd")</f>
        <v>Wed</v>
      </c>
      <c r="M341" t="str">
        <f t="shared" si="5"/>
        <v>Q3</v>
      </c>
    </row>
    <row r="342" spans="1:13" x14ac:dyDescent="0.35">
      <c r="A342" s="2">
        <v>44828</v>
      </c>
      <c r="B342" t="s">
        <v>504</v>
      </c>
      <c r="C342" t="s">
        <v>487</v>
      </c>
      <c r="D342" t="s">
        <v>22</v>
      </c>
      <c r="E342" t="s">
        <v>312</v>
      </c>
      <c r="F342">
        <v>4</v>
      </c>
      <c r="G342">
        <v>387026</v>
      </c>
      <c r="H342" t="s">
        <v>436</v>
      </c>
      <c r="I342">
        <v>1548104</v>
      </c>
      <c r="J342">
        <f>YEAR(Table1[[#This Row],[Date]])</f>
        <v>2022</v>
      </c>
      <c r="K342" t="str">
        <f>TEXT(Table1[[#This Row],[Date]], "mmm")</f>
        <v>Sept</v>
      </c>
      <c r="L342" t="str">
        <f>TEXT(Table1[[#This Row],[Date]],"ddd")</f>
        <v>Sat</v>
      </c>
      <c r="M342" t="str">
        <f t="shared" si="5"/>
        <v>Q3</v>
      </c>
    </row>
    <row r="343" spans="1:13" x14ac:dyDescent="0.35">
      <c r="A343" s="2">
        <v>44837</v>
      </c>
      <c r="B343" t="s">
        <v>505</v>
      </c>
      <c r="C343" t="s">
        <v>490</v>
      </c>
      <c r="D343" t="s">
        <v>22</v>
      </c>
      <c r="E343" t="s">
        <v>313</v>
      </c>
      <c r="F343">
        <v>8</v>
      </c>
      <c r="G343">
        <v>278263</v>
      </c>
      <c r="H343" t="s">
        <v>436</v>
      </c>
      <c r="I343">
        <v>2226104</v>
      </c>
      <c r="J343">
        <f>YEAR(Table1[[#This Row],[Date]])</f>
        <v>2022</v>
      </c>
      <c r="K343" t="str">
        <f>TEXT(Table1[[#This Row],[Date]], "mmm")</f>
        <v>Oct</v>
      </c>
      <c r="L343" t="str">
        <f>TEXT(Table1[[#This Row],[Date]],"ddd")</f>
        <v>Mon</v>
      </c>
      <c r="M343" t="str">
        <f t="shared" si="5"/>
        <v>Q4</v>
      </c>
    </row>
    <row r="344" spans="1:13" x14ac:dyDescent="0.35">
      <c r="A344" s="2">
        <v>44838</v>
      </c>
      <c r="B344" t="s">
        <v>503</v>
      </c>
      <c r="C344" t="s">
        <v>493</v>
      </c>
      <c r="D344" t="s">
        <v>22</v>
      </c>
      <c r="E344" t="s">
        <v>163</v>
      </c>
      <c r="F344">
        <v>3</v>
      </c>
      <c r="G344">
        <v>217386</v>
      </c>
      <c r="H344" t="s">
        <v>440</v>
      </c>
      <c r="I344">
        <v>652158</v>
      </c>
      <c r="J344">
        <f>YEAR(Table1[[#This Row],[Date]])</f>
        <v>2022</v>
      </c>
      <c r="K344" t="str">
        <f>TEXT(Table1[[#This Row],[Date]], "mmm")</f>
        <v>Oct</v>
      </c>
      <c r="L344" t="str">
        <f>TEXT(Table1[[#This Row],[Date]],"ddd")</f>
        <v>Tue</v>
      </c>
      <c r="M344" t="str">
        <f t="shared" si="5"/>
        <v>Q4</v>
      </c>
    </row>
    <row r="345" spans="1:13" x14ac:dyDescent="0.35">
      <c r="A345" s="2">
        <v>44839</v>
      </c>
      <c r="B345" t="s">
        <v>503</v>
      </c>
      <c r="C345" t="s">
        <v>491</v>
      </c>
      <c r="D345" t="s">
        <v>23</v>
      </c>
      <c r="E345" t="s">
        <v>314</v>
      </c>
      <c r="F345">
        <v>9</v>
      </c>
      <c r="G345">
        <v>298173</v>
      </c>
      <c r="H345" t="s">
        <v>435</v>
      </c>
      <c r="I345">
        <v>2683557</v>
      </c>
      <c r="J345">
        <f>YEAR(Table1[[#This Row],[Date]])</f>
        <v>2022</v>
      </c>
      <c r="K345" t="str">
        <f>TEXT(Table1[[#This Row],[Date]], "mmm")</f>
        <v>Oct</v>
      </c>
      <c r="L345" t="str">
        <f>TEXT(Table1[[#This Row],[Date]],"ddd")</f>
        <v>Wed</v>
      </c>
      <c r="M345" t="str">
        <f t="shared" si="5"/>
        <v>Q4</v>
      </c>
    </row>
    <row r="346" spans="1:13" x14ac:dyDescent="0.35">
      <c r="A346" s="2">
        <v>44840</v>
      </c>
      <c r="B346" t="s">
        <v>505</v>
      </c>
      <c r="C346" t="s">
        <v>487</v>
      </c>
      <c r="D346" t="s">
        <v>25</v>
      </c>
      <c r="E346" t="s">
        <v>315</v>
      </c>
      <c r="F346">
        <v>1</v>
      </c>
      <c r="G346">
        <v>43266</v>
      </c>
      <c r="H346" t="s">
        <v>440</v>
      </c>
      <c r="I346">
        <v>43266</v>
      </c>
      <c r="J346">
        <f>YEAR(Table1[[#This Row],[Date]])</f>
        <v>2022</v>
      </c>
      <c r="K346" t="str">
        <f>TEXT(Table1[[#This Row],[Date]], "mmm")</f>
        <v>Oct</v>
      </c>
      <c r="L346" t="str">
        <f>TEXT(Table1[[#This Row],[Date]],"ddd")</f>
        <v>Thu</v>
      </c>
      <c r="M346" t="str">
        <f t="shared" si="5"/>
        <v>Q4</v>
      </c>
    </row>
    <row r="347" spans="1:13" x14ac:dyDescent="0.35">
      <c r="A347" s="2">
        <v>44842</v>
      </c>
      <c r="B347" t="s">
        <v>505</v>
      </c>
      <c r="C347" t="s">
        <v>487</v>
      </c>
      <c r="D347" t="s">
        <v>23</v>
      </c>
      <c r="E347" t="s">
        <v>135</v>
      </c>
      <c r="F347">
        <v>7</v>
      </c>
      <c r="G347">
        <v>88751</v>
      </c>
      <c r="H347" t="s">
        <v>440</v>
      </c>
      <c r="I347">
        <v>621257</v>
      </c>
      <c r="J347">
        <f>YEAR(Table1[[#This Row],[Date]])</f>
        <v>2022</v>
      </c>
      <c r="K347" t="str">
        <f>TEXT(Table1[[#This Row],[Date]], "mmm")</f>
        <v>Oct</v>
      </c>
      <c r="L347" t="str">
        <f>TEXT(Table1[[#This Row],[Date]],"ddd")</f>
        <v>Sat</v>
      </c>
      <c r="M347" t="str">
        <f t="shared" si="5"/>
        <v>Q4</v>
      </c>
    </row>
    <row r="348" spans="1:13" x14ac:dyDescent="0.35">
      <c r="A348" s="2">
        <v>44842</v>
      </c>
      <c r="B348" t="s">
        <v>505</v>
      </c>
      <c r="C348" t="s">
        <v>488</v>
      </c>
      <c r="D348" t="s">
        <v>24</v>
      </c>
      <c r="E348" t="s">
        <v>256</v>
      </c>
      <c r="F348">
        <v>8</v>
      </c>
      <c r="G348">
        <v>180654</v>
      </c>
      <c r="H348" t="s">
        <v>435</v>
      </c>
      <c r="I348">
        <v>1445232</v>
      </c>
      <c r="J348">
        <f>YEAR(Table1[[#This Row],[Date]])</f>
        <v>2022</v>
      </c>
      <c r="K348" t="str">
        <f>TEXT(Table1[[#This Row],[Date]], "mmm")</f>
        <v>Oct</v>
      </c>
      <c r="L348" t="str">
        <f>TEXT(Table1[[#This Row],[Date]],"ddd")</f>
        <v>Sat</v>
      </c>
      <c r="M348" t="str">
        <f t="shared" si="5"/>
        <v>Q4</v>
      </c>
    </row>
    <row r="349" spans="1:13" x14ac:dyDescent="0.35">
      <c r="A349" s="2">
        <v>44847</v>
      </c>
      <c r="B349" t="s">
        <v>504</v>
      </c>
      <c r="C349" t="s">
        <v>491</v>
      </c>
      <c r="D349" t="s">
        <v>23</v>
      </c>
      <c r="E349" t="s">
        <v>316</v>
      </c>
      <c r="F349">
        <v>3</v>
      </c>
      <c r="G349">
        <v>342075</v>
      </c>
      <c r="H349" t="s">
        <v>438</v>
      </c>
      <c r="I349">
        <v>1026225</v>
      </c>
      <c r="J349">
        <f>YEAR(Table1[[#This Row],[Date]])</f>
        <v>2022</v>
      </c>
      <c r="K349" t="str">
        <f>TEXT(Table1[[#This Row],[Date]], "mmm")</f>
        <v>Oct</v>
      </c>
      <c r="L349" t="str">
        <f>TEXT(Table1[[#This Row],[Date]],"ddd")</f>
        <v>Thu</v>
      </c>
      <c r="M349" t="str">
        <f t="shared" si="5"/>
        <v>Q4</v>
      </c>
    </row>
    <row r="350" spans="1:13" x14ac:dyDescent="0.35">
      <c r="A350" s="2">
        <v>44848</v>
      </c>
      <c r="B350" t="s">
        <v>506</v>
      </c>
      <c r="C350" t="s">
        <v>489</v>
      </c>
      <c r="D350" t="s">
        <v>24</v>
      </c>
      <c r="E350" t="s">
        <v>162</v>
      </c>
      <c r="F350">
        <v>6</v>
      </c>
      <c r="G350">
        <v>150950</v>
      </c>
      <c r="H350" t="s">
        <v>436</v>
      </c>
      <c r="I350">
        <v>905700</v>
      </c>
      <c r="J350">
        <f>YEAR(Table1[[#This Row],[Date]])</f>
        <v>2022</v>
      </c>
      <c r="K350" t="str">
        <f>TEXT(Table1[[#This Row],[Date]], "mmm")</f>
        <v>Oct</v>
      </c>
      <c r="L350" t="str">
        <f>TEXT(Table1[[#This Row],[Date]],"ddd")</f>
        <v>Fri</v>
      </c>
      <c r="M350" t="str">
        <f t="shared" si="5"/>
        <v>Q4</v>
      </c>
    </row>
    <row r="351" spans="1:13" x14ac:dyDescent="0.35">
      <c r="A351" s="2">
        <v>44851</v>
      </c>
      <c r="B351" t="s">
        <v>506</v>
      </c>
      <c r="C351" t="s">
        <v>489</v>
      </c>
      <c r="D351" t="s">
        <v>25</v>
      </c>
      <c r="E351" t="s">
        <v>317</v>
      </c>
      <c r="F351">
        <v>4</v>
      </c>
      <c r="G351">
        <v>391418</v>
      </c>
      <c r="H351" t="s">
        <v>437</v>
      </c>
      <c r="I351">
        <v>1565672</v>
      </c>
      <c r="J351">
        <f>YEAR(Table1[[#This Row],[Date]])</f>
        <v>2022</v>
      </c>
      <c r="K351" t="str">
        <f>TEXT(Table1[[#This Row],[Date]], "mmm")</f>
        <v>Oct</v>
      </c>
      <c r="L351" t="str">
        <f>TEXT(Table1[[#This Row],[Date]],"ddd")</f>
        <v>Mon</v>
      </c>
      <c r="M351" t="str">
        <f t="shared" si="5"/>
        <v>Q4</v>
      </c>
    </row>
    <row r="352" spans="1:13" x14ac:dyDescent="0.35">
      <c r="A352" s="2">
        <v>44851</v>
      </c>
      <c r="B352" t="s">
        <v>507</v>
      </c>
      <c r="C352" t="s">
        <v>491</v>
      </c>
      <c r="D352" t="s">
        <v>22</v>
      </c>
      <c r="E352" t="s">
        <v>318</v>
      </c>
      <c r="F352">
        <v>1</v>
      </c>
      <c r="G352">
        <v>182515</v>
      </c>
      <c r="H352" t="s">
        <v>437</v>
      </c>
      <c r="I352">
        <v>182515</v>
      </c>
      <c r="J352">
        <f>YEAR(Table1[[#This Row],[Date]])</f>
        <v>2022</v>
      </c>
      <c r="K352" t="str">
        <f>TEXT(Table1[[#This Row],[Date]], "mmm")</f>
        <v>Oct</v>
      </c>
      <c r="L352" t="str">
        <f>TEXT(Table1[[#This Row],[Date]],"ddd")</f>
        <v>Mon</v>
      </c>
      <c r="M352" t="str">
        <f t="shared" si="5"/>
        <v>Q4</v>
      </c>
    </row>
    <row r="353" spans="1:13" x14ac:dyDescent="0.35">
      <c r="A353" s="2">
        <v>44854</v>
      </c>
      <c r="B353" t="s">
        <v>505</v>
      </c>
      <c r="C353" t="s">
        <v>487</v>
      </c>
      <c r="D353" t="s">
        <v>23</v>
      </c>
      <c r="E353" t="s">
        <v>319</v>
      </c>
      <c r="F353">
        <v>1</v>
      </c>
      <c r="G353">
        <v>56074</v>
      </c>
      <c r="H353" t="s">
        <v>435</v>
      </c>
      <c r="I353">
        <v>56074</v>
      </c>
      <c r="J353">
        <f>YEAR(Table1[[#This Row],[Date]])</f>
        <v>2022</v>
      </c>
      <c r="K353" t="str">
        <f>TEXT(Table1[[#This Row],[Date]], "mmm")</f>
        <v>Oct</v>
      </c>
      <c r="L353" t="str">
        <f>TEXT(Table1[[#This Row],[Date]],"ddd")</f>
        <v>Thu</v>
      </c>
      <c r="M353" t="str">
        <f t="shared" si="5"/>
        <v>Q4</v>
      </c>
    </row>
    <row r="354" spans="1:13" x14ac:dyDescent="0.35">
      <c r="A354" s="2">
        <v>44856</v>
      </c>
      <c r="B354" t="s">
        <v>505</v>
      </c>
      <c r="C354" t="s">
        <v>486</v>
      </c>
      <c r="D354" t="s">
        <v>25</v>
      </c>
      <c r="E354" t="s">
        <v>224</v>
      </c>
      <c r="F354">
        <v>5</v>
      </c>
      <c r="G354">
        <v>349186</v>
      </c>
      <c r="H354" t="s">
        <v>436</v>
      </c>
      <c r="I354">
        <v>1745930</v>
      </c>
      <c r="J354">
        <f>YEAR(Table1[[#This Row],[Date]])</f>
        <v>2022</v>
      </c>
      <c r="K354" t="str">
        <f>TEXT(Table1[[#This Row],[Date]], "mmm")</f>
        <v>Oct</v>
      </c>
      <c r="L354" t="str">
        <f>TEXT(Table1[[#This Row],[Date]],"ddd")</f>
        <v>Sat</v>
      </c>
      <c r="M354" t="str">
        <f t="shared" si="5"/>
        <v>Q4</v>
      </c>
    </row>
    <row r="355" spans="1:13" x14ac:dyDescent="0.35">
      <c r="A355" s="2">
        <v>44857</v>
      </c>
      <c r="B355" t="s">
        <v>504</v>
      </c>
      <c r="C355" t="s">
        <v>489</v>
      </c>
      <c r="D355" t="s">
        <v>25</v>
      </c>
      <c r="E355" t="s">
        <v>36</v>
      </c>
      <c r="F355">
        <v>9</v>
      </c>
      <c r="G355">
        <v>30151</v>
      </c>
      <c r="H355" t="s">
        <v>440</v>
      </c>
      <c r="I355">
        <v>271359</v>
      </c>
      <c r="J355">
        <f>YEAR(Table1[[#This Row],[Date]])</f>
        <v>2022</v>
      </c>
      <c r="K355" t="str">
        <f>TEXT(Table1[[#This Row],[Date]], "mmm")</f>
        <v>Oct</v>
      </c>
      <c r="L355" t="str">
        <f>TEXT(Table1[[#This Row],[Date]],"ddd")</f>
        <v>Sun</v>
      </c>
      <c r="M355" t="str">
        <f t="shared" si="5"/>
        <v>Q4</v>
      </c>
    </row>
    <row r="356" spans="1:13" x14ac:dyDescent="0.35">
      <c r="A356" s="2">
        <v>44858</v>
      </c>
      <c r="B356" t="s">
        <v>506</v>
      </c>
      <c r="C356" t="s">
        <v>490</v>
      </c>
      <c r="D356" t="s">
        <v>24</v>
      </c>
      <c r="E356" t="s">
        <v>320</v>
      </c>
      <c r="F356">
        <v>1</v>
      </c>
      <c r="G356">
        <v>177564</v>
      </c>
      <c r="H356" t="s">
        <v>435</v>
      </c>
      <c r="I356">
        <v>177564</v>
      </c>
      <c r="J356">
        <f>YEAR(Table1[[#This Row],[Date]])</f>
        <v>2022</v>
      </c>
      <c r="K356" t="str">
        <f>TEXT(Table1[[#This Row],[Date]], "mmm")</f>
        <v>Oct</v>
      </c>
      <c r="L356" t="str">
        <f>TEXT(Table1[[#This Row],[Date]],"ddd")</f>
        <v>Mon</v>
      </c>
      <c r="M356" t="str">
        <f t="shared" si="5"/>
        <v>Q4</v>
      </c>
    </row>
    <row r="357" spans="1:13" x14ac:dyDescent="0.35">
      <c r="A357" s="2">
        <v>44858</v>
      </c>
      <c r="B357" t="s">
        <v>505</v>
      </c>
      <c r="C357" t="s">
        <v>487</v>
      </c>
      <c r="D357" t="s">
        <v>25</v>
      </c>
      <c r="E357" t="s">
        <v>142</v>
      </c>
      <c r="F357">
        <v>9</v>
      </c>
      <c r="G357">
        <v>376540</v>
      </c>
      <c r="H357" t="s">
        <v>440</v>
      </c>
      <c r="I357">
        <v>3388860</v>
      </c>
      <c r="J357">
        <f>YEAR(Table1[[#This Row],[Date]])</f>
        <v>2022</v>
      </c>
      <c r="K357" t="str">
        <f>TEXT(Table1[[#This Row],[Date]], "mmm")</f>
        <v>Oct</v>
      </c>
      <c r="L357" t="str">
        <f>TEXT(Table1[[#This Row],[Date]],"ddd")</f>
        <v>Mon</v>
      </c>
      <c r="M357" t="str">
        <f t="shared" si="5"/>
        <v>Q4</v>
      </c>
    </row>
    <row r="358" spans="1:13" x14ac:dyDescent="0.35">
      <c r="A358" s="2">
        <v>44863</v>
      </c>
      <c r="B358" t="s">
        <v>507</v>
      </c>
      <c r="C358" t="s">
        <v>502</v>
      </c>
      <c r="D358" t="s">
        <v>25</v>
      </c>
      <c r="E358" t="s">
        <v>321</v>
      </c>
      <c r="F358">
        <v>3</v>
      </c>
      <c r="G358">
        <v>458348</v>
      </c>
      <c r="H358" t="s">
        <v>435</v>
      </c>
      <c r="I358">
        <v>1375044</v>
      </c>
      <c r="J358">
        <f>YEAR(Table1[[#This Row],[Date]])</f>
        <v>2022</v>
      </c>
      <c r="K358" t="str">
        <f>TEXT(Table1[[#This Row],[Date]], "mmm")</f>
        <v>Oct</v>
      </c>
      <c r="L358" t="str">
        <f>TEXT(Table1[[#This Row],[Date]],"ddd")</f>
        <v>Sat</v>
      </c>
      <c r="M358" t="str">
        <f t="shared" si="5"/>
        <v>Q4</v>
      </c>
    </row>
    <row r="359" spans="1:13" x14ac:dyDescent="0.35">
      <c r="A359" s="2">
        <v>44867</v>
      </c>
      <c r="B359" t="s">
        <v>505</v>
      </c>
      <c r="C359" t="s">
        <v>493</v>
      </c>
      <c r="D359" t="s">
        <v>23</v>
      </c>
      <c r="E359" t="s">
        <v>322</v>
      </c>
      <c r="F359">
        <v>4</v>
      </c>
      <c r="G359">
        <v>459139</v>
      </c>
      <c r="H359" t="s">
        <v>438</v>
      </c>
      <c r="I359">
        <v>1836556</v>
      </c>
      <c r="J359">
        <f>YEAR(Table1[[#This Row],[Date]])</f>
        <v>2022</v>
      </c>
      <c r="K359" t="str">
        <f>TEXT(Table1[[#This Row],[Date]], "mmm")</f>
        <v>Nov</v>
      </c>
      <c r="L359" t="str">
        <f>TEXT(Table1[[#This Row],[Date]],"ddd")</f>
        <v>Wed</v>
      </c>
      <c r="M359" t="str">
        <f t="shared" si="5"/>
        <v>Q4</v>
      </c>
    </row>
    <row r="360" spans="1:13" x14ac:dyDescent="0.35">
      <c r="A360" s="2">
        <v>44870</v>
      </c>
      <c r="B360" t="s">
        <v>507</v>
      </c>
      <c r="C360" t="s">
        <v>486</v>
      </c>
      <c r="D360" t="s">
        <v>24</v>
      </c>
      <c r="E360" t="s">
        <v>68</v>
      </c>
      <c r="F360">
        <v>9</v>
      </c>
      <c r="G360">
        <v>409870</v>
      </c>
      <c r="H360" t="s">
        <v>439</v>
      </c>
      <c r="I360">
        <v>3688830</v>
      </c>
      <c r="J360">
        <f>YEAR(Table1[[#This Row],[Date]])</f>
        <v>2022</v>
      </c>
      <c r="K360" t="str">
        <f>TEXT(Table1[[#This Row],[Date]], "mmm")</f>
        <v>Nov</v>
      </c>
      <c r="L360" t="str">
        <f>TEXT(Table1[[#This Row],[Date]],"ddd")</f>
        <v>Sat</v>
      </c>
      <c r="M360" t="str">
        <f t="shared" si="5"/>
        <v>Q4</v>
      </c>
    </row>
    <row r="361" spans="1:13" x14ac:dyDescent="0.35">
      <c r="A361" s="2">
        <v>44879</v>
      </c>
      <c r="B361" t="s">
        <v>504</v>
      </c>
      <c r="C361" t="s">
        <v>493</v>
      </c>
      <c r="D361" t="s">
        <v>22</v>
      </c>
      <c r="E361" t="s">
        <v>298</v>
      </c>
      <c r="F361">
        <v>9</v>
      </c>
      <c r="G361">
        <v>242353</v>
      </c>
      <c r="H361" t="s">
        <v>438</v>
      </c>
      <c r="I361">
        <v>2181177</v>
      </c>
      <c r="J361">
        <f>YEAR(Table1[[#This Row],[Date]])</f>
        <v>2022</v>
      </c>
      <c r="K361" t="str">
        <f>TEXT(Table1[[#This Row],[Date]], "mmm")</f>
        <v>Nov</v>
      </c>
      <c r="L361" t="str">
        <f>TEXT(Table1[[#This Row],[Date]],"ddd")</f>
        <v>Mon</v>
      </c>
      <c r="M361" t="str">
        <f t="shared" si="5"/>
        <v>Q4</v>
      </c>
    </row>
    <row r="362" spans="1:13" x14ac:dyDescent="0.35">
      <c r="A362" s="2">
        <v>44880</v>
      </c>
      <c r="B362" t="s">
        <v>506</v>
      </c>
      <c r="C362" t="s">
        <v>502</v>
      </c>
      <c r="D362" t="s">
        <v>23</v>
      </c>
      <c r="E362" t="s">
        <v>323</v>
      </c>
      <c r="F362">
        <v>6</v>
      </c>
      <c r="G362">
        <v>47555</v>
      </c>
      <c r="H362" t="s">
        <v>436</v>
      </c>
      <c r="I362">
        <v>285330</v>
      </c>
      <c r="J362">
        <f>YEAR(Table1[[#This Row],[Date]])</f>
        <v>2022</v>
      </c>
      <c r="K362" t="str">
        <f>TEXT(Table1[[#This Row],[Date]], "mmm")</f>
        <v>Nov</v>
      </c>
      <c r="L362" t="str">
        <f>TEXT(Table1[[#This Row],[Date]],"ddd")</f>
        <v>Tue</v>
      </c>
      <c r="M362" t="str">
        <f t="shared" si="5"/>
        <v>Q4</v>
      </c>
    </row>
    <row r="363" spans="1:13" x14ac:dyDescent="0.35">
      <c r="A363" s="2">
        <v>44885</v>
      </c>
      <c r="B363" t="s">
        <v>507</v>
      </c>
      <c r="C363" t="s">
        <v>490</v>
      </c>
      <c r="D363" t="s">
        <v>24</v>
      </c>
      <c r="E363" t="s">
        <v>314</v>
      </c>
      <c r="F363">
        <v>1</v>
      </c>
      <c r="G363">
        <v>476085</v>
      </c>
      <c r="H363" t="s">
        <v>435</v>
      </c>
      <c r="I363">
        <v>476085</v>
      </c>
      <c r="J363">
        <f>YEAR(Table1[[#This Row],[Date]])</f>
        <v>2022</v>
      </c>
      <c r="K363" t="str">
        <f>TEXT(Table1[[#This Row],[Date]], "mmm")</f>
        <v>Nov</v>
      </c>
      <c r="L363" t="str">
        <f>TEXT(Table1[[#This Row],[Date]],"ddd")</f>
        <v>Sun</v>
      </c>
      <c r="M363" t="str">
        <f t="shared" si="5"/>
        <v>Q4</v>
      </c>
    </row>
    <row r="364" spans="1:13" x14ac:dyDescent="0.35">
      <c r="A364" s="2">
        <v>44885</v>
      </c>
      <c r="B364" t="s">
        <v>507</v>
      </c>
      <c r="C364" t="s">
        <v>487</v>
      </c>
      <c r="D364" t="s">
        <v>23</v>
      </c>
      <c r="E364" t="s">
        <v>296</v>
      </c>
      <c r="F364">
        <v>4</v>
      </c>
      <c r="G364">
        <v>448813</v>
      </c>
      <c r="H364" t="s">
        <v>435</v>
      </c>
      <c r="I364">
        <v>1795252</v>
      </c>
      <c r="J364">
        <f>YEAR(Table1[[#This Row],[Date]])</f>
        <v>2022</v>
      </c>
      <c r="K364" t="str">
        <f>TEXT(Table1[[#This Row],[Date]], "mmm")</f>
        <v>Nov</v>
      </c>
      <c r="L364" t="str">
        <f>TEXT(Table1[[#This Row],[Date]],"ddd")</f>
        <v>Sun</v>
      </c>
      <c r="M364" t="str">
        <f t="shared" si="5"/>
        <v>Q4</v>
      </c>
    </row>
    <row r="365" spans="1:13" x14ac:dyDescent="0.35">
      <c r="A365" s="2">
        <v>44886</v>
      </c>
      <c r="B365" t="s">
        <v>505</v>
      </c>
      <c r="C365" t="s">
        <v>489</v>
      </c>
      <c r="D365" t="s">
        <v>23</v>
      </c>
      <c r="E365" t="s">
        <v>324</v>
      </c>
      <c r="F365">
        <v>4</v>
      </c>
      <c r="G365">
        <v>238597</v>
      </c>
      <c r="H365" t="s">
        <v>437</v>
      </c>
      <c r="I365">
        <v>954388</v>
      </c>
      <c r="J365">
        <f>YEAR(Table1[[#This Row],[Date]])</f>
        <v>2022</v>
      </c>
      <c r="K365" t="str">
        <f>TEXT(Table1[[#This Row],[Date]], "mmm")</f>
        <v>Nov</v>
      </c>
      <c r="L365" t="str">
        <f>TEXT(Table1[[#This Row],[Date]],"ddd")</f>
        <v>Mon</v>
      </c>
      <c r="M365" t="str">
        <f t="shared" si="5"/>
        <v>Q4</v>
      </c>
    </row>
    <row r="366" spans="1:13" x14ac:dyDescent="0.35">
      <c r="A366" s="2">
        <v>44890</v>
      </c>
      <c r="B366" t="s">
        <v>506</v>
      </c>
      <c r="C366" t="s">
        <v>486</v>
      </c>
      <c r="D366" t="s">
        <v>25</v>
      </c>
      <c r="E366" t="s">
        <v>325</v>
      </c>
      <c r="F366">
        <v>8</v>
      </c>
      <c r="G366">
        <v>441971</v>
      </c>
      <c r="H366" t="s">
        <v>436</v>
      </c>
      <c r="I366">
        <v>3535768</v>
      </c>
      <c r="J366">
        <f>YEAR(Table1[[#This Row],[Date]])</f>
        <v>2022</v>
      </c>
      <c r="K366" t="str">
        <f>TEXT(Table1[[#This Row],[Date]], "mmm")</f>
        <v>Nov</v>
      </c>
      <c r="L366" t="str">
        <f>TEXT(Table1[[#This Row],[Date]],"ddd")</f>
        <v>Fri</v>
      </c>
      <c r="M366" t="str">
        <f t="shared" si="5"/>
        <v>Q4</v>
      </c>
    </row>
    <row r="367" spans="1:13" x14ac:dyDescent="0.35">
      <c r="A367" s="2">
        <v>44890</v>
      </c>
      <c r="B367" t="s">
        <v>504</v>
      </c>
      <c r="C367" t="s">
        <v>493</v>
      </c>
      <c r="D367" t="s">
        <v>25</v>
      </c>
      <c r="E367" t="s">
        <v>123</v>
      </c>
      <c r="F367">
        <v>3</v>
      </c>
      <c r="G367">
        <v>450611</v>
      </c>
      <c r="H367" t="s">
        <v>440</v>
      </c>
      <c r="I367">
        <v>1351833</v>
      </c>
      <c r="J367">
        <f>YEAR(Table1[[#This Row],[Date]])</f>
        <v>2022</v>
      </c>
      <c r="K367" t="str">
        <f>TEXT(Table1[[#This Row],[Date]], "mmm")</f>
        <v>Nov</v>
      </c>
      <c r="L367" t="str">
        <f>TEXT(Table1[[#This Row],[Date]],"ddd")</f>
        <v>Fri</v>
      </c>
      <c r="M367" t="str">
        <f t="shared" si="5"/>
        <v>Q4</v>
      </c>
    </row>
    <row r="368" spans="1:13" x14ac:dyDescent="0.35">
      <c r="A368" s="2">
        <v>44891</v>
      </c>
      <c r="B368" t="s">
        <v>504</v>
      </c>
      <c r="C368" t="s">
        <v>493</v>
      </c>
      <c r="D368" t="s">
        <v>23</v>
      </c>
      <c r="E368" t="s">
        <v>188</v>
      </c>
      <c r="F368">
        <v>2</v>
      </c>
      <c r="G368">
        <v>489643</v>
      </c>
      <c r="H368" t="s">
        <v>439</v>
      </c>
      <c r="I368">
        <v>979286</v>
      </c>
      <c r="J368">
        <f>YEAR(Table1[[#This Row],[Date]])</f>
        <v>2022</v>
      </c>
      <c r="K368" t="str">
        <f>TEXT(Table1[[#This Row],[Date]], "mmm")</f>
        <v>Nov</v>
      </c>
      <c r="L368" t="str">
        <f>TEXT(Table1[[#This Row],[Date]],"ddd")</f>
        <v>Sat</v>
      </c>
      <c r="M368" t="str">
        <f t="shared" si="5"/>
        <v>Q4</v>
      </c>
    </row>
    <row r="369" spans="1:13" x14ac:dyDescent="0.35">
      <c r="A369" s="2">
        <v>44893</v>
      </c>
      <c r="B369" t="s">
        <v>506</v>
      </c>
      <c r="C369" t="s">
        <v>502</v>
      </c>
      <c r="D369" t="s">
        <v>24</v>
      </c>
      <c r="E369" t="s">
        <v>326</v>
      </c>
      <c r="F369">
        <v>8</v>
      </c>
      <c r="G369">
        <v>399074</v>
      </c>
      <c r="H369" t="s">
        <v>439</v>
      </c>
      <c r="I369">
        <v>3192592</v>
      </c>
      <c r="J369">
        <f>YEAR(Table1[[#This Row],[Date]])</f>
        <v>2022</v>
      </c>
      <c r="K369" t="str">
        <f>TEXT(Table1[[#This Row],[Date]], "mmm")</f>
        <v>Nov</v>
      </c>
      <c r="L369" t="str">
        <f>TEXT(Table1[[#This Row],[Date]],"ddd")</f>
        <v>Mon</v>
      </c>
      <c r="M369" t="str">
        <f t="shared" si="5"/>
        <v>Q4</v>
      </c>
    </row>
    <row r="370" spans="1:13" x14ac:dyDescent="0.35">
      <c r="A370" s="2">
        <v>44904</v>
      </c>
      <c r="B370" t="s">
        <v>503</v>
      </c>
      <c r="C370" t="s">
        <v>487</v>
      </c>
      <c r="D370" t="s">
        <v>24</v>
      </c>
      <c r="E370" t="s">
        <v>138</v>
      </c>
      <c r="F370">
        <v>5</v>
      </c>
      <c r="G370">
        <v>279695</v>
      </c>
      <c r="H370" t="s">
        <v>439</v>
      </c>
      <c r="I370">
        <v>1398475</v>
      </c>
      <c r="J370">
        <f>YEAR(Table1[[#This Row],[Date]])</f>
        <v>2022</v>
      </c>
      <c r="K370" t="str">
        <f>TEXT(Table1[[#This Row],[Date]], "mmm")</f>
        <v>Dec</v>
      </c>
      <c r="L370" t="str">
        <f>TEXT(Table1[[#This Row],[Date]],"ddd")</f>
        <v>Fri</v>
      </c>
      <c r="M370" t="str">
        <f t="shared" si="5"/>
        <v>Q4</v>
      </c>
    </row>
    <row r="371" spans="1:13" x14ac:dyDescent="0.35">
      <c r="A371" s="2">
        <v>44909</v>
      </c>
      <c r="B371" t="s">
        <v>507</v>
      </c>
      <c r="C371" t="s">
        <v>493</v>
      </c>
      <c r="D371" t="s">
        <v>23</v>
      </c>
      <c r="E371" t="s">
        <v>38</v>
      </c>
      <c r="F371">
        <v>2</v>
      </c>
      <c r="G371">
        <v>335450</v>
      </c>
      <c r="H371" t="s">
        <v>436</v>
      </c>
      <c r="I371">
        <v>670900</v>
      </c>
      <c r="J371">
        <f>YEAR(Table1[[#This Row],[Date]])</f>
        <v>2022</v>
      </c>
      <c r="K371" t="str">
        <f>TEXT(Table1[[#This Row],[Date]], "mmm")</f>
        <v>Dec</v>
      </c>
      <c r="L371" t="str">
        <f>TEXT(Table1[[#This Row],[Date]],"ddd")</f>
        <v>Wed</v>
      </c>
      <c r="M371" t="str">
        <f t="shared" si="5"/>
        <v>Q4</v>
      </c>
    </row>
    <row r="372" spans="1:13" x14ac:dyDescent="0.35">
      <c r="A372" s="2">
        <v>44911</v>
      </c>
      <c r="B372" t="s">
        <v>504</v>
      </c>
      <c r="C372" t="s">
        <v>486</v>
      </c>
      <c r="D372" t="s">
        <v>23</v>
      </c>
      <c r="E372" t="s">
        <v>327</v>
      </c>
      <c r="F372">
        <v>4</v>
      </c>
      <c r="G372">
        <v>449918</v>
      </c>
      <c r="H372" t="s">
        <v>435</v>
      </c>
      <c r="I372">
        <v>1799672</v>
      </c>
      <c r="J372">
        <f>YEAR(Table1[[#This Row],[Date]])</f>
        <v>2022</v>
      </c>
      <c r="K372" t="str">
        <f>TEXT(Table1[[#This Row],[Date]], "mmm")</f>
        <v>Dec</v>
      </c>
      <c r="L372" t="str">
        <f>TEXT(Table1[[#This Row],[Date]],"ddd")</f>
        <v>Fri</v>
      </c>
      <c r="M372" t="str">
        <f t="shared" si="5"/>
        <v>Q4</v>
      </c>
    </row>
    <row r="373" spans="1:13" x14ac:dyDescent="0.35">
      <c r="A373" s="2">
        <v>44914</v>
      </c>
      <c r="B373" t="s">
        <v>507</v>
      </c>
      <c r="C373" t="s">
        <v>487</v>
      </c>
      <c r="D373" t="s">
        <v>25</v>
      </c>
      <c r="E373" t="s">
        <v>105</v>
      </c>
      <c r="F373">
        <v>4</v>
      </c>
      <c r="G373">
        <v>237808</v>
      </c>
      <c r="H373" t="s">
        <v>440</v>
      </c>
      <c r="I373">
        <v>951232</v>
      </c>
      <c r="J373">
        <f>YEAR(Table1[[#This Row],[Date]])</f>
        <v>2022</v>
      </c>
      <c r="K373" t="str">
        <f>TEXT(Table1[[#This Row],[Date]], "mmm")</f>
        <v>Dec</v>
      </c>
      <c r="L373" t="str">
        <f>TEXT(Table1[[#This Row],[Date]],"ddd")</f>
        <v>Mon</v>
      </c>
      <c r="M373" t="str">
        <f t="shared" si="5"/>
        <v>Q4</v>
      </c>
    </row>
    <row r="374" spans="1:13" x14ac:dyDescent="0.35">
      <c r="A374" s="2">
        <v>44921</v>
      </c>
      <c r="B374" t="s">
        <v>504</v>
      </c>
      <c r="C374" t="s">
        <v>487</v>
      </c>
      <c r="D374" t="s">
        <v>24</v>
      </c>
      <c r="E374" t="s">
        <v>220</v>
      </c>
      <c r="F374">
        <v>1</v>
      </c>
      <c r="G374">
        <v>456951</v>
      </c>
      <c r="H374" t="s">
        <v>438</v>
      </c>
      <c r="I374">
        <v>456951</v>
      </c>
      <c r="J374">
        <f>YEAR(Table1[[#This Row],[Date]])</f>
        <v>2022</v>
      </c>
      <c r="K374" t="str">
        <f>TEXT(Table1[[#This Row],[Date]], "mmm")</f>
        <v>Dec</v>
      </c>
      <c r="L374" t="str">
        <f>TEXT(Table1[[#This Row],[Date]],"ddd")</f>
        <v>Mon</v>
      </c>
      <c r="M374" t="str">
        <f t="shared" si="5"/>
        <v>Q4</v>
      </c>
    </row>
    <row r="375" spans="1:13" x14ac:dyDescent="0.35">
      <c r="A375" s="2">
        <v>44922</v>
      </c>
      <c r="B375" t="s">
        <v>503</v>
      </c>
      <c r="C375" t="s">
        <v>491</v>
      </c>
      <c r="D375" t="s">
        <v>25</v>
      </c>
      <c r="E375" t="s">
        <v>328</v>
      </c>
      <c r="F375">
        <v>3</v>
      </c>
      <c r="G375">
        <v>206375</v>
      </c>
      <c r="H375" t="s">
        <v>440</v>
      </c>
      <c r="I375">
        <v>619125</v>
      </c>
      <c r="J375">
        <f>YEAR(Table1[[#This Row],[Date]])</f>
        <v>2022</v>
      </c>
      <c r="K375" t="str">
        <f>TEXT(Table1[[#This Row],[Date]], "mmm")</f>
        <v>Dec</v>
      </c>
      <c r="L375" t="str">
        <f>TEXT(Table1[[#This Row],[Date]],"ddd")</f>
        <v>Tue</v>
      </c>
      <c r="M375" t="str">
        <f t="shared" si="5"/>
        <v>Q4</v>
      </c>
    </row>
    <row r="376" spans="1:13" x14ac:dyDescent="0.35">
      <c r="A376" s="2">
        <v>44926</v>
      </c>
      <c r="B376" t="s">
        <v>504</v>
      </c>
      <c r="C376" t="s">
        <v>489</v>
      </c>
      <c r="D376" t="s">
        <v>24</v>
      </c>
      <c r="E376" t="s">
        <v>329</v>
      </c>
      <c r="F376">
        <v>2</v>
      </c>
      <c r="G376">
        <v>224313</v>
      </c>
      <c r="H376" t="s">
        <v>439</v>
      </c>
      <c r="I376">
        <v>448626</v>
      </c>
      <c r="J376">
        <f>YEAR(Table1[[#This Row],[Date]])</f>
        <v>2022</v>
      </c>
      <c r="K376" t="str">
        <f>TEXT(Table1[[#This Row],[Date]], "mmm")</f>
        <v>Dec</v>
      </c>
      <c r="L376" t="str">
        <f>TEXT(Table1[[#This Row],[Date]],"ddd")</f>
        <v>Sat</v>
      </c>
      <c r="M376" t="str">
        <f t="shared" si="5"/>
        <v>Q4</v>
      </c>
    </row>
    <row r="377" spans="1:13" x14ac:dyDescent="0.35">
      <c r="A377" s="2">
        <v>44927</v>
      </c>
      <c r="B377" t="s">
        <v>506</v>
      </c>
      <c r="C377" t="s">
        <v>493</v>
      </c>
      <c r="D377" t="s">
        <v>25</v>
      </c>
      <c r="E377" t="s">
        <v>330</v>
      </c>
      <c r="F377">
        <v>9</v>
      </c>
      <c r="G377">
        <v>366553</v>
      </c>
      <c r="H377" t="s">
        <v>437</v>
      </c>
      <c r="I377">
        <v>3298977</v>
      </c>
      <c r="J377">
        <f>YEAR(Table1[[#This Row],[Date]])</f>
        <v>2023</v>
      </c>
      <c r="K377" t="str">
        <f>TEXT(Table1[[#This Row],[Date]], "mmm")</f>
        <v>Jan</v>
      </c>
      <c r="L377" t="str">
        <f>TEXT(Table1[[#This Row],[Date]],"ddd")</f>
        <v>Sun</v>
      </c>
      <c r="M377" t="str">
        <f t="shared" si="5"/>
        <v>Q1</v>
      </c>
    </row>
    <row r="378" spans="1:13" x14ac:dyDescent="0.35">
      <c r="A378" s="2">
        <v>44943</v>
      </c>
      <c r="B378" t="s">
        <v>506</v>
      </c>
      <c r="C378" t="s">
        <v>490</v>
      </c>
      <c r="D378" t="s">
        <v>23</v>
      </c>
      <c r="E378" t="s">
        <v>331</v>
      </c>
      <c r="F378">
        <v>3</v>
      </c>
      <c r="G378">
        <v>248796</v>
      </c>
      <c r="H378" t="s">
        <v>435</v>
      </c>
      <c r="I378">
        <v>746388</v>
      </c>
      <c r="J378">
        <f>YEAR(Table1[[#This Row],[Date]])</f>
        <v>2023</v>
      </c>
      <c r="K378" t="str">
        <f>TEXT(Table1[[#This Row],[Date]], "mmm")</f>
        <v>Jan</v>
      </c>
      <c r="L378" t="str">
        <f>TEXT(Table1[[#This Row],[Date]],"ddd")</f>
        <v>Tue</v>
      </c>
      <c r="M378" t="str">
        <f t="shared" si="5"/>
        <v>Q1</v>
      </c>
    </row>
    <row r="379" spans="1:13" x14ac:dyDescent="0.35">
      <c r="A379" s="2">
        <v>44945</v>
      </c>
      <c r="B379" t="s">
        <v>506</v>
      </c>
      <c r="C379" t="s">
        <v>489</v>
      </c>
      <c r="D379" t="s">
        <v>23</v>
      </c>
      <c r="E379" t="s">
        <v>332</v>
      </c>
      <c r="F379">
        <v>4</v>
      </c>
      <c r="G379">
        <v>246532</v>
      </c>
      <c r="H379" t="s">
        <v>436</v>
      </c>
      <c r="I379">
        <v>986128</v>
      </c>
      <c r="J379">
        <f>YEAR(Table1[[#This Row],[Date]])</f>
        <v>2023</v>
      </c>
      <c r="K379" t="str">
        <f>TEXT(Table1[[#This Row],[Date]], "mmm")</f>
        <v>Jan</v>
      </c>
      <c r="L379" t="str">
        <f>TEXT(Table1[[#This Row],[Date]],"ddd")</f>
        <v>Thu</v>
      </c>
      <c r="M379" t="str">
        <f t="shared" si="5"/>
        <v>Q1</v>
      </c>
    </row>
    <row r="380" spans="1:13" x14ac:dyDescent="0.35">
      <c r="A380" s="2">
        <v>44946</v>
      </c>
      <c r="B380" t="s">
        <v>507</v>
      </c>
      <c r="C380" t="s">
        <v>491</v>
      </c>
      <c r="D380" t="s">
        <v>24</v>
      </c>
      <c r="E380" t="s">
        <v>264</v>
      </c>
      <c r="F380">
        <v>9</v>
      </c>
      <c r="G380">
        <v>405054</v>
      </c>
      <c r="H380" t="s">
        <v>436</v>
      </c>
      <c r="I380">
        <v>3645486</v>
      </c>
      <c r="J380">
        <f>YEAR(Table1[[#This Row],[Date]])</f>
        <v>2023</v>
      </c>
      <c r="K380" t="str">
        <f>TEXT(Table1[[#This Row],[Date]], "mmm")</f>
        <v>Jan</v>
      </c>
      <c r="L380" t="str">
        <f>TEXT(Table1[[#This Row],[Date]],"ddd")</f>
        <v>Fri</v>
      </c>
      <c r="M380" t="str">
        <f t="shared" si="5"/>
        <v>Q1</v>
      </c>
    </row>
    <row r="381" spans="1:13" x14ac:dyDescent="0.35">
      <c r="A381" s="2">
        <v>44948</v>
      </c>
      <c r="B381" t="s">
        <v>506</v>
      </c>
      <c r="C381" t="s">
        <v>489</v>
      </c>
      <c r="D381" t="s">
        <v>25</v>
      </c>
      <c r="E381" t="s">
        <v>333</v>
      </c>
      <c r="F381">
        <v>3</v>
      </c>
      <c r="G381">
        <v>360151</v>
      </c>
      <c r="H381" t="s">
        <v>435</v>
      </c>
      <c r="I381">
        <v>1080453</v>
      </c>
      <c r="J381">
        <f>YEAR(Table1[[#This Row],[Date]])</f>
        <v>2023</v>
      </c>
      <c r="K381" t="str">
        <f>TEXT(Table1[[#This Row],[Date]], "mmm")</f>
        <v>Jan</v>
      </c>
      <c r="L381" t="str">
        <f>TEXT(Table1[[#This Row],[Date]],"ddd")</f>
        <v>Sun</v>
      </c>
      <c r="M381" t="str">
        <f t="shared" si="5"/>
        <v>Q1</v>
      </c>
    </row>
    <row r="382" spans="1:13" x14ac:dyDescent="0.35">
      <c r="A382" s="2">
        <v>44964</v>
      </c>
      <c r="B382" t="s">
        <v>504</v>
      </c>
      <c r="C382" t="s">
        <v>490</v>
      </c>
      <c r="D382" t="s">
        <v>22</v>
      </c>
      <c r="E382" t="s">
        <v>334</v>
      </c>
      <c r="F382">
        <v>2</v>
      </c>
      <c r="G382">
        <v>384716</v>
      </c>
      <c r="H382" t="s">
        <v>439</v>
      </c>
      <c r="I382">
        <v>769432</v>
      </c>
      <c r="J382">
        <f>YEAR(Table1[[#This Row],[Date]])</f>
        <v>2023</v>
      </c>
      <c r="K382" t="str">
        <f>TEXT(Table1[[#This Row],[Date]], "mmm")</f>
        <v>Feb</v>
      </c>
      <c r="L382" t="str">
        <f>TEXT(Table1[[#This Row],[Date]],"ddd")</f>
        <v>Tue</v>
      </c>
      <c r="M382" t="str">
        <f t="shared" si="5"/>
        <v>Q1</v>
      </c>
    </row>
    <row r="383" spans="1:13" x14ac:dyDescent="0.35">
      <c r="A383" s="2">
        <v>44967</v>
      </c>
      <c r="B383" t="s">
        <v>505</v>
      </c>
      <c r="C383" t="s">
        <v>493</v>
      </c>
      <c r="D383" t="s">
        <v>22</v>
      </c>
      <c r="E383" t="s">
        <v>246</v>
      </c>
      <c r="F383">
        <v>9</v>
      </c>
      <c r="G383">
        <v>416093</v>
      </c>
      <c r="H383" t="s">
        <v>435</v>
      </c>
      <c r="I383">
        <v>3744837</v>
      </c>
      <c r="J383">
        <f>YEAR(Table1[[#This Row],[Date]])</f>
        <v>2023</v>
      </c>
      <c r="K383" t="str">
        <f>TEXT(Table1[[#This Row],[Date]], "mmm")</f>
        <v>Feb</v>
      </c>
      <c r="L383" t="str">
        <f>TEXT(Table1[[#This Row],[Date]],"ddd")</f>
        <v>Fri</v>
      </c>
      <c r="M383" t="str">
        <f t="shared" si="5"/>
        <v>Q1</v>
      </c>
    </row>
    <row r="384" spans="1:13" x14ac:dyDescent="0.35">
      <c r="A384" s="2">
        <v>44970</v>
      </c>
      <c r="B384" t="s">
        <v>504</v>
      </c>
      <c r="C384" t="s">
        <v>490</v>
      </c>
      <c r="D384" t="s">
        <v>23</v>
      </c>
      <c r="E384" t="s">
        <v>335</v>
      </c>
      <c r="F384">
        <v>8</v>
      </c>
      <c r="G384">
        <v>135564</v>
      </c>
      <c r="H384" t="s">
        <v>435</v>
      </c>
      <c r="I384">
        <v>1084512</v>
      </c>
      <c r="J384">
        <f>YEAR(Table1[[#This Row],[Date]])</f>
        <v>2023</v>
      </c>
      <c r="K384" t="str">
        <f>TEXT(Table1[[#This Row],[Date]], "mmm")</f>
        <v>Feb</v>
      </c>
      <c r="L384" t="str">
        <f>TEXT(Table1[[#This Row],[Date]],"ddd")</f>
        <v>Mon</v>
      </c>
      <c r="M384" t="str">
        <f t="shared" si="5"/>
        <v>Q1</v>
      </c>
    </row>
    <row r="385" spans="1:13" x14ac:dyDescent="0.35">
      <c r="A385" s="2">
        <v>44971</v>
      </c>
      <c r="B385" t="s">
        <v>505</v>
      </c>
      <c r="C385" t="s">
        <v>488</v>
      </c>
      <c r="D385" t="s">
        <v>23</v>
      </c>
      <c r="E385" t="s">
        <v>97</v>
      </c>
      <c r="F385">
        <v>3</v>
      </c>
      <c r="G385">
        <v>433895</v>
      </c>
      <c r="H385" t="s">
        <v>437</v>
      </c>
      <c r="I385">
        <v>1301685</v>
      </c>
      <c r="J385">
        <f>YEAR(Table1[[#This Row],[Date]])</f>
        <v>2023</v>
      </c>
      <c r="K385" t="str">
        <f>TEXT(Table1[[#This Row],[Date]], "mmm")</f>
        <v>Feb</v>
      </c>
      <c r="L385" t="str">
        <f>TEXT(Table1[[#This Row],[Date]],"ddd")</f>
        <v>Tue</v>
      </c>
      <c r="M385" t="str">
        <f t="shared" si="5"/>
        <v>Q1</v>
      </c>
    </row>
    <row r="386" spans="1:13" x14ac:dyDescent="0.35">
      <c r="A386" s="2">
        <v>44975</v>
      </c>
      <c r="B386" t="s">
        <v>505</v>
      </c>
      <c r="C386" t="s">
        <v>487</v>
      </c>
      <c r="D386" t="s">
        <v>24</v>
      </c>
      <c r="E386" t="s">
        <v>255</v>
      </c>
      <c r="F386">
        <v>3</v>
      </c>
      <c r="G386">
        <v>310343</v>
      </c>
      <c r="H386" t="s">
        <v>436</v>
      </c>
      <c r="I386">
        <v>931029</v>
      </c>
      <c r="J386">
        <f>YEAR(Table1[[#This Row],[Date]])</f>
        <v>2023</v>
      </c>
      <c r="K386" t="str">
        <f>TEXT(Table1[[#This Row],[Date]], "mmm")</f>
        <v>Feb</v>
      </c>
      <c r="L386" t="str">
        <f>TEXT(Table1[[#This Row],[Date]],"ddd")</f>
        <v>Sat</v>
      </c>
      <c r="M386" t="str">
        <f t="shared" ref="M386:M449" si="6">"Q" &amp; INT((MONTH(A386)-1)/3)+1</f>
        <v>Q1</v>
      </c>
    </row>
    <row r="387" spans="1:13" x14ac:dyDescent="0.35">
      <c r="A387" s="2">
        <v>44982</v>
      </c>
      <c r="B387" t="s">
        <v>506</v>
      </c>
      <c r="C387" t="s">
        <v>486</v>
      </c>
      <c r="D387" t="s">
        <v>23</v>
      </c>
      <c r="E387" t="s">
        <v>336</v>
      </c>
      <c r="F387">
        <v>2</v>
      </c>
      <c r="G387">
        <v>228992</v>
      </c>
      <c r="H387" t="s">
        <v>436</v>
      </c>
      <c r="I387">
        <v>457984</v>
      </c>
      <c r="J387">
        <f>YEAR(Table1[[#This Row],[Date]])</f>
        <v>2023</v>
      </c>
      <c r="K387" t="str">
        <f>TEXT(Table1[[#This Row],[Date]], "mmm")</f>
        <v>Feb</v>
      </c>
      <c r="L387" t="str">
        <f>TEXT(Table1[[#This Row],[Date]],"ddd")</f>
        <v>Sat</v>
      </c>
      <c r="M387" t="str">
        <f t="shared" si="6"/>
        <v>Q1</v>
      </c>
    </row>
    <row r="388" spans="1:13" x14ac:dyDescent="0.35">
      <c r="A388" s="2">
        <v>44984</v>
      </c>
      <c r="B388" t="s">
        <v>507</v>
      </c>
      <c r="C388" t="s">
        <v>486</v>
      </c>
      <c r="D388" t="s">
        <v>25</v>
      </c>
      <c r="E388" t="s">
        <v>337</v>
      </c>
      <c r="F388">
        <v>7</v>
      </c>
      <c r="G388">
        <v>306811</v>
      </c>
      <c r="H388" t="s">
        <v>436</v>
      </c>
      <c r="I388">
        <v>2147677</v>
      </c>
      <c r="J388">
        <f>YEAR(Table1[[#This Row],[Date]])</f>
        <v>2023</v>
      </c>
      <c r="K388" t="str">
        <f>TEXT(Table1[[#This Row],[Date]], "mmm")</f>
        <v>Feb</v>
      </c>
      <c r="L388" t="str">
        <f>TEXT(Table1[[#This Row],[Date]],"ddd")</f>
        <v>Mon</v>
      </c>
      <c r="M388" t="str">
        <f t="shared" si="6"/>
        <v>Q1</v>
      </c>
    </row>
    <row r="389" spans="1:13" x14ac:dyDescent="0.35">
      <c r="A389" s="2">
        <v>44988</v>
      </c>
      <c r="B389" t="s">
        <v>504</v>
      </c>
      <c r="C389" t="s">
        <v>486</v>
      </c>
      <c r="D389" t="s">
        <v>23</v>
      </c>
      <c r="E389" t="s">
        <v>338</v>
      </c>
      <c r="F389">
        <v>8</v>
      </c>
      <c r="G389">
        <v>480547</v>
      </c>
      <c r="H389" t="s">
        <v>437</v>
      </c>
      <c r="I389">
        <v>3844376</v>
      </c>
      <c r="J389">
        <f>YEAR(Table1[[#This Row],[Date]])</f>
        <v>2023</v>
      </c>
      <c r="K389" t="str">
        <f>TEXT(Table1[[#This Row],[Date]], "mmm")</f>
        <v>Mar</v>
      </c>
      <c r="L389" t="str">
        <f>TEXT(Table1[[#This Row],[Date]],"ddd")</f>
        <v>Fri</v>
      </c>
      <c r="M389" t="str">
        <f t="shared" si="6"/>
        <v>Q1</v>
      </c>
    </row>
    <row r="390" spans="1:13" x14ac:dyDescent="0.35">
      <c r="A390" s="2">
        <v>44994</v>
      </c>
      <c r="B390" t="s">
        <v>506</v>
      </c>
      <c r="C390" t="s">
        <v>489</v>
      </c>
      <c r="D390" t="s">
        <v>24</v>
      </c>
      <c r="E390" t="s">
        <v>132</v>
      </c>
      <c r="F390">
        <v>6</v>
      </c>
      <c r="G390">
        <v>334352</v>
      </c>
      <c r="H390" t="s">
        <v>439</v>
      </c>
      <c r="I390">
        <v>2006112</v>
      </c>
      <c r="J390">
        <f>YEAR(Table1[[#This Row],[Date]])</f>
        <v>2023</v>
      </c>
      <c r="K390" t="str">
        <f>TEXT(Table1[[#This Row],[Date]], "mmm")</f>
        <v>Mar</v>
      </c>
      <c r="L390" t="str">
        <f>TEXT(Table1[[#This Row],[Date]],"ddd")</f>
        <v>Thu</v>
      </c>
      <c r="M390" t="str">
        <f t="shared" si="6"/>
        <v>Q1</v>
      </c>
    </row>
    <row r="391" spans="1:13" x14ac:dyDescent="0.35">
      <c r="A391" s="2">
        <v>45001</v>
      </c>
      <c r="B391" t="s">
        <v>507</v>
      </c>
      <c r="C391" t="s">
        <v>490</v>
      </c>
      <c r="D391" t="s">
        <v>23</v>
      </c>
      <c r="E391" t="s">
        <v>109</v>
      </c>
      <c r="F391">
        <v>9</v>
      </c>
      <c r="G391">
        <v>309444</v>
      </c>
      <c r="H391" t="s">
        <v>435</v>
      </c>
      <c r="I391">
        <v>2784996</v>
      </c>
      <c r="J391">
        <f>YEAR(Table1[[#This Row],[Date]])</f>
        <v>2023</v>
      </c>
      <c r="K391" t="str">
        <f>TEXT(Table1[[#This Row],[Date]], "mmm")</f>
        <v>Mar</v>
      </c>
      <c r="L391" t="str">
        <f>TEXT(Table1[[#This Row],[Date]],"ddd")</f>
        <v>Thu</v>
      </c>
      <c r="M391" t="str">
        <f t="shared" si="6"/>
        <v>Q1</v>
      </c>
    </row>
    <row r="392" spans="1:13" x14ac:dyDescent="0.35">
      <c r="A392" s="2">
        <v>45003</v>
      </c>
      <c r="B392" t="s">
        <v>506</v>
      </c>
      <c r="C392" t="s">
        <v>486</v>
      </c>
      <c r="D392" t="s">
        <v>23</v>
      </c>
      <c r="E392" t="s">
        <v>339</v>
      </c>
      <c r="F392">
        <v>1</v>
      </c>
      <c r="G392">
        <v>391276</v>
      </c>
      <c r="H392" t="s">
        <v>436</v>
      </c>
      <c r="I392">
        <v>391276</v>
      </c>
      <c r="J392">
        <f>YEAR(Table1[[#This Row],[Date]])</f>
        <v>2023</v>
      </c>
      <c r="K392" t="str">
        <f>TEXT(Table1[[#This Row],[Date]], "mmm")</f>
        <v>Mar</v>
      </c>
      <c r="L392" t="str">
        <f>TEXT(Table1[[#This Row],[Date]],"ddd")</f>
        <v>Sat</v>
      </c>
      <c r="M392" t="str">
        <f t="shared" si="6"/>
        <v>Q1</v>
      </c>
    </row>
    <row r="393" spans="1:13" x14ac:dyDescent="0.35">
      <c r="A393" s="2">
        <v>45012</v>
      </c>
      <c r="B393" t="s">
        <v>505</v>
      </c>
      <c r="C393" t="s">
        <v>493</v>
      </c>
      <c r="D393" t="s">
        <v>23</v>
      </c>
      <c r="E393" t="s">
        <v>340</v>
      </c>
      <c r="F393">
        <v>7</v>
      </c>
      <c r="G393">
        <v>407241</v>
      </c>
      <c r="H393" t="s">
        <v>437</v>
      </c>
      <c r="I393">
        <v>2850687</v>
      </c>
      <c r="J393">
        <f>YEAR(Table1[[#This Row],[Date]])</f>
        <v>2023</v>
      </c>
      <c r="K393" t="str">
        <f>TEXT(Table1[[#This Row],[Date]], "mmm")</f>
        <v>Mar</v>
      </c>
      <c r="L393" t="str">
        <f>TEXT(Table1[[#This Row],[Date]],"ddd")</f>
        <v>Mon</v>
      </c>
      <c r="M393" t="str">
        <f t="shared" si="6"/>
        <v>Q1</v>
      </c>
    </row>
    <row r="394" spans="1:13" x14ac:dyDescent="0.35">
      <c r="A394" s="2">
        <v>45016</v>
      </c>
      <c r="B394" t="s">
        <v>504</v>
      </c>
      <c r="C394" t="s">
        <v>489</v>
      </c>
      <c r="D394" t="s">
        <v>25</v>
      </c>
      <c r="E394" t="s">
        <v>341</v>
      </c>
      <c r="F394">
        <v>6</v>
      </c>
      <c r="G394">
        <v>299896</v>
      </c>
      <c r="H394" t="s">
        <v>438</v>
      </c>
      <c r="I394">
        <v>1799376</v>
      </c>
      <c r="J394">
        <f>YEAR(Table1[[#This Row],[Date]])</f>
        <v>2023</v>
      </c>
      <c r="K394" t="str">
        <f>TEXT(Table1[[#This Row],[Date]], "mmm")</f>
        <v>Mar</v>
      </c>
      <c r="L394" t="str">
        <f>TEXT(Table1[[#This Row],[Date]],"ddd")</f>
        <v>Fri</v>
      </c>
      <c r="M394" t="str">
        <f t="shared" si="6"/>
        <v>Q1</v>
      </c>
    </row>
    <row r="395" spans="1:13" x14ac:dyDescent="0.35">
      <c r="A395" s="2">
        <v>45018</v>
      </c>
      <c r="B395" t="s">
        <v>507</v>
      </c>
      <c r="C395" t="s">
        <v>491</v>
      </c>
      <c r="D395" t="s">
        <v>23</v>
      </c>
      <c r="E395" t="s">
        <v>342</v>
      </c>
      <c r="F395">
        <v>5</v>
      </c>
      <c r="G395">
        <v>262702</v>
      </c>
      <c r="H395" t="s">
        <v>437</v>
      </c>
      <c r="I395">
        <v>1313510</v>
      </c>
      <c r="J395">
        <f>YEAR(Table1[[#This Row],[Date]])</f>
        <v>2023</v>
      </c>
      <c r="K395" t="str">
        <f>TEXT(Table1[[#This Row],[Date]], "mmm")</f>
        <v>Apr</v>
      </c>
      <c r="L395" t="str">
        <f>TEXT(Table1[[#This Row],[Date]],"ddd")</f>
        <v>Sun</v>
      </c>
      <c r="M395" t="str">
        <f t="shared" si="6"/>
        <v>Q2</v>
      </c>
    </row>
    <row r="396" spans="1:13" x14ac:dyDescent="0.35">
      <c r="A396" s="2">
        <v>45018</v>
      </c>
      <c r="B396" t="s">
        <v>506</v>
      </c>
      <c r="C396" t="s">
        <v>490</v>
      </c>
      <c r="D396" t="s">
        <v>24</v>
      </c>
      <c r="E396" t="s">
        <v>122</v>
      </c>
      <c r="F396">
        <v>4</v>
      </c>
      <c r="G396">
        <v>31949</v>
      </c>
      <c r="H396" t="s">
        <v>436</v>
      </c>
      <c r="I396">
        <v>127796</v>
      </c>
      <c r="J396">
        <f>YEAR(Table1[[#This Row],[Date]])</f>
        <v>2023</v>
      </c>
      <c r="K396" t="str">
        <f>TEXT(Table1[[#This Row],[Date]], "mmm")</f>
        <v>Apr</v>
      </c>
      <c r="L396" t="str">
        <f>TEXT(Table1[[#This Row],[Date]],"ddd")</f>
        <v>Sun</v>
      </c>
      <c r="M396" t="str">
        <f t="shared" si="6"/>
        <v>Q2</v>
      </c>
    </row>
    <row r="397" spans="1:13" x14ac:dyDescent="0.35">
      <c r="A397" s="2">
        <v>45020</v>
      </c>
      <c r="B397" t="s">
        <v>505</v>
      </c>
      <c r="C397" t="s">
        <v>490</v>
      </c>
      <c r="D397" t="s">
        <v>22</v>
      </c>
      <c r="E397" t="s">
        <v>343</v>
      </c>
      <c r="F397">
        <v>7</v>
      </c>
      <c r="G397">
        <v>216595</v>
      </c>
      <c r="H397" t="s">
        <v>435</v>
      </c>
      <c r="I397">
        <v>1516165</v>
      </c>
      <c r="J397">
        <f>YEAR(Table1[[#This Row],[Date]])</f>
        <v>2023</v>
      </c>
      <c r="K397" t="str">
        <f>TEXT(Table1[[#This Row],[Date]], "mmm")</f>
        <v>Apr</v>
      </c>
      <c r="L397" t="str">
        <f>TEXT(Table1[[#This Row],[Date]],"ddd")</f>
        <v>Tue</v>
      </c>
      <c r="M397" t="str">
        <f t="shared" si="6"/>
        <v>Q2</v>
      </c>
    </row>
    <row r="398" spans="1:13" x14ac:dyDescent="0.35">
      <c r="A398" s="2">
        <v>45033</v>
      </c>
      <c r="B398" t="s">
        <v>505</v>
      </c>
      <c r="C398" t="s">
        <v>491</v>
      </c>
      <c r="D398" t="s">
        <v>25</v>
      </c>
      <c r="E398" t="s">
        <v>344</v>
      </c>
      <c r="F398">
        <v>3</v>
      </c>
      <c r="G398">
        <v>105404</v>
      </c>
      <c r="H398" t="s">
        <v>440</v>
      </c>
      <c r="I398">
        <v>316212</v>
      </c>
      <c r="J398">
        <f>YEAR(Table1[[#This Row],[Date]])</f>
        <v>2023</v>
      </c>
      <c r="K398" t="str">
        <f>TEXT(Table1[[#This Row],[Date]], "mmm")</f>
        <v>Apr</v>
      </c>
      <c r="L398" t="str">
        <f>TEXT(Table1[[#This Row],[Date]],"ddd")</f>
        <v>Mon</v>
      </c>
      <c r="M398" t="str">
        <f t="shared" si="6"/>
        <v>Q2</v>
      </c>
    </row>
    <row r="399" spans="1:13" x14ac:dyDescent="0.35">
      <c r="A399" s="2">
        <v>45036</v>
      </c>
      <c r="B399" t="s">
        <v>507</v>
      </c>
      <c r="C399" t="s">
        <v>488</v>
      </c>
      <c r="D399" t="s">
        <v>23</v>
      </c>
      <c r="E399" t="s">
        <v>345</v>
      </c>
      <c r="F399">
        <v>9</v>
      </c>
      <c r="G399">
        <v>52691</v>
      </c>
      <c r="H399" t="s">
        <v>436</v>
      </c>
      <c r="I399">
        <v>474219</v>
      </c>
      <c r="J399">
        <f>YEAR(Table1[[#This Row],[Date]])</f>
        <v>2023</v>
      </c>
      <c r="K399" t="str">
        <f>TEXT(Table1[[#This Row],[Date]], "mmm")</f>
        <v>Apr</v>
      </c>
      <c r="L399" t="str">
        <f>TEXT(Table1[[#This Row],[Date]],"ddd")</f>
        <v>Thu</v>
      </c>
      <c r="M399" t="str">
        <f t="shared" si="6"/>
        <v>Q2</v>
      </c>
    </row>
    <row r="400" spans="1:13" x14ac:dyDescent="0.35">
      <c r="A400" s="2">
        <v>45040</v>
      </c>
      <c r="B400" t="s">
        <v>504</v>
      </c>
      <c r="C400" t="s">
        <v>487</v>
      </c>
      <c r="D400" t="s">
        <v>25</v>
      </c>
      <c r="E400" t="s">
        <v>291</v>
      </c>
      <c r="F400">
        <v>4</v>
      </c>
      <c r="G400">
        <v>260829</v>
      </c>
      <c r="H400" t="s">
        <v>438</v>
      </c>
      <c r="I400">
        <v>1043316</v>
      </c>
      <c r="J400">
        <f>YEAR(Table1[[#This Row],[Date]])</f>
        <v>2023</v>
      </c>
      <c r="K400" t="str">
        <f>TEXT(Table1[[#This Row],[Date]], "mmm")</f>
        <v>Apr</v>
      </c>
      <c r="L400" t="str">
        <f>TEXT(Table1[[#This Row],[Date]],"ddd")</f>
        <v>Mon</v>
      </c>
      <c r="M400" t="str">
        <f t="shared" si="6"/>
        <v>Q2</v>
      </c>
    </row>
    <row r="401" spans="1:13" x14ac:dyDescent="0.35">
      <c r="A401" s="2">
        <v>45040</v>
      </c>
      <c r="B401" t="s">
        <v>505</v>
      </c>
      <c r="C401" t="s">
        <v>493</v>
      </c>
      <c r="D401" t="s">
        <v>23</v>
      </c>
      <c r="E401" t="s">
        <v>346</v>
      </c>
      <c r="F401">
        <v>8</v>
      </c>
      <c r="G401">
        <v>263367</v>
      </c>
      <c r="H401" t="s">
        <v>436</v>
      </c>
      <c r="I401">
        <v>2106936</v>
      </c>
      <c r="J401">
        <f>YEAR(Table1[[#This Row],[Date]])</f>
        <v>2023</v>
      </c>
      <c r="K401" t="str">
        <f>TEXT(Table1[[#This Row],[Date]], "mmm")</f>
        <v>Apr</v>
      </c>
      <c r="L401" t="str">
        <f>TEXT(Table1[[#This Row],[Date]],"ddd")</f>
        <v>Mon</v>
      </c>
      <c r="M401" t="str">
        <f t="shared" si="6"/>
        <v>Q2</v>
      </c>
    </row>
    <row r="402" spans="1:13" x14ac:dyDescent="0.35">
      <c r="A402" s="2">
        <v>45041</v>
      </c>
      <c r="B402" t="s">
        <v>506</v>
      </c>
      <c r="C402" t="s">
        <v>490</v>
      </c>
      <c r="D402" t="s">
        <v>23</v>
      </c>
      <c r="E402" t="s">
        <v>347</v>
      </c>
      <c r="F402">
        <v>8</v>
      </c>
      <c r="G402">
        <v>358722</v>
      </c>
      <c r="H402" t="s">
        <v>435</v>
      </c>
      <c r="I402">
        <v>2869776</v>
      </c>
      <c r="J402">
        <f>YEAR(Table1[[#This Row],[Date]])</f>
        <v>2023</v>
      </c>
      <c r="K402" t="str">
        <f>TEXT(Table1[[#This Row],[Date]], "mmm")</f>
        <v>Apr</v>
      </c>
      <c r="L402" t="str">
        <f>TEXT(Table1[[#This Row],[Date]],"ddd")</f>
        <v>Tue</v>
      </c>
      <c r="M402" t="str">
        <f t="shared" si="6"/>
        <v>Q2</v>
      </c>
    </row>
    <row r="403" spans="1:13" x14ac:dyDescent="0.35">
      <c r="A403" s="2">
        <v>45041</v>
      </c>
      <c r="B403" t="s">
        <v>506</v>
      </c>
      <c r="C403" t="s">
        <v>488</v>
      </c>
      <c r="D403" t="s">
        <v>25</v>
      </c>
      <c r="E403" t="s">
        <v>348</v>
      </c>
      <c r="F403">
        <v>3</v>
      </c>
      <c r="G403">
        <v>251953</v>
      </c>
      <c r="H403" t="s">
        <v>440</v>
      </c>
      <c r="I403">
        <v>755859</v>
      </c>
      <c r="J403">
        <f>YEAR(Table1[[#This Row],[Date]])</f>
        <v>2023</v>
      </c>
      <c r="K403" t="str">
        <f>TEXT(Table1[[#This Row],[Date]], "mmm")</f>
        <v>Apr</v>
      </c>
      <c r="L403" t="str">
        <f>TEXT(Table1[[#This Row],[Date]],"ddd")</f>
        <v>Tue</v>
      </c>
      <c r="M403" t="str">
        <f t="shared" si="6"/>
        <v>Q2</v>
      </c>
    </row>
    <row r="404" spans="1:13" x14ac:dyDescent="0.35">
      <c r="A404" s="2">
        <v>45052</v>
      </c>
      <c r="B404" t="s">
        <v>506</v>
      </c>
      <c r="C404" t="s">
        <v>491</v>
      </c>
      <c r="D404" t="s">
        <v>25</v>
      </c>
      <c r="E404" t="s">
        <v>219</v>
      </c>
      <c r="F404">
        <v>8</v>
      </c>
      <c r="G404">
        <v>54272</v>
      </c>
      <c r="H404" t="s">
        <v>440</v>
      </c>
      <c r="I404">
        <v>434176</v>
      </c>
      <c r="J404">
        <f>YEAR(Table1[[#This Row],[Date]])</f>
        <v>2023</v>
      </c>
      <c r="K404" t="str">
        <f>TEXT(Table1[[#This Row],[Date]], "mmm")</f>
        <v>May</v>
      </c>
      <c r="L404" t="str">
        <f>TEXT(Table1[[#This Row],[Date]],"ddd")</f>
        <v>Sat</v>
      </c>
      <c r="M404" t="str">
        <f t="shared" si="6"/>
        <v>Q2</v>
      </c>
    </row>
    <row r="405" spans="1:13" x14ac:dyDescent="0.35">
      <c r="A405" s="2">
        <v>45068</v>
      </c>
      <c r="B405" t="s">
        <v>504</v>
      </c>
      <c r="C405" t="s">
        <v>502</v>
      </c>
      <c r="D405" t="s">
        <v>23</v>
      </c>
      <c r="E405" t="s">
        <v>349</v>
      </c>
      <c r="F405">
        <v>9</v>
      </c>
      <c r="G405">
        <v>94950</v>
      </c>
      <c r="H405" t="s">
        <v>437</v>
      </c>
      <c r="I405">
        <v>854550</v>
      </c>
      <c r="J405">
        <f>YEAR(Table1[[#This Row],[Date]])</f>
        <v>2023</v>
      </c>
      <c r="K405" t="str">
        <f>TEXT(Table1[[#This Row],[Date]], "mmm")</f>
        <v>May</v>
      </c>
      <c r="L405" t="str">
        <f>TEXT(Table1[[#This Row],[Date]],"ddd")</f>
        <v>Mon</v>
      </c>
      <c r="M405" t="str">
        <f t="shared" si="6"/>
        <v>Q2</v>
      </c>
    </row>
    <row r="406" spans="1:13" x14ac:dyDescent="0.35">
      <c r="A406" s="2">
        <v>45070</v>
      </c>
      <c r="B406" t="s">
        <v>503</v>
      </c>
      <c r="C406" t="s">
        <v>493</v>
      </c>
      <c r="D406" t="s">
        <v>22</v>
      </c>
      <c r="E406" t="s">
        <v>335</v>
      </c>
      <c r="F406">
        <v>6</v>
      </c>
      <c r="G406">
        <v>223308</v>
      </c>
      <c r="H406" t="s">
        <v>435</v>
      </c>
      <c r="I406">
        <v>1339848</v>
      </c>
      <c r="J406">
        <f>YEAR(Table1[[#This Row],[Date]])</f>
        <v>2023</v>
      </c>
      <c r="K406" t="str">
        <f>TEXT(Table1[[#This Row],[Date]], "mmm")</f>
        <v>May</v>
      </c>
      <c r="L406" t="str">
        <f>TEXT(Table1[[#This Row],[Date]],"ddd")</f>
        <v>Wed</v>
      </c>
      <c r="M406" t="str">
        <f t="shared" si="6"/>
        <v>Q2</v>
      </c>
    </row>
    <row r="407" spans="1:13" x14ac:dyDescent="0.35">
      <c r="A407" s="2">
        <v>45076</v>
      </c>
      <c r="B407" t="s">
        <v>507</v>
      </c>
      <c r="C407" t="s">
        <v>491</v>
      </c>
      <c r="D407" t="s">
        <v>23</v>
      </c>
      <c r="E407" t="s">
        <v>87</v>
      </c>
      <c r="F407">
        <v>9</v>
      </c>
      <c r="G407">
        <v>68887</v>
      </c>
      <c r="H407" t="s">
        <v>438</v>
      </c>
      <c r="I407">
        <v>619983</v>
      </c>
      <c r="J407">
        <f>YEAR(Table1[[#This Row],[Date]])</f>
        <v>2023</v>
      </c>
      <c r="K407" t="str">
        <f>TEXT(Table1[[#This Row],[Date]], "mmm")</f>
        <v>May</v>
      </c>
      <c r="L407" t="str">
        <f>TEXT(Table1[[#This Row],[Date]],"ddd")</f>
        <v>Tue</v>
      </c>
      <c r="M407" t="str">
        <f t="shared" si="6"/>
        <v>Q2</v>
      </c>
    </row>
    <row r="408" spans="1:13" x14ac:dyDescent="0.35">
      <c r="A408" s="2">
        <v>45077</v>
      </c>
      <c r="B408" t="s">
        <v>503</v>
      </c>
      <c r="C408" t="s">
        <v>486</v>
      </c>
      <c r="D408" t="s">
        <v>24</v>
      </c>
      <c r="E408" t="s">
        <v>350</v>
      </c>
      <c r="F408">
        <v>5</v>
      </c>
      <c r="G408">
        <v>77785</v>
      </c>
      <c r="H408" t="s">
        <v>437</v>
      </c>
      <c r="I408">
        <v>388925</v>
      </c>
      <c r="J408">
        <f>YEAR(Table1[[#This Row],[Date]])</f>
        <v>2023</v>
      </c>
      <c r="K408" t="str">
        <f>TEXT(Table1[[#This Row],[Date]], "mmm")</f>
        <v>May</v>
      </c>
      <c r="L408" t="str">
        <f>TEXT(Table1[[#This Row],[Date]],"ddd")</f>
        <v>Wed</v>
      </c>
      <c r="M408" t="str">
        <f t="shared" si="6"/>
        <v>Q2</v>
      </c>
    </row>
    <row r="409" spans="1:13" x14ac:dyDescent="0.35">
      <c r="A409" s="2">
        <v>45079</v>
      </c>
      <c r="B409" t="s">
        <v>503</v>
      </c>
      <c r="C409" t="s">
        <v>490</v>
      </c>
      <c r="D409" t="s">
        <v>23</v>
      </c>
      <c r="E409" t="s">
        <v>351</v>
      </c>
      <c r="F409">
        <v>3</v>
      </c>
      <c r="G409">
        <v>455089</v>
      </c>
      <c r="H409" t="s">
        <v>440</v>
      </c>
      <c r="I409">
        <v>1365267</v>
      </c>
      <c r="J409">
        <f>YEAR(Table1[[#This Row],[Date]])</f>
        <v>2023</v>
      </c>
      <c r="K409" t="str">
        <f>TEXT(Table1[[#This Row],[Date]], "mmm")</f>
        <v>Jun</v>
      </c>
      <c r="L409" t="str">
        <f>TEXT(Table1[[#This Row],[Date]],"ddd")</f>
        <v>Fri</v>
      </c>
      <c r="M409" t="str">
        <f t="shared" si="6"/>
        <v>Q2</v>
      </c>
    </row>
    <row r="410" spans="1:13" x14ac:dyDescent="0.35">
      <c r="A410" s="2">
        <v>45086</v>
      </c>
      <c r="B410" t="s">
        <v>506</v>
      </c>
      <c r="C410" t="s">
        <v>493</v>
      </c>
      <c r="D410" t="s">
        <v>22</v>
      </c>
      <c r="E410" t="s">
        <v>352</v>
      </c>
      <c r="F410">
        <v>9</v>
      </c>
      <c r="G410">
        <v>413123</v>
      </c>
      <c r="H410" t="s">
        <v>440</v>
      </c>
      <c r="I410">
        <v>3718107</v>
      </c>
      <c r="J410">
        <f>YEAR(Table1[[#This Row],[Date]])</f>
        <v>2023</v>
      </c>
      <c r="K410" t="str">
        <f>TEXT(Table1[[#This Row],[Date]], "mmm")</f>
        <v>Jun</v>
      </c>
      <c r="L410" t="str">
        <f>TEXT(Table1[[#This Row],[Date]],"ddd")</f>
        <v>Fri</v>
      </c>
      <c r="M410" t="str">
        <f t="shared" si="6"/>
        <v>Q2</v>
      </c>
    </row>
    <row r="411" spans="1:13" x14ac:dyDescent="0.35">
      <c r="A411" s="2">
        <v>45088</v>
      </c>
      <c r="B411" t="s">
        <v>507</v>
      </c>
      <c r="C411" t="s">
        <v>502</v>
      </c>
      <c r="D411" t="s">
        <v>22</v>
      </c>
      <c r="E411" t="s">
        <v>197</v>
      </c>
      <c r="F411">
        <v>8</v>
      </c>
      <c r="G411">
        <v>151404</v>
      </c>
      <c r="H411" t="s">
        <v>437</v>
      </c>
      <c r="I411">
        <v>1211232</v>
      </c>
      <c r="J411">
        <f>YEAR(Table1[[#This Row],[Date]])</f>
        <v>2023</v>
      </c>
      <c r="K411" t="str">
        <f>TEXT(Table1[[#This Row],[Date]], "mmm")</f>
        <v>Jun</v>
      </c>
      <c r="L411" t="str">
        <f>TEXT(Table1[[#This Row],[Date]],"ddd")</f>
        <v>Sun</v>
      </c>
      <c r="M411" t="str">
        <f t="shared" si="6"/>
        <v>Q2</v>
      </c>
    </row>
    <row r="412" spans="1:13" x14ac:dyDescent="0.35">
      <c r="A412" s="2">
        <v>45090</v>
      </c>
      <c r="B412" t="s">
        <v>503</v>
      </c>
      <c r="C412" t="s">
        <v>489</v>
      </c>
      <c r="D412" t="s">
        <v>25</v>
      </c>
      <c r="E412" t="s">
        <v>353</v>
      </c>
      <c r="F412">
        <v>6</v>
      </c>
      <c r="G412">
        <v>112041</v>
      </c>
      <c r="H412" t="s">
        <v>436</v>
      </c>
      <c r="I412">
        <v>672246</v>
      </c>
      <c r="J412">
        <f>YEAR(Table1[[#This Row],[Date]])</f>
        <v>2023</v>
      </c>
      <c r="K412" t="str">
        <f>TEXT(Table1[[#This Row],[Date]], "mmm")</f>
        <v>Jun</v>
      </c>
      <c r="L412" t="str">
        <f>TEXT(Table1[[#This Row],[Date]],"ddd")</f>
        <v>Tue</v>
      </c>
      <c r="M412" t="str">
        <f t="shared" si="6"/>
        <v>Q2</v>
      </c>
    </row>
    <row r="413" spans="1:13" x14ac:dyDescent="0.35">
      <c r="A413" s="2">
        <v>45099</v>
      </c>
      <c r="B413" t="s">
        <v>506</v>
      </c>
      <c r="C413" t="s">
        <v>488</v>
      </c>
      <c r="D413" t="s">
        <v>23</v>
      </c>
      <c r="E413" t="s">
        <v>272</v>
      </c>
      <c r="F413">
        <v>6</v>
      </c>
      <c r="G413">
        <v>484501</v>
      </c>
      <c r="H413" t="s">
        <v>435</v>
      </c>
      <c r="I413">
        <v>2907006</v>
      </c>
      <c r="J413">
        <f>YEAR(Table1[[#This Row],[Date]])</f>
        <v>2023</v>
      </c>
      <c r="K413" t="str">
        <f>TEXT(Table1[[#This Row],[Date]], "mmm")</f>
        <v>Jun</v>
      </c>
      <c r="L413" t="str">
        <f>TEXT(Table1[[#This Row],[Date]],"ddd")</f>
        <v>Thu</v>
      </c>
      <c r="M413" t="str">
        <f t="shared" si="6"/>
        <v>Q2</v>
      </c>
    </row>
    <row r="414" spans="1:13" x14ac:dyDescent="0.35">
      <c r="A414" s="2">
        <v>45099</v>
      </c>
      <c r="B414" t="s">
        <v>503</v>
      </c>
      <c r="C414" t="s">
        <v>490</v>
      </c>
      <c r="D414" t="s">
        <v>23</v>
      </c>
      <c r="E414" t="s">
        <v>354</v>
      </c>
      <c r="F414">
        <v>7</v>
      </c>
      <c r="G414">
        <v>310447</v>
      </c>
      <c r="H414" t="s">
        <v>439</v>
      </c>
      <c r="I414">
        <v>2173129</v>
      </c>
      <c r="J414">
        <f>YEAR(Table1[[#This Row],[Date]])</f>
        <v>2023</v>
      </c>
      <c r="K414" t="str">
        <f>TEXT(Table1[[#This Row],[Date]], "mmm")</f>
        <v>Jun</v>
      </c>
      <c r="L414" t="str">
        <f>TEXT(Table1[[#This Row],[Date]],"ddd")</f>
        <v>Thu</v>
      </c>
      <c r="M414" t="str">
        <f t="shared" si="6"/>
        <v>Q2</v>
      </c>
    </row>
    <row r="415" spans="1:13" x14ac:dyDescent="0.35">
      <c r="A415" s="2">
        <v>45099</v>
      </c>
      <c r="B415" t="s">
        <v>503</v>
      </c>
      <c r="C415" t="s">
        <v>490</v>
      </c>
      <c r="D415" t="s">
        <v>25</v>
      </c>
      <c r="E415" t="s">
        <v>355</v>
      </c>
      <c r="F415">
        <v>2</v>
      </c>
      <c r="G415">
        <v>94098</v>
      </c>
      <c r="H415" t="s">
        <v>439</v>
      </c>
      <c r="I415">
        <v>188196</v>
      </c>
      <c r="J415">
        <f>YEAR(Table1[[#This Row],[Date]])</f>
        <v>2023</v>
      </c>
      <c r="K415" t="str">
        <f>TEXT(Table1[[#This Row],[Date]], "mmm")</f>
        <v>Jun</v>
      </c>
      <c r="L415" t="str">
        <f>TEXT(Table1[[#This Row],[Date]],"ddd")</f>
        <v>Thu</v>
      </c>
      <c r="M415" t="str">
        <f t="shared" si="6"/>
        <v>Q2</v>
      </c>
    </row>
    <row r="416" spans="1:13" x14ac:dyDescent="0.35">
      <c r="A416" s="2">
        <v>45099</v>
      </c>
      <c r="B416" t="s">
        <v>504</v>
      </c>
      <c r="C416" t="s">
        <v>490</v>
      </c>
      <c r="D416" t="s">
        <v>22</v>
      </c>
      <c r="E416" t="s">
        <v>99</v>
      </c>
      <c r="F416">
        <v>3</v>
      </c>
      <c r="G416">
        <v>325600</v>
      </c>
      <c r="H416" t="s">
        <v>439</v>
      </c>
      <c r="I416">
        <v>976800</v>
      </c>
      <c r="J416">
        <f>YEAR(Table1[[#This Row],[Date]])</f>
        <v>2023</v>
      </c>
      <c r="K416" t="str">
        <f>TEXT(Table1[[#This Row],[Date]], "mmm")</f>
        <v>Jun</v>
      </c>
      <c r="L416" t="str">
        <f>TEXT(Table1[[#This Row],[Date]],"ddd")</f>
        <v>Thu</v>
      </c>
      <c r="M416" t="str">
        <f t="shared" si="6"/>
        <v>Q2</v>
      </c>
    </row>
    <row r="417" spans="1:13" x14ac:dyDescent="0.35">
      <c r="A417" s="2">
        <v>45100</v>
      </c>
      <c r="B417" t="s">
        <v>504</v>
      </c>
      <c r="C417" t="s">
        <v>489</v>
      </c>
      <c r="D417" t="s">
        <v>23</v>
      </c>
      <c r="E417" t="s">
        <v>356</v>
      </c>
      <c r="F417">
        <v>6</v>
      </c>
      <c r="G417">
        <v>232772</v>
      </c>
      <c r="H417" t="s">
        <v>436</v>
      </c>
      <c r="I417">
        <v>1396632</v>
      </c>
      <c r="J417">
        <f>YEAR(Table1[[#This Row],[Date]])</f>
        <v>2023</v>
      </c>
      <c r="K417" t="str">
        <f>TEXT(Table1[[#This Row],[Date]], "mmm")</f>
        <v>Jun</v>
      </c>
      <c r="L417" t="str">
        <f>TEXT(Table1[[#This Row],[Date]],"ddd")</f>
        <v>Fri</v>
      </c>
      <c r="M417" t="str">
        <f t="shared" si="6"/>
        <v>Q2</v>
      </c>
    </row>
    <row r="418" spans="1:13" x14ac:dyDescent="0.35">
      <c r="A418" s="2">
        <v>45101</v>
      </c>
      <c r="B418" t="s">
        <v>506</v>
      </c>
      <c r="C418" t="s">
        <v>490</v>
      </c>
      <c r="D418" t="s">
        <v>23</v>
      </c>
      <c r="E418" t="s">
        <v>51</v>
      </c>
      <c r="F418">
        <v>7</v>
      </c>
      <c r="G418">
        <v>248489</v>
      </c>
      <c r="H418" t="s">
        <v>437</v>
      </c>
      <c r="I418">
        <v>1739423</v>
      </c>
      <c r="J418">
        <f>YEAR(Table1[[#This Row],[Date]])</f>
        <v>2023</v>
      </c>
      <c r="K418" t="str">
        <f>TEXT(Table1[[#This Row],[Date]], "mmm")</f>
        <v>Jun</v>
      </c>
      <c r="L418" t="str">
        <f>TEXT(Table1[[#This Row],[Date]],"ddd")</f>
        <v>Sat</v>
      </c>
      <c r="M418" t="str">
        <f t="shared" si="6"/>
        <v>Q2</v>
      </c>
    </row>
    <row r="419" spans="1:13" x14ac:dyDescent="0.35">
      <c r="A419" s="2">
        <v>45105</v>
      </c>
      <c r="B419" t="s">
        <v>507</v>
      </c>
      <c r="C419" t="s">
        <v>488</v>
      </c>
      <c r="D419" t="s">
        <v>23</v>
      </c>
      <c r="E419" t="s">
        <v>357</v>
      </c>
      <c r="F419">
        <v>9</v>
      </c>
      <c r="G419">
        <v>317671</v>
      </c>
      <c r="H419" t="s">
        <v>438</v>
      </c>
      <c r="I419">
        <v>2859039</v>
      </c>
      <c r="J419">
        <f>YEAR(Table1[[#This Row],[Date]])</f>
        <v>2023</v>
      </c>
      <c r="K419" t="str">
        <f>TEXT(Table1[[#This Row],[Date]], "mmm")</f>
        <v>Jun</v>
      </c>
      <c r="L419" t="str">
        <f>TEXT(Table1[[#This Row],[Date]],"ddd")</f>
        <v>Wed</v>
      </c>
      <c r="M419" t="str">
        <f t="shared" si="6"/>
        <v>Q2</v>
      </c>
    </row>
    <row r="420" spans="1:13" x14ac:dyDescent="0.35">
      <c r="A420" s="2">
        <v>45107</v>
      </c>
      <c r="B420" t="s">
        <v>506</v>
      </c>
      <c r="C420" t="s">
        <v>502</v>
      </c>
      <c r="D420" t="s">
        <v>24</v>
      </c>
      <c r="E420" t="s">
        <v>358</v>
      </c>
      <c r="F420">
        <v>5</v>
      </c>
      <c r="G420">
        <v>497559</v>
      </c>
      <c r="H420" t="s">
        <v>438</v>
      </c>
      <c r="I420">
        <v>2487795</v>
      </c>
      <c r="J420">
        <f>YEAR(Table1[[#This Row],[Date]])</f>
        <v>2023</v>
      </c>
      <c r="K420" t="str">
        <f>TEXT(Table1[[#This Row],[Date]], "mmm")</f>
        <v>Jun</v>
      </c>
      <c r="L420" t="str">
        <f>TEXT(Table1[[#This Row],[Date]],"ddd")</f>
        <v>Fri</v>
      </c>
      <c r="M420" t="str">
        <f t="shared" si="6"/>
        <v>Q2</v>
      </c>
    </row>
    <row r="421" spans="1:13" x14ac:dyDescent="0.35">
      <c r="A421" s="2">
        <v>45114</v>
      </c>
      <c r="B421" t="s">
        <v>507</v>
      </c>
      <c r="C421" t="s">
        <v>489</v>
      </c>
      <c r="D421" t="s">
        <v>22</v>
      </c>
      <c r="E421" t="s">
        <v>257</v>
      </c>
      <c r="F421">
        <v>3</v>
      </c>
      <c r="G421">
        <v>275098</v>
      </c>
      <c r="H421" t="s">
        <v>439</v>
      </c>
      <c r="I421">
        <v>825294</v>
      </c>
      <c r="J421">
        <f>YEAR(Table1[[#This Row],[Date]])</f>
        <v>2023</v>
      </c>
      <c r="K421" t="str">
        <f>TEXT(Table1[[#This Row],[Date]], "mmm")</f>
        <v>Jul</v>
      </c>
      <c r="L421" t="str">
        <f>TEXT(Table1[[#This Row],[Date]],"ddd")</f>
        <v>Fri</v>
      </c>
      <c r="M421" t="str">
        <f t="shared" si="6"/>
        <v>Q3</v>
      </c>
    </row>
    <row r="422" spans="1:13" x14ac:dyDescent="0.35">
      <c r="A422" s="2">
        <v>45122</v>
      </c>
      <c r="B422" t="s">
        <v>505</v>
      </c>
      <c r="C422" t="s">
        <v>491</v>
      </c>
      <c r="D422" t="s">
        <v>22</v>
      </c>
      <c r="E422" t="s">
        <v>359</v>
      </c>
      <c r="F422">
        <v>2</v>
      </c>
      <c r="G422">
        <v>172362</v>
      </c>
      <c r="H422" t="s">
        <v>440</v>
      </c>
      <c r="I422">
        <v>344724</v>
      </c>
      <c r="J422">
        <f>YEAR(Table1[[#This Row],[Date]])</f>
        <v>2023</v>
      </c>
      <c r="K422" t="str">
        <f>TEXT(Table1[[#This Row],[Date]], "mmm")</f>
        <v>Jul</v>
      </c>
      <c r="L422" t="str">
        <f>TEXT(Table1[[#This Row],[Date]],"ddd")</f>
        <v>Sat</v>
      </c>
      <c r="M422" t="str">
        <f t="shared" si="6"/>
        <v>Q3</v>
      </c>
    </row>
    <row r="423" spans="1:13" x14ac:dyDescent="0.35">
      <c r="A423" s="2">
        <v>45123</v>
      </c>
      <c r="B423" t="s">
        <v>507</v>
      </c>
      <c r="C423" t="s">
        <v>491</v>
      </c>
      <c r="D423" t="s">
        <v>24</v>
      </c>
      <c r="E423" t="s">
        <v>335</v>
      </c>
      <c r="F423">
        <v>2</v>
      </c>
      <c r="G423">
        <v>357633</v>
      </c>
      <c r="H423" t="s">
        <v>440</v>
      </c>
      <c r="I423">
        <v>715266</v>
      </c>
      <c r="J423">
        <f>YEAR(Table1[[#This Row],[Date]])</f>
        <v>2023</v>
      </c>
      <c r="K423" t="str">
        <f>TEXT(Table1[[#This Row],[Date]], "mmm")</f>
        <v>Jul</v>
      </c>
      <c r="L423" t="str">
        <f>TEXT(Table1[[#This Row],[Date]],"ddd")</f>
        <v>Sun</v>
      </c>
      <c r="M423" t="str">
        <f t="shared" si="6"/>
        <v>Q3</v>
      </c>
    </row>
    <row r="424" spans="1:13" x14ac:dyDescent="0.35">
      <c r="A424" s="2">
        <v>45130</v>
      </c>
      <c r="B424" t="s">
        <v>504</v>
      </c>
      <c r="C424" t="s">
        <v>502</v>
      </c>
      <c r="D424" t="s">
        <v>23</v>
      </c>
      <c r="E424" t="s">
        <v>360</v>
      </c>
      <c r="F424">
        <v>9</v>
      </c>
      <c r="G424">
        <v>496279</v>
      </c>
      <c r="H424" t="s">
        <v>437</v>
      </c>
      <c r="I424">
        <v>4466511</v>
      </c>
      <c r="J424">
        <f>YEAR(Table1[[#This Row],[Date]])</f>
        <v>2023</v>
      </c>
      <c r="K424" t="str">
        <f>TEXT(Table1[[#This Row],[Date]], "mmm")</f>
        <v>Jul</v>
      </c>
      <c r="L424" t="str">
        <f>TEXT(Table1[[#This Row],[Date]],"ddd")</f>
        <v>Sun</v>
      </c>
      <c r="M424" t="str">
        <f t="shared" si="6"/>
        <v>Q3</v>
      </c>
    </row>
    <row r="425" spans="1:13" x14ac:dyDescent="0.35">
      <c r="A425" s="2">
        <v>45134</v>
      </c>
      <c r="B425" t="s">
        <v>507</v>
      </c>
      <c r="C425" t="s">
        <v>489</v>
      </c>
      <c r="D425" t="s">
        <v>23</v>
      </c>
      <c r="E425" t="s">
        <v>268</v>
      </c>
      <c r="F425">
        <v>4</v>
      </c>
      <c r="G425">
        <v>186122</v>
      </c>
      <c r="H425" t="s">
        <v>438</v>
      </c>
      <c r="I425">
        <v>744488</v>
      </c>
      <c r="J425">
        <f>YEAR(Table1[[#This Row],[Date]])</f>
        <v>2023</v>
      </c>
      <c r="K425" t="str">
        <f>TEXT(Table1[[#This Row],[Date]], "mmm")</f>
        <v>Jul</v>
      </c>
      <c r="L425" t="str">
        <f>TEXT(Table1[[#This Row],[Date]],"ddd")</f>
        <v>Thu</v>
      </c>
      <c r="M425" t="str">
        <f t="shared" si="6"/>
        <v>Q3</v>
      </c>
    </row>
    <row r="426" spans="1:13" x14ac:dyDescent="0.35">
      <c r="A426" s="2">
        <v>45140</v>
      </c>
      <c r="B426" t="s">
        <v>507</v>
      </c>
      <c r="C426" t="s">
        <v>491</v>
      </c>
      <c r="D426" t="s">
        <v>25</v>
      </c>
      <c r="E426" t="s">
        <v>361</v>
      </c>
      <c r="F426">
        <v>3</v>
      </c>
      <c r="G426">
        <v>163700</v>
      </c>
      <c r="H426" t="s">
        <v>437</v>
      </c>
      <c r="I426">
        <v>491100</v>
      </c>
      <c r="J426">
        <f>YEAR(Table1[[#This Row],[Date]])</f>
        <v>2023</v>
      </c>
      <c r="K426" t="str">
        <f>TEXT(Table1[[#This Row],[Date]], "mmm")</f>
        <v>Aug</v>
      </c>
      <c r="L426" t="str">
        <f>TEXT(Table1[[#This Row],[Date]],"ddd")</f>
        <v>Wed</v>
      </c>
      <c r="M426" t="str">
        <f t="shared" si="6"/>
        <v>Q3</v>
      </c>
    </row>
    <row r="427" spans="1:13" x14ac:dyDescent="0.35">
      <c r="A427" s="2">
        <v>45146</v>
      </c>
      <c r="B427" t="s">
        <v>505</v>
      </c>
      <c r="C427" t="s">
        <v>490</v>
      </c>
      <c r="D427" t="s">
        <v>23</v>
      </c>
      <c r="E427" t="s">
        <v>79</v>
      </c>
      <c r="F427">
        <v>4</v>
      </c>
      <c r="G427">
        <v>138022</v>
      </c>
      <c r="H427" t="s">
        <v>439</v>
      </c>
      <c r="I427">
        <v>552088</v>
      </c>
      <c r="J427">
        <f>YEAR(Table1[[#This Row],[Date]])</f>
        <v>2023</v>
      </c>
      <c r="K427" t="str">
        <f>TEXT(Table1[[#This Row],[Date]], "mmm")</f>
        <v>Aug</v>
      </c>
      <c r="L427" t="str">
        <f>TEXT(Table1[[#This Row],[Date]],"ddd")</f>
        <v>Tue</v>
      </c>
      <c r="M427" t="str">
        <f t="shared" si="6"/>
        <v>Q3</v>
      </c>
    </row>
    <row r="428" spans="1:13" x14ac:dyDescent="0.35">
      <c r="A428" s="2">
        <v>45147</v>
      </c>
      <c r="B428" t="s">
        <v>503</v>
      </c>
      <c r="C428" t="s">
        <v>502</v>
      </c>
      <c r="D428" t="s">
        <v>23</v>
      </c>
      <c r="E428" t="s">
        <v>362</v>
      </c>
      <c r="F428">
        <v>4</v>
      </c>
      <c r="G428">
        <v>35494</v>
      </c>
      <c r="H428" t="s">
        <v>436</v>
      </c>
      <c r="I428">
        <v>141976</v>
      </c>
      <c r="J428">
        <f>YEAR(Table1[[#This Row],[Date]])</f>
        <v>2023</v>
      </c>
      <c r="K428" t="str">
        <f>TEXT(Table1[[#This Row],[Date]], "mmm")</f>
        <v>Aug</v>
      </c>
      <c r="L428" t="str">
        <f>TEXT(Table1[[#This Row],[Date]],"ddd")</f>
        <v>Wed</v>
      </c>
      <c r="M428" t="str">
        <f t="shared" si="6"/>
        <v>Q3</v>
      </c>
    </row>
    <row r="429" spans="1:13" x14ac:dyDescent="0.35">
      <c r="A429" s="2">
        <v>45160</v>
      </c>
      <c r="B429" t="s">
        <v>506</v>
      </c>
      <c r="C429" t="s">
        <v>490</v>
      </c>
      <c r="D429" t="s">
        <v>25</v>
      </c>
      <c r="E429" t="s">
        <v>363</v>
      </c>
      <c r="F429">
        <v>9</v>
      </c>
      <c r="G429">
        <v>442395</v>
      </c>
      <c r="H429" t="s">
        <v>437</v>
      </c>
      <c r="I429">
        <v>3981555</v>
      </c>
      <c r="J429">
        <f>YEAR(Table1[[#This Row],[Date]])</f>
        <v>2023</v>
      </c>
      <c r="K429" t="str">
        <f>TEXT(Table1[[#This Row],[Date]], "mmm")</f>
        <v>Aug</v>
      </c>
      <c r="L429" t="str">
        <f>TEXT(Table1[[#This Row],[Date]],"ddd")</f>
        <v>Tue</v>
      </c>
      <c r="M429" t="str">
        <f t="shared" si="6"/>
        <v>Q3</v>
      </c>
    </row>
    <row r="430" spans="1:13" x14ac:dyDescent="0.35">
      <c r="A430" s="2">
        <v>45163</v>
      </c>
      <c r="B430" t="s">
        <v>506</v>
      </c>
      <c r="C430" t="s">
        <v>486</v>
      </c>
      <c r="D430" t="s">
        <v>25</v>
      </c>
      <c r="E430" t="s">
        <v>364</v>
      </c>
      <c r="F430">
        <v>8</v>
      </c>
      <c r="G430">
        <v>119469</v>
      </c>
      <c r="H430" t="s">
        <v>438</v>
      </c>
      <c r="I430">
        <v>955752</v>
      </c>
      <c r="J430">
        <f>YEAR(Table1[[#This Row],[Date]])</f>
        <v>2023</v>
      </c>
      <c r="K430" t="str">
        <f>TEXT(Table1[[#This Row],[Date]], "mmm")</f>
        <v>Aug</v>
      </c>
      <c r="L430" t="str">
        <f>TEXT(Table1[[#This Row],[Date]],"ddd")</f>
        <v>Fri</v>
      </c>
      <c r="M430" t="str">
        <f t="shared" si="6"/>
        <v>Q3</v>
      </c>
    </row>
    <row r="431" spans="1:13" x14ac:dyDescent="0.35">
      <c r="A431" s="2">
        <v>45165</v>
      </c>
      <c r="B431" t="s">
        <v>503</v>
      </c>
      <c r="C431" t="s">
        <v>487</v>
      </c>
      <c r="D431" t="s">
        <v>22</v>
      </c>
      <c r="E431" t="s">
        <v>365</v>
      </c>
      <c r="F431">
        <v>9</v>
      </c>
      <c r="G431">
        <v>59763</v>
      </c>
      <c r="H431" t="s">
        <v>437</v>
      </c>
      <c r="I431">
        <v>537867</v>
      </c>
      <c r="J431">
        <f>YEAR(Table1[[#This Row],[Date]])</f>
        <v>2023</v>
      </c>
      <c r="K431" t="str">
        <f>TEXT(Table1[[#This Row],[Date]], "mmm")</f>
        <v>Aug</v>
      </c>
      <c r="L431" t="str">
        <f>TEXT(Table1[[#This Row],[Date]],"ddd")</f>
        <v>Sun</v>
      </c>
      <c r="M431" t="str">
        <f t="shared" si="6"/>
        <v>Q3</v>
      </c>
    </row>
    <row r="432" spans="1:13" x14ac:dyDescent="0.35">
      <c r="A432" s="2">
        <v>45165</v>
      </c>
      <c r="B432" t="s">
        <v>506</v>
      </c>
      <c r="C432" t="s">
        <v>491</v>
      </c>
      <c r="D432" t="s">
        <v>22</v>
      </c>
      <c r="E432" t="s">
        <v>79</v>
      </c>
      <c r="F432">
        <v>8</v>
      </c>
      <c r="G432">
        <v>73295</v>
      </c>
      <c r="H432" t="s">
        <v>438</v>
      </c>
      <c r="I432">
        <v>586360</v>
      </c>
      <c r="J432">
        <f>YEAR(Table1[[#This Row],[Date]])</f>
        <v>2023</v>
      </c>
      <c r="K432" t="str">
        <f>TEXT(Table1[[#This Row],[Date]], "mmm")</f>
        <v>Aug</v>
      </c>
      <c r="L432" t="str">
        <f>TEXT(Table1[[#This Row],[Date]],"ddd")</f>
        <v>Sun</v>
      </c>
      <c r="M432" t="str">
        <f t="shared" si="6"/>
        <v>Q3</v>
      </c>
    </row>
    <row r="433" spans="1:13" x14ac:dyDescent="0.35">
      <c r="A433" s="2">
        <v>45169</v>
      </c>
      <c r="B433" t="s">
        <v>504</v>
      </c>
      <c r="C433" t="s">
        <v>487</v>
      </c>
      <c r="D433" t="s">
        <v>23</v>
      </c>
      <c r="E433" t="s">
        <v>345</v>
      </c>
      <c r="F433">
        <v>7</v>
      </c>
      <c r="G433">
        <v>407535</v>
      </c>
      <c r="H433" t="s">
        <v>435</v>
      </c>
      <c r="I433">
        <v>2852745</v>
      </c>
      <c r="J433">
        <f>YEAR(Table1[[#This Row],[Date]])</f>
        <v>2023</v>
      </c>
      <c r="K433" t="str">
        <f>TEXT(Table1[[#This Row],[Date]], "mmm")</f>
        <v>Aug</v>
      </c>
      <c r="L433" t="str">
        <f>TEXT(Table1[[#This Row],[Date]],"ddd")</f>
        <v>Thu</v>
      </c>
      <c r="M433" t="str">
        <f t="shared" si="6"/>
        <v>Q3</v>
      </c>
    </row>
    <row r="434" spans="1:13" x14ac:dyDescent="0.35">
      <c r="A434" s="2">
        <v>45170</v>
      </c>
      <c r="B434" t="s">
        <v>505</v>
      </c>
      <c r="C434" t="s">
        <v>493</v>
      </c>
      <c r="D434" t="s">
        <v>25</v>
      </c>
      <c r="E434" t="s">
        <v>75</v>
      </c>
      <c r="F434">
        <v>9</v>
      </c>
      <c r="G434">
        <v>478253</v>
      </c>
      <c r="H434" t="s">
        <v>438</v>
      </c>
      <c r="I434">
        <v>4304277</v>
      </c>
      <c r="J434">
        <f>YEAR(Table1[[#This Row],[Date]])</f>
        <v>2023</v>
      </c>
      <c r="K434" t="str">
        <f>TEXT(Table1[[#This Row],[Date]], "mmm")</f>
        <v>Sept</v>
      </c>
      <c r="L434" t="str">
        <f>TEXT(Table1[[#This Row],[Date]],"ddd")</f>
        <v>Fri</v>
      </c>
      <c r="M434" t="str">
        <f t="shared" si="6"/>
        <v>Q3</v>
      </c>
    </row>
    <row r="435" spans="1:13" x14ac:dyDescent="0.35">
      <c r="A435" s="2">
        <v>45173</v>
      </c>
      <c r="B435" t="s">
        <v>505</v>
      </c>
      <c r="C435" t="s">
        <v>489</v>
      </c>
      <c r="D435" t="s">
        <v>24</v>
      </c>
      <c r="E435" t="s">
        <v>366</v>
      </c>
      <c r="F435">
        <v>4</v>
      </c>
      <c r="G435">
        <v>40901</v>
      </c>
      <c r="H435" t="s">
        <v>439</v>
      </c>
      <c r="I435">
        <v>163604</v>
      </c>
      <c r="J435">
        <f>YEAR(Table1[[#This Row],[Date]])</f>
        <v>2023</v>
      </c>
      <c r="K435" t="str">
        <f>TEXT(Table1[[#This Row],[Date]], "mmm")</f>
        <v>Sept</v>
      </c>
      <c r="L435" t="str">
        <f>TEXT(Table1[[#This Row],[Date]],"ddd")</f>
        <v>Mon</v>
      </c>
      <c r="M435" t="str">
        <f t="shared" si="6"/>
        <v>Q3</v>
      </c>
    </row>
    <row r="436" spans="1:13" x14ac:dyDescent="0.35">
      <c r="A436" s="2">
        <v>45176</v>
      </c>
      <c r="B436" t="s">
        <v>503</v>
      </c>
      <c r="C436" t="s">
        <v>487</v>
      </c>
      <c r="D436" t="s">
        <v>25</v>
      </c>
      <c r="E436" t="s">
        <v>367</v>
      </c>
      <c r="F436">
        <v>2</v>
      </c>
      <c r="G436">
        <v>240473</v>
      </c>
      <c r="H436" t="s">
        <v>439</v>
      </c>
      <c r="I436">
        <v>480946</v>
      </c>
      <c r="J436">
        <f>YEAR(Table1[[#This Row],[Date]])</f>
        <v>2023</v>
      </c>
      <c r="K436" t="str">
        <f>TEXT(Table1[[#This Row],[Date]], "mmm")</f>
        <v>Sept</v>
      </c>
      <c r="L436" t="str">
        <f>TEXT(Table1[[#This Row],[Date]],"ddd")</f>
        <v>Thu</v>
      </c>
      <c r="M436" t="str">
        <f t="shared" si="6"/>
        <v>Q3</v>
      </c>
    </row>
    <row r="437" spans="1:13" x14ac:dyDescent="0.35">
      <c r="A437" s="2">
        <v>45183</v>
      </c>
      <c r="B437" t="s">
        <v>505</v>
      </c>
      <c r="C437" t="s">
        <v>489</v>
      </c>
      <c r="D437" t="s">
        <v>23</v>
      </c>
      <c r="E437" t="s">
        <v>120</v>
      </c>
      <c r="F437">
        <v>6</v>
      </c>
      <c r="G437">
        <v>256929</v>
      </c>
      <c r="H437" t="s">
        <v>440</v>
      </c>
      <c r="I437">
        <v>1541574</v>
      </c>
      <c r="J437">
        <f>YEAR(Table1[[#This Row],[Date]])</f>
        <v>2023</v>
      </c>
      <c r="K437" t="str">
        <f>TEXT(Table1[[#This Row],[Date]], "mmm")</f>
        <v>Sept</v>
      </c>
      <c r="L437" t="str">
        <f>TEXT(Table1[[#This Row],[Date]],"ddd")</f>
        <v>Thu</v>
      </c>
      <c r="M437" t="str">
        <f t="shared" si="6"/>
        <v>Q3</v>
      </c>
    </row>
    <row r="438" spans="1:13" x14ac:dyDescent="0.35">
      <c r="A438" s="2">
        <v>45191</v>
      </c>
      <c r="B438" t="s">
        <v>507</v>
      </c>
      <c r="C438" t="s">
        <v>490</v>
      </c>
      <c r="D438" t="s">
        <v>24</v>
      </c>
      <c r="E438" t="s">
        <v>368</v>
      </c>
      <c r="F438">
        <v>6</v>
      </c>
      <c r="G438">
        <v>55685</v>
      </c>
      <c r="H438" t="s">
        <v>440</v>
      </c>
      <c r="I438">
        <v>334110</v>
      </c>
      <c r="J438">
        <f>YEAR(Table1[[#This Row],[Date]])</f>
        <v>2023</v>
      </c>
      <c r="K438" t="str">
        <f>TEXT(Table1[[#This Row],[Date]], "mmm")</f>
        <v>Sept</v>
      </c>
      <c r="L438" t="str">
        <f>TEXT(Table1[[#This Row],[Date]],"ddd")</f>
        <v>Fri</v>
      </c>
      <c r="M438" t="str">
        <f t="shared" si="6"/>
        <v>Q3</v>
      </c>
    </row>
    <row r="439" spans="1:13" x14ac:dyDescent="0.35">
      <c r="A439" s="2">
        <v>45191</v>
      </c>
      <c r="B439" t="s">
        <v>503</v>
      </c>
      <c r="C439" t="s">
        <v>493</v>
      </c>
      <c r="D439" t="s">
        <v>22</v>
      </c>
      <c r="E439" t="s">
        <v>369</v>
      </c>
      <c r="F439">
        <v>6</v>
      </c>
      <c r="G439">
        <v>30641</v>
      </c>
      <c r="H439" t="s">
        <v>437</v>
      </c>
      <c r="I439">
        <v>183846</v>
      </c>
      <c r="J439">
        <f>YEAR(Table1[[#This Row],[Date]])</f>
        <v>2023</v>
      </c>
      <c r="K439" t="str">
        <f>TEXT(Table1[[#This Row],[Date]], "mmm")</f>
        <v>Sept</v>
      </c>
      <c r="L439" t="str">
        <f>TEXT(Table1[[#This Row],[Date]],"ddd")</f>
        <v>Fri</v>
      </c>
      <c r="M439" t="str">
        <f t="shared" si="6"/>
        <v>Q3</v>
      </c>
    </row>
    <row r="440" spans="1:13" x14ac:dyDescent="0.35">
      <c r="A440" s="2">
        <v>45196</v>
      </c>
      <c r="B440" t="s">
        <v>504</v>
      </c>
      <c r="C440" t="s">
        <v>491</v>
      </c>
      <c r="D440" t="s">
        <v>25</v>
      </c>
      <c r="E440" t="s">
        <v>370</v>
      </c>
      <c r="F440">
        <v>6</v>
      </c>
      <c r="G440">
        <v>379958</v>
      </c>
      <c r="H440" t="s">
        <v>435</v>
      </c>
      <c r="I440">
        <v>2279748</v>
      </c>
      <c r="J440">
        <f>YEAR(Table1[[#This Row],[Date]])</f>
        <v>2023</v>
      </c>
      <c r="K440" t="str">
        <f>TEXT(Table1[[#This Row],[Date]], "mmm")</f>
        <v>Sept</v>
      </c>
      <c r="L440" t="str">
        <f>TEXT(Table1[[#This Row],[Date]],"ddd")</f>
        <v>Wed</v>
      </c>
      <c r="M440" t="str">
        <f t="shared" si="6"/>
        <v>Q3</v>
      </c>
    </row>
    <row r="441" spans="1:13" x14ac:dyDescent="0.35">
      <c r="A441" s="2">
        <v>45203</v>
      </c>
      <c r="B441" t="s">
        <v>506</v>
      </c>
      <c r="C441" t="s">
        <v>489</v>
      </c>
      <c r="D441" t="s">
        <v>24</v>
      </c>
      <c r="E441" t="s">
        <v>371</v>
      </c>
      <c r="F441">
        <v>5</v>
      </c>
      <c r="G441">
        <v>461755</v>
      </c>
      <c r="H441" t="s">
        <v>439</v>
      </c>
      <c r="I441">
        <v>2308775</v>
      </c>
      <c r="J441">
        <f>YEAR(Table1[[#This Row],[Date]])</f>
        <v>2023</v>
      </c>
      <c r="K441" t="str">
        <f>TEXT(Table1[[#This Row],[Date]], "mmm")</f>
        <v>Oct</v>
      </c>
      <c r="L441" t="str">
        <f>TEXT(Table1[[#This Row],[Date]],"ddd")</f>
        <v>Wed</v>
      </c>
      <c r="M441" t="str">
        <f t="shared" si="6"/>
        <v>Q4</v>
      </c>
    </row>
    <row r="442" spans="1:13" x14ac:dyDescent="0.35">
      <c r="A442" s="2">
        <v>45212</v>
      </c>
      <c r="B442" t="s">
        <v>504</v>
      </c>
      <c r="C442" t="s">
        <v>486</v>
      </c>
      <c r="D442" t="s">
        <v>24</v>
      </c>
      <c r="E442" t="s">
        <v>372</v>
      </c>
      <c r="F442">
        <v>4</v>
      </c>
      <c r="G442">
        <v>417491</v>
      </c>
      <c r="H442" t="s">
        <v>438</v>
      </c>
      <c r="I442">
        <v>1669964</v>
      </c>
      <c r="J442">
        <f>YEAR(Table1[[#This Row],[Date]])</f>
        <v>2023</v>
      </c>
      <c r="K442" t="str">
        <f>TEXT(Table1[[#This Row],[Date]], "mmm")</f>
        <v>Oct</v>
      </c>
      <c r="L442" t="str">
        <f>TEXT(Table1[[#This Row],[Date]],"ddd")</f>
        <v>Fri</v>
      </c>
      <c r="M442" t="str">
        <f t="shared" si="6"/>
        <v>Q4</v>
      </c>
    </row>
    <row r="443" spans="1:13" x14ac:dyDescent="0.35">
      <c r="A443" s="2">
        <v>45213</v>
      </c>
      <c r="B443" t="s">
        <v>505</v>
      </c>
      <c r="C443" t="s">
        <v>487</v>
      </c>
      <c r="D443" t="s">
        <v>22</v>
      </c>
      <c r="E443" t="s">
        <v>124</v>
      </c>
      <c r="F443">
        <v>8</v>
      </c>
      <c r="G443">
        <v>273490</v>
      </c>
      <c r="H443" t="s">
        <v>435</v>
      </c>
      <c r="I443">
        <v>2187920</v>
      </c>
      <c r="J443">
        <f>YEAR(Table1[[#This Row],[Date]])</f>
        <v>2023</v>
      </c>
      <c r="K443" t="str">
        <f>TEXT(Table1[[#This Row],[Date]], "mmm")</f>
        <v>Oct</v>
      </c>
      <c r="L443" t="str">
        <f>TEXT(Table1[[#This Row],[Date]],"ddd")</f>
        <v>Sat</v>
      </c>
      <c r="M443" t="str">
        <f t="shared" si="6"/>
        <v>Q4</v>
      </c>
    </row>
    <row r="444" spans="1:13" x14ac:dyDescent="0.35">
      <c r="A444" s="2">
        <v>45216</v>
      </c>
      <c r="B444" t="s">
        <v>507</v>
      </c>
      <c r="C444" t="s">
        <v>491</v>
      </c>
      <c r="D444" t="s">
        <v>23</v>
      </c>
      <c r="E444" t="s">
        <v>373</v>
      </c>
      <c r="F444">
        <v>4</v>
      </c>
      <c r="G444">
        <v>495515</v>
      </c>
      <c r="H444" t="s">
        <v>439</v>
      </c>
      <c r="I444">
        <v>1982060</v>
      </c>
      <c r="J444">
        <f>YEAR(Table1[[#This Row],[Date]])</f>
        <v>2023</v>
      </c>
      <c r="K444" t="str">
        <f>TEXT(Table1[[#This Row],[Date]], "mmm")</f>
        <v>Oct</v>
      </c>
      <c r="L444" t="str">
        <f>TEXT(Table1[[#This Row],[Date]],"ddd")</f>
        <v>Tue</v>
      </c>
      <c r="M444" t="str">
        <f t="shared" si="6"/>
        <v>Q4</v>
      </c>
    </row>
    <row r="445" spans="1:13" x14ac:dyDescent="0.35">
      <c r="A445" s="2">
        <v>45224</v>
      </c>
      <c r="B445" t="s">
        <v>503</v>
      </c>
      <c r="C445" t="s">
        <v>486</v>
      </c>
      <c r="D445" t="s">
        <v>24</v>
      </c>
      <c r="E445" t="s">
        <v>374</v>
      </c>
      <c r="F445">
        <v>1</v>
      </c>
      <c r="G445">
        <v>170246</v>
      </c>
      <c r="H445" t="s">
        <v>435</v>
      </c>
      <c r="I445">
        <v>170246</v>
      </c>
      <c r="J445">
        <f>YEAR(Table1[[#This Row],[Date]])</f>
        <v>2023</v>
      </c>
      <c r="K445" t="str">
        <f>TEXT(Table1[[#This Row],[Date]], "mmm")</f>
        <v>Oct</v>
      </c>
      <c r="L445" t="str">
        <f>TEXT(Table1[[#This Row],[Date]],"ddd")</f>
        <v>Wed</v>
      </c>
      <c r="M445" t="str">
        <f t="shared" si="6"/>
        <v>Q4</v>
      </c>
    </row>
    <row r="446" spans="1:13" x14ac:dyDescent="0.35">
      <c r="A446" s="2">
        <v>45229</v>
      </c>
      <c r="B446" t="s">
        <v>504</v>
      </c>
      <c r="C446" t="s">
        <v>486</v>
      </c>
      <c r="D446" t="s">
        <v>25</v>
      </c>
      <c r="E446" t="s">
        <v>375</v>
      </c>
      <c r="F446">
        <v>2</v>
      </c>
      <c r="G446">
        <v>48135</v>
      </c>
      <c r="H446" t="s">
        <v>435</v>
      </c>
      <c r="I446">
        <v>96270</v>
      </c>
      <c r="J446">
        <f>YEAR(Table1[[#This Row],[Date]])</f>
        <v>2023</v>
      </c>
      <c r="K446" t="str">
        <f>TEXT(Table1[[#This Row],[Date]], "mmm")</f>
        <v>Oct</v>
      </c>
      <c r="L446" t="str">
        <f>TEXT(Table1[[#This Row],[Date]],"ddd")</f>
        <v>Mon</v>
      </c>
      <c r="M446" t="str">
        <f t="shared" si="6"/>
        <v>Q4</v>
      </c>
    </row>
    <row r="447" spans="1:13" x14ac:dyDescent="0.35">
      <c r="A447" s="2">
        <v>45236</v>
      </c>
      <c r="B447" t="s">
        <v>507</v>
      </c>
      <c r="C447" t="s">
        <v>488</v>
      </c>
      <c r="D447" t="s">
        <v>24</v>
      </c>
      <c r="E447" t="s">
        <v>376</v>
      </c>
      <c r="F447">
        <v>8</v>
      </c>
      <c r="G447">
        <v>240221</v>
      </c>
      <c r="H447" t="s">
        <v>439</v>
      </c>
      <c r="I447">
        <v>1921768</v>
      </c>
      <c r="J447">
        <f>YEAR(Table1[[#This Row],[Date]])</f>
        <v>2023</v>
      </c>
      <c r="K447" t="str">
        <f>TEXT(Table1[[#This Row],[Date]], "mmm")</f>
        <v>Nov</v>
      </c>
      <c r="L447" t="str">
        <f>TEXT(Table1[[#This Row],[Date]],"ddd")</f>
        <v>Mon</v>
      </c>
      <c r="M447" t="str">
        <f t="shared" si="6"/>
        <v>Q4</v>
      </c>
    </row>
    <row r="448" spans="1:13" x14ac:dyDescent="0.35">
      <c r="A448" s="2">
        <v>45238</v>
      </c>
      <c r="B448" t="s">
        <v>507</v>
      </c>
      <c r="C448" t="s">
        <v>489</v>
      </c>
      <c r="D448" t="s">
        <v>22</v>
      </c>
      <c r="E448" t="s">
        <v>260</v>
      </c>
      <c r="F448">
        <v>2</v>
      </c>
      <c r="G448">
        <v>410438</v>
      </c>
      <c r="H448" t="s">
        <v>435</v>
      </c>
      <c r="I448">
        <v>820876</v>
      </c>
      <c r="J448">
        <f>YEAR(Table1[[#This Row],[Date]])</f>
        <v>2023</v>
      </c>
      <c r="K448" t="str">
        <f>TEXT(Table1[[#This Row],[Date]], "mmm")</f>
        <v>Nov</v>
      </c>
      <c r="L448" t="str">
        <f>TEXT(Table1[[#This Row],[Date]],"ddd")</f>
        <v>Wed</v>
      </c>
      <c r="M448" t="str">
        <f t="shared" si="6"/>
        <v>Q4</v>
      </c>
    </row>
    <row r="449" spans="1:13" x14ac:dyDescent="0.35">
      <c r="A449" s="2">
        <v>45238</v>
      </c>
      <c r="B449" t="s">
        <v>505</v>
      </c>
      <c r="C449" t="s">
        <v>488</v>
      </c>
      <c r="D449" t="s">
        <v>25</v>
      </c>
      <c r="E449" t="s">
        <v>377</v>
      </c>
      <c r="F449">
        <v>8</v>
      </c>
      <c r="G449">
        <v>108064</v>
      </c>
      <c r="H449" t="s">
        <v>435</v>
      </c>
      <c r="I449">
        <v>864512</v>
      </c>
      <c r="J449">
        <f>YEAR(Table1[[#This Row],[Date]])</f>
        <v>2023</v>
      </c>
      <c r="K449" t="str">
        <f>TEXT(Table1[[#This Row],[Date]], "mmm")</f>
        <v>Nov</v>
      </c>
      <c r="L449" t="str">
        <f>TEXT(Table1[[#This Row],[Date]],"ddd")</f>
        <v>Wed</v>
      </c>
      <c r="M449" t="str">
        <f t="shared" si="6"/>
        <v>Q4</v>
      </c>
    </row>
    <row r="450" spans="1:13" x14ac:dyDescent="0.35">
      <c r="A450" s="2">
        <v>45242</v>
      </c>
      <c r="B450" t="s">
        <v>503</v>
      </c>
      <c r="C450" t="s">
        <v>490</v>
      </c>
      <c r="D450" t="s">
        <v>24</v>
      </c>
      <c r="E450" t="s">
        <v>96</v>
      </c>
      <c r="F450">
        <v>5</v>
      </c>
      <c r="G450">
        <v>202246</v>
      </c>
      <c r="H450" t="s">
        <v>439</v>
      </c>
      <c r="I450">
        <v>1011230</v>
      </c>
      <c r="J450">
        <f>YEAR(Table1[[#This Row],[Date]])</f>
        <v>2023</v>
      </c>
      <c r="K450" t="str">
        <f>TEXT(Table1[[#This Row],[Date]], "mmm")</f>
        <v>Nov</v>
      </c>
      <c r="L450" t="str">
        <f>TEXT(Table1[[#This Row],[Date]],"ddd")</f>
        <v>Sun</v>
      </c>
      <c r="M450" t="str">
        <f t="shared" ref="M450:M513" si="7">"Q" &amp; INT((MONTH(A450)-1)/3)+1</f>
        <v>Q4</v>
      </c>
    </row>
    <row r="451" spans="1:13" x14ac:dyDescent="0.35">
      <c r="A451" s="2">
        <v>45247</v>
      </c>
      <c r="B451" t="s">
        <v>504</v>
      </c>
      <c r="C451" t="s">
        <v>493</v>
      </c>
      <c r="D451" t="s">
        <v>24</v>
      </c>
      <c r="E451" t="s">
        <v>37</v>
      </c>
      <c r="F451">
        <v>7</v>
      </c>
      <c r="G451">
        <v>421925</v>
      </c>
      <c r="H451" t="s">
        <v>436</v>
      </c>
      <c r="I451">
        <v>2953475</v>
      </c>
      <c r="J451">
        <f>YEAR(Table1[[#This Row],[Date]])</f>
        <v>2023</v>
      </c>
      <c r="K451" t="str">
        <f>TEXT(Table1[[#This Row],[Date]], "mmm")</f>
        <v>Nov</v>
      </c>
      <c r="L451" t="str">
        <f>TEXT(Table1[[#This Row],[Date]],"ddd")</f>
        <v>Fri</v>
      </c>
      <c r="M451" t="str">
        <f t="shared" si="7"/>
        <v>Q4</v>
      </c>
    </row>
    <row r="452" spans="1:13" x14ac:dyDescent="0.35">
      <c r="A452" s="2">
        <v>45248</v>
      </c>
      <c r="B452" t="s">
        <v>507</v>
      </c>
      <c r="C452" t="s">
        <v>486</v>
      </c>
      <c r="D452" t="s">
        <v>24</v>
      </c>
      <c r="E452" t="s">
        <v>378</v>
      </c>
      <c r="F452">
        <v>5</v>
      </c>
      <c r="G452">
        <v>230409</v>
      </c>
      <c r="H452" t="s">
        <v>435</v>
      </c>
      <c r="I452">
        <v>1152045</v>
      </c>
      <c r="J452">
        <f>YEAR(Table1[[#This Row],[Date]])</f>
        <v>2023</v>
      </c>
      <c r="K452" t="str">
        <f>TEXT(Table1[[#This Row],[Date]], "mmm")</f>
        <v>Nov</v>
      </c>
      <c r="L452" t="str">
        <f>TEXT(Table1[[#This Row],[Date]],"ddd")</f>
        <v>Sat</v>
      </c>
      <c r="M452" t="str">
        <f t="shared" si="7"/>
        <v>Q4</v>
      </c>
    </row>
    <row r="453" spans="1:13" x14ac:dyDescent="0.35">
      <c r="A453" s="2">
        <v>45249</v>
      </c>
      <c r="B453" t="s">
        <v>504</v>
      </c>
      <c r="C453" t="s">
        <v>493</v>
      </c>
      <c r="D453" t="s">
        <v>25</v>
      </c>
      <c r="E453" t="s">
        <v>379</v>
      </c>
      <c r="F453">
        <v>1</v>
      </c>
      <c r="G453">
        <v>97739</v>
      </c>
      <c r="H453" t="s">
        <v>439</v>
      </c>
      <c r="I453">
        <v>97739</v>
      </c>
      <c r="J453">
        <f>YEAR(Table1[[#This Row],[Date]])</f>
        <v>2023</v>
      </c>
      <c r="K453" t="str">
        <f>TEXT(Table1[[#This Row],[Date]], "mmm")</f>
        <v>Nov</v>
      </c>
      <c r="L453" t="str">
        <f>TEXT(Table1[[#This Row],[Date]],"ddd")</f>
        <v>Sun</v>
      </c>
      <c r="M453" t="str">
        <f t="shared" si="7"/>
        <v>Q4</v>
      </c>
    </row>
    <row r="454" spans="1:13" x14ac:dyDescent="0.35">
      <c r="A454" s="2">
        <v>45249</v>
      </c>
      <c r="B454" t="s">
        <v>507</v>
      </c>
      <c r="C454" t="s">
        <v>489</v>
      </c>
      <c r="D454" t="s">
        <v>25</v>
      </c>
      <c r="E454" t="s">
        <v>61</v>
      </c>
      <c r="F454">
        <v>1</v>
      </c>
      <c r="G454">
        <v>247814</v>
      </c>
      <c r="H454" t="s">
        <v>435</v>
      </c>
      <c r="I454">
        <v>247814</v>
      </c>
      <c r="J454">
        <f>YEAR(Table1[[#This Row],[Date]])</f>
        <v>2023</v>
      </c>
      <c r="K454" t="str">
        <f>TEXT(Table1[[#This Row],[Date]], "mmm")</f>
        <v>Nov</v>
      </c>
      <c r="L454" t="str">
        <f>TEXT(Table1[[#This Row],[Date]],"ddd")</f>
        <v>Sun</v>
      </c>
      <c r="M454" t="str">
        <f t="shared" si="7"/>
        <v>Q4</v>
      </c>
    </row>
    <row r="455" spans="1:13" x14ac:dyDescent="0.35">
      <c r="A455" s="2">
        <v>45250</v>
      </c>
      <c r="B455" t="s">
        <v>503</v>
      </c>
      <c r="C455" t="s">
        <v>493</v>
      </c>
      <c r="D455" t="s">
        <v>25</v>
      </c>
      <c r="E455" t="s">
        <v>85</v>
      </c>
      <c r="F455">
        <v>9</v>
      </c>
      <c r="G455">
        <v>401411</v>
      </c>
      <c r="H455" t="s">
        <v>436</v>
      </c>
      <c r="I455">
        <v>3612699</v>
      </c>
      <c r="J455">
        <f>YEAR(Table1[[#This Row],[Date]])</f>
        <v>2023</v>
      </c>
      <c r="K455" t="str">
        <f>TEXT(Table1[[#This Row],[Date]], "mmm")</f>
        <v>Nov</v>
      </c>
      <c r="L455" t="str">
        <f>TEXT(Table1[[#This Row],[Date]],"ddd")</f>
        <v>Mon</v>
      </c>
      <c r="M455" t="str">
        <f t="shared" si="7"/>
        <v>Q4</v>
      </c>
    </row>
    <row r="456" spans="1:13" x14ac:dyDescent="0.35">
      <c r="A456" s="2">
        <v>45255</v>
      </c>
      <c r="B456" t="s">
        <v>504</v>
      </c>
      <c r="C456" t="s">
        <v>502</v>
      </c>
      <c r="D456" t="s">
        <v>24</v>
      </c>
      <c r="E456" t="s">
        <v>63</v>
      </c>
      <c r="F456">
        <v>8</v>
      </c>
      <c r="G456">
        <v>84637</v>
      </c>
      <c r="H456" t="s">
        <v>435</v>
      </c>
      <c r="I456">
        <v>677096</v>
      </c>
      <c r="J456">
        <f>YEAR(Table1[[#This Row],[Date]])</f>
        <v>2023</v>
      </c>
      <c r="K456" t="str">
        <f>TEXT(Table1[[#This Row],[Date]], "mmm")</f>
        <v>Nov</v>
      </c>
      <c r="L456" t="str">
        <f>TEXT(Table1[[#This Row],[Date]],"ddd")</f>
        <v>Sat</v>
      </c>
      <c r="M456" t="str">
        <f t="shared" si="7"/>
        <v>Q4</v>
      </c>
    </row>
    <row r="457" spans="1:13" x14ac:dyDescent="0.35">
      <c r="A457" s="2">
        <v>45256</v>
      </c>
      <c r="B457" t="s">
        <v>505</v>
      </c>
      <c r="C457" t="s">
        <v>493</v>
      </c>
      <c r="D457" t="s">
        <v>25</v>
      </c>
      <c r="E457" t="s">
        <v>380</v>
      </c>
      <c r="F457">
        <v>8</v>
      </c>
      <c r="G457">
        <v>78542</v>
      </c>
      <c r="H457" t="s">
        <v>439</v>
      </c>
      <c r="I457">
        <v>628336</v>
      </c>
      <c r="J457">
        <f>YEAR(Table1[[#This Row],[Date]])</f>
        <v>2023</v>
      </c>
      <c r="K457" t="str">
        <f>TEXT(Table1[[#This Row],[Date]], "mmm")</f>
        <v>Nov</v>
      </c>
      <c r="L457" t="str">
        <f>TEXT(Table1[[#This Row],[Date]],"ddd")</f>
        <v>Sun</v>
      </c>
      <c r="M457" t="str">
        <f t="shared" si="7"/>
        <v>Q4</v>
      </c>
    </row>
    <row r="458" spans="1:13" x14ac:dyDescent="0.35">
      <c r="A458" s="2">
        <v>45258</v>
      </c>
      <c r="B458" t="s">
        <v>506</v>
      </c>
      <c r="C458" t="s">
        <v>486</v>
      </c>
      <c r="D458" t="s">
        <v>24</v>
      </c>
      <c r="E458" t="s">
        <v>219</v>
      </c>
      <c r="F458">
        <v>9</v>
      </c>
      <c r="G458">
        <v>385150</v>
      </c>
      <c r="H458" t="s">
        <v>437</v>
      </c>
      <c r="I458">
        <v>3466350</v>
      </c>
      <c r="J458">
        <f>YEAR(Table1[[#This Row],[Date]])</f>
        <v>2023</v>
      </c>
      <c r="K458" t="str">
        <f>TEXT(Table1[[#This Row],[Date]], "mmm")</f>
        <v>Nov</v>
      </c>
      <c r="L458" t="str">
        <f>TEXT(Table1[[#This Row],[Date]],"ddd")</f>
        <v>Tue</v>
      </c>
      <c r="M458" t="str">
        <f t="shared" si="7"/>
        <v>Q4</v>
      </c>
    </row>
    <row r="459" spans="1:13" x14ac:dyDescent="0.35">
      <c r="A459" s="2">
        <v>45270</v>
      </c>
      <c r="B459" t="s">
        <v>503</v>
      </c>
      <c r="C459" t="s">
        <v>488</v>
      </c>
      <c r="D459" t="s">
        <v>24</v>
      </c>
      <c r="E459" t="s">
        <v>381</v>
      </c>
      <c r="F459">
        <v>4</v>
      </c>
      <c r="G459">
        <v>432137</v>
      </c>
      <c r="H459" t="s">
        <v>438</v>
      </c>
      <c r="I459">
        <v>1728548</v>
      </c>
      <c r="J459">
        <f>YEAR(Table1[[#This Row],[Date]])</f>
        <v>2023</v>
      </c>
      <c r="K459" t="str">
        <f>TEXT(Table1[[#This Row],[Date]], "mmm")</f>
        <v>Dec</v>
      </c>
      <c r="L459" t="str">
        <f>TEXT(Table1[[#This Row],[Date]],"ddd")</f>
        <v>Sun</v>
      </c>
      <c r="M459" t="str">
        <f t="shared" si="7"/>
        <v>Q4</v>
      </c>
    </row>
    <row r="460" spans="1:13" x14ac:dyDescent="0.35">
      <c r="A460" s="2">
        <v>45282</v>
      </c>
      <c r="B460" t="s">
        <v>504</v>
      </c>
      <c r="C460" t="s">
        <v>493</v>
      </c>
      <c r="D460" t="s">
        <v>24</v>
      </c>
      <c r="E460" t="s">
        <v>382</v>
      </c>
      <c r="F460">
        <v>9</v>
      </c>
      <c r="G460">
        <v>330923</v>
      </c>
      <c r="H460" t="s">
        <v>435</v>
      </c>
      <c r="I460">
        <v>2978307</v>
      </c>
      <c r="J460">
        <f>YEAR(Table1[[#This Row],[Date]])</f>
        <v>2023</v>
      </c>
      <c r="K460" t="str">
        <f>TEXT(Table1[[#This Row],[Date]], "mmm")</f>
        <v>Dec</v>
      </c>
      <c r="L460" t="str">
        <f>TEXT(Table1[[#This Row],[Date]],"ddd")</f>
        <v>Fri</v>
      </c>
      <c r="M460" t="str">
        <f t="shared" si="7"/>
        <v>Q4</v>
      </c>
    </row>
    <row r="461" spans="1:13" x14ac:dyDescent="0.35">
      <c r="A461" s="2">
        <v>45282</v>
      </c>
      <c r="B461" t="s">
        <v>506</v>
      </c>
      <c r="C461" t="s">
        <v>493</v>
      </c>
      <c r="D461" t="s">
        <v>23</v>
      </c>
      <c r="E461" t="s">
        <v>191</v>
      </c>
      <c r="F461">
        <v>3</v>
      </c>
      <c r="G461">
        <v>276987</v>
      </c>
      <c r="H461" t="s">
        <v>438</v>
      </c>
      <c r="I461">
        <v>830961</v>
      </c>
      <c r="J461">
        <f>YEAR(Table1[[#This Row],[Date]])</f>
        <v>2023</v>
      </c>
      <c r="K461" t="str">
        <f>TEXT(Table1[[#This Row],[Date]], "mmm")</f>
        <v>Dec</v>
      </c>
      <c r="L461" t="str">
        <f>TEXT(Table1[[#This Row],[Date]],"ddd")</f>
        <v>Fri</v>
      </c>
      <c r="M461" t="str">
        <f t="shared" si="7"/>
        <v>Q4</v>
      </c>
    </row>
    <row r="462" spans="1:13" x14ac:dyDescent="0.35">
      <c r="A462" s="2">
        <v>45288</v>
      </c>
      <c r="B462" t="s">
        <v>505</v>
      </c>
      <c r="C462" t="s">
        <v>488</v>
      </c>
      <c r="D462" t="s">
        <v>22</v>
      </c>
      <c r="E462" t="s">
        <v>370</v>
      </c>
      <c r="F462">
        <v>1</v>
      </c>
      <c r="G462">
        <v>88182</v>
      </c>
      <c r="H462" t="s">
        <v>435</v>
      </c>
      <c r="I462">
        <v>88182</v>
      </c>
      <c r="J462">
        <f>YEAR(Table1[[#This Row],[Date]])</f>
        <v>2023</v>
      </c>
      <c r="K462" t="str">
        <f>TEXT(Table1[[#This Row],[Date]], "mmm")</f>
        <v>Dec</v>
      </c>
      <c r="L462" t="str">
        <f>TEXT(Table1[[#This Row],[Date]],"ddd")</f>
        <v>Thu</v>
      </c>
      <c r="M462" t="str">
        <f t="shared" si="7"/>
        <v>Q4</v>
      </c>
    </row>
    <row r="463" spans="1:13" x14ac:dyDescent="0.35">
      <c r="A463" s="2">
        <v>45297</v>
      </c>
      <c r="B463" t="s">
        <v>506</v>
      </c>
      <c r="C463" t="s">
        <v>502</v>
      </c>
      <c r="D463" t="s">
        <v>23</v>
      </c>
      <c r="E463" t="s">
        <v>365</v>
      </c>
      <c r="F463">
        <v>2</v>
      </c>
      <c r="G463">
        <v>477634</v>
      </c>
      <c r="H463" t="s">
        <v>435</v>
      </c>
      <c r="I463">
        <v>955268</v>
      </c>
      <c r="J463">
        <f>YEAR(Table1[[#This Row],[Date]])</f>
        <v>2024</v>
      </c>
      <c r="K463" t="str">
        <f>TEXT(Table1[[#This Row],[Date]], "mmm")</f>
        <v>Jan</v>
      </c>
      <c r="L463" t="str">
        <f>TEXT(Table1[[#This Row],[Date]],"ddd")</f>
        <v>Sat</v>
      </c>
      <c r="M463" t="str">
        <f t="shared" si="7"/>
        <v>Q1</v>
      </c>
    </row>
    <row r="464" spans="1:13" x14ac:dyDescent="0.35">
      <c r="A464" s="2">
        <v>45297</v>
      </c>
      <c r="B464" t="s">
        <v>505</v>
      </c>
      <c r="C464" t="s">
        <v>493</v>
      </c>
      <c r="D464" t="s">
        <v>24</v>
      </c>
      <c r="E464" t="s">
        <v>383</v>
      </c>
      <c r="F464">
        <v>7</v>
      </c>
      <c r="G464">
        <v>492599</v>
      </c>
      <c r="H464" t="s">
        <v>438</v>
      </c>
      <c r="I464">
        <v>3448193</v>
      </c>
      <c r="J464">
        <f>YEAR(Table1[[#This Row],[Date]])</f>
        <v>2024</v>
      </c>
      <c r="K464" t="str">
        <f>TEXT(Table1[[#This Row],[Date]], "mmm")</f>
        <v>Jan</v>
      </c>
      <c r="L464" t="str">
        <f>TEXT(Table1[[#This Row],[Date]],"ddd")</f>
        <v>Sat</v>
      </c>
      <c r="M464" t="str">
        <f t="shared" si="7"/>
        <v>Q1</v>
      </c>
    </row>
    <row r="465" spans="1:13" x14ac:dyDescent="0.35">
      <c r="A465" s="2">
        <v>45300</v>
      </c>
      <c r="B465" t="s">
        <v>505</v>
      </c>
      <c r="C465" t="s">
        <v>493</v>
      </c>
      <c r="D465" t="s">
        <v>25</v>
      </c>
      <c r="E465" t="s">
        <v>384</v>
      </c>
      <c r="F465">
        <v>6</v>
      </c>
      <c r="G465">
        <v>305272</v>
      </c>
      <c r="H465" t="s">
        <v>436</v>
      </c>
      <c r="I465">
        <v>1831632</v>
      </c>
      <c r="J465">
        <f>YEAR(Table1[[#This Row],[Date]])</f>
        <v>2024</v>
      </c>
      <c r="K465" t="str">
        <f>TEXT(Table1[[#This Row],[Date]], "mmm")</f>
        <v>Jan</v>
      </c>
      <c r="L465" t="str">
        <f>TEXT(Table1[[#This Row],[Date]],"ddd")</f>
        <v>Tue</v>
      </c>
      <c r="M465" t="str">
        <f t="shared" si="7"/>
        <v>Q1</v>
      </c>
    </row>
    <row r="466" spans="1:13" x14ac:dyDescent="0.35">
      <c r="A466" s="2">
        <v>45304</v>
      </c>
      <c r="B466" t="s">
        <v>506</v>
      </c>
      <c r="C466" t="s">
        <v>493</v>
      </c>
      <c r="D466" t="s">
        <v>23</v>
      </c>
      <c r="E466" t="s">
        <v>385</v>
      </c>
      <c r="F466">
        <v>1</v>
      </c>
      <c r="G466">
        <v>218415</v>
      </c>
      <c r="H466" t="s">
        <v>436</v>
      </c>
      <c r="I466">
        <v>218415</v>
      </c>
      <c r="J466">
        <f>YEAR(Table1[[#This Row],[Date]])</f>
        <v>2024</v>
      </c>
      <c r="K466" t="str">
        <f>TEXT(Table1[[#This Row],[Date]], "mmm")</f>
        <v>Jan</v>
      </c>
      <c r="L466" t="str">
        <f>TEXT(Table1[[#This Row],[Date]],"ddd")</f>
        <v>Sat</v>
      </c>
      <c r="M466" t="str">
        <f t="shared" si="7"/>
        <v>Q1</v>
      </c>
    </row>
    <row r="467" spans="1:13" x14ac:dyDescent="0.35">
      <c r="A467" s="2">
        <v>45309</v>
      </c>
      <c r="B467" t="s">
        <v>505</v>
      </c>
      <c r="C467" t="s">
        <v>487</v>
      </c>
      <c r="D467" t="s">
        <v>22</v>
      </c>
      <c r="E467" t="s">
        <v>386</v>
      </c>
      <c r="F467">
        <v>2</v>
      </c>
      <c r="G467">
        <v>130944</v>
      </c>
      <c r="H467" t="s">
        <v>437</v>
      </c>
      <c r="I467">
        <v>261888</v>
      </c>
      <c r="J467">
        <f>YEAR(Table1[[#This Row],[Date]])</f>
        <v>2024</v>
      </c>
      <c r="K467" t="str">
        <f>TEXT(Table1[[#This Row],[Date]], "mmm")</f>
        <v>Jan</v>
      </c>
      <c r="L467" t="str">
        <f>TEXT(Table1[[#This Row],[Date]],"ddd")</f>
        <v>Thu</v>
      </c>
      <c r="M467" t="str">
        <f t="shared" si="7"/>
        <v>Q1</v>
      </c>
    </row>
    <row r="468" spans="1:13" x14ac:dyDescent="0.35">
      <c r="A468" s="2">
        <v>45318</v>
      </c>
      <c r="B468" t="s">
        <v>506</v>
      </c>
      <c r="C468" t="s">
        <v>491</v>
      </c>
      <c r="D468" t="s">
        <v>23</v>
      </c>
      <c r="E468" t="s">
        <v>387</v>
      </c>
      <c r="F468">
        <v>4</v>
      </c>
      <c r="G468">
        <v>467229</v>
      </c>
      <c r="H468" t="s">
        <v>437</v>
      </c>
      <c r="I468">
        <v>1868916</v>
      </c>
      <c r="J468">
        <f>YEAR(Table1[[#This Row],[Date]])</f>
        <v>2024</v>
      </c>
      <c r="K468" t="str">
        <f>TEXT(Table1[[#This Row],[Date]], "mmm")</f>
        <v>Jan</v>
      </c>
      <c r="L468" t="str">
        <f>TEXT(Table1[[#This Row],[Date]],"ddd")</f>
        <v>Sat</v>
      </c>
      <c r="M468" t="str">
        <f t="shared" si="7"/>
        <v>Q1</v>
      </c>
    </row>
    <row r="469" spans="1:13" x14ac:dyDescent="0.35">
      <c r="A469" s="2">
        <v>45318</v>
      </c>
      <c r="B469" t="s">
        <v>503</v>
      </c>
      <c r="C469" t="s">
        <v>489</v>
      </c>
      <c r="D469" t="s">
        <v>23</v>
      </c>
      <c r="E469" t="s">
        <v>388</v>
      </c>
      <c r="F469">
        <v>9</v>
      </c>
      <c r="G469">
        <v>330835</v>
      </c>
      <c r="H469" t="s">
        <v>437</v>
      </c>
      <c r="I469">
        <v>2977515</v>
      </c>
      <c r="J469">
        <f>YEAR(Table1[[#This Row],[Date]])</f>
        <v>2024</v>
      </c>
      <c r="K469" t="str">
        <f>TEXT(Table1[[#This Row],[Date]], "mmm")</f>
        <v>Jan</v>
      </c>
      <c r="L469" t="str">
        <f>TEXT(Table1[[#This Row],[Date]],"ddd")</f>
        <v>Sat</v>
      </c>
      <c r="M469" t="str">
        <f t="shared" si="7"/>
        <v>Q1</v>
      </c>
    </row>
    <row r="470" spans="1:13" x14ac:dyDescent="0.35">
      <c r="A470" s="2">
        <v>45344</v>
      </c>
      <c r="B470" t="s">
        <v>505</v>
      </c>
      <c r="C470" t="s">
        <v>489</v>
      </c>
      <c r="D470" t="s">
        <v>22</v>
      </c>
      <c r="E470" t="s">
        <v>389</v>
      </c>
      <c r="F470">
        <v>2</v>
      </c>
      <c r="G470">
        <v>332468</v>
      </c>
      <c r="H470" t="s">
        <v>436</v>
      </c>
      <c r="I470">
        <v>664936</v>
      </c>
      <c r="J470">
        <f>YEAR(Table1[[#This Row],[Date]])</f>
        <v>2024</v>
      </c>
      <c r="K470" t="str">
        <f>TEXT(Table1[[#This Row],[Date]], "mmm")</f>
        <v>Feb</v>
      </c>
      <c r="L470" t="str">
        <f>TEXT(Table1[[#This Row],[Date]],"ddd")</f>
        <v>Thu</v>
      </c>
      <c r="M470" t="str">
        <f t="shared" si="7"/>
        <v>Q1</v>
      </c>
    </row>
    <row r="471" spans="1:13" x14ac:dyDescent="0.35">
      <c r="A471" s="2">
        <v>45350</v>
      </c>
      <c r="B471" t="s">
        <v>506</v>
      </c>
      <c r="C471" t="s">
        <v>486</v>
      </c>
      <c r="D471" t="s">
        <v>24</v>
      </c>
      <c r="E471" t="s">
        <v>85</v>
      </c>
      <c r="F471">
        <v>8</v>
      </c>
      <c r="G471">
        <v>194270</v>
      </c>
      <c r="H471" t="s">
        <v>435</v>
      </c>
      <c r="I471">
        <v>1554160</v>
      </c>
      <c r="J471">
        <f>YEAR(Table1[[#This Row],[Date]])</f>
        <v>2024</v>
      </c>
      <c r="K471" t="str">
        <f>TEXT(Table1[[#This Row],[Date]], "mmm")</f>
        <v>Feb</v>
      </c>
      <c r="L471" t="str">
        <f>TEXT(Table1[[#This Row],[Date]],"ddd")</f>
        <v>Wed</v>
      </c>
      <c r="M471" t="str">
        <f t="shared" si="7"/>
        <v>Q1</v>
      </c>
    </row>
    <row r="472" spans="1:13" x14ac:dyDescent="0.35">
      <c r="A472" s="2">
        <v>45351</v>
      </c>
      <c r="B472" t="s">
        <v>505</v>
      </c>
      <c r="C472" t="s">
        <v>490</v>
      </c>
      <c r="D472" t="s">
        <v>24</v>
      </c>
      <c r="E472" t="s">
        <v>344</v>
      </c>
      <c r="F472">
        <v>4</v>
      </c>
      <c r="G472">
        <v>448960</v>
      </c>
      <c r="H472" t="s">
        <v>435</v>
      </c>
      <c r="I472">
        <v>1795840</v>
      </c>
      <c r="J472">
        <f>YEAR(Table1[[#This Row],[Date]])</f>
        <v>2024</v>
      </c>
      <c r="K472" t="str">
        <f>TEXT(Table1[[#This Row],[Date]], "mmm")</f>
        <v>Feb</v>
      </c>
      <c r="L472" t="str">
        <f>TEXT(Table1[[#This Row],[Date]],"ddd")</f>
        <v>Thu</v>
      </c>
      <c r="M472" t="str">
        <f t="shared" si="7"/>
        <v>Q1</v>
      </c>
    </row>
    <row r="473" spans="1:13" x14ac:dyDescent="0.35">
      <c r="A473" s="2">
        <v>45351</v>
      </c>
      <c r="B473" t="s">
        <v>507</v>
      </c>
      <c r="C473" t="s">
        <v>493</v>
      </c>
      <c r="D473" t="s">
        <v>22</v>
      </c>
      <c r="E473" t="s">
        <v>390</v>
      </c>
      <c r="F473">
        <v>2</v>
      </c>
      <c r="G473">
        <v>211052</v>
      </c>
      <c r="H473" t="s">
        <v>440</v>
      </c>
      <c r="I473">
        <v>422104</v>
      </c>
      <c r="J473">
        <f>YEAR(Table1[[#This Row],[Date]])</f>
        <v>2024</v>
      </c>
      <c r="K473" t="str">
        <f>TEXT(Table1[[#This Row],[Date]], "mmm")</f>
        <v>Feb</v>
      </c>
      <c r="L473" t="str">
        <f>TEXT(Table1[[#This Row],[Date]],"ddd")</f>
        <v>Thu</v>
      </c>
      <c r="M473" t="str">
        <f t="shared" si="7"/>
        <v>Q1</v>
      </c>
    </row>
    <row r="474" spans="1:13" x14ac:dyDescent="0.35">
      <c r="A474" s="2">
        <v>45360</v>
      </c>
      <c r="B474" t="s">
        <v>505</v>
      </c>
      <c r="C474" t="s">
        <v>493</v>
      </c>
      <c r="D474" t="s">
        <v>23</v>
      </c>
      <c r="E474" t="s">
        <v>391</v>
      </c>
      <c r="F474">
        <v>6</v>
      </c>
      <c r="G474">
        <v>221759</v>
      </c>
      <c r="H474" t="s">
        <v>436</v>
      </c>
      <c r="I474">
        <v>1330554</v>
      </c>
      <c r="J474">
        <f>YEAR(Table1[[#This Row],[Date]])</f>
        <v>2024</v>
      </c>
      <c r="K474" t="str">
        <f>TEXT(Table1[[#This Row],[Date]], "mmm")</f>
        <v>Mar</v>
      </c>
      <c r="L474" t="str">
        <f>TEXT(Table1[[#This Row],[Date]],"ddd")</f>
        <v>Sat</v>
      </c>
      <c r="M474" t="str">
        <f t="shared" si="7"/>
        <v>Q1</v>
      </c>
    </row>
    <row r="475" spans="1:13" x14ac:dyDescent="0.35">
      <c r="A475" s="2">
        <v>45365</v>
      </c>
      <c r="B475" t="s">
        <v>507</v>
      </c>
      <c r="C475" t="s">
        <v>486</v>
      </c>
      <c r="D475" t="s">
        <v>22</v>
      </c>
      <c r="E475" t="s">
        <v>392</v>
      </c>
      <c r="F475">
        <v>3</v>
      </c>
      <c r="G475">
        <v>162403</v>
      </c>
      <c r="H475" t="s">
        <v>438</v>
      </c>
      <c r="I475">
        <v>487209</v>
      </c>
      <c r="J475">
        <f>YEAR(Table1[[#This Row],[Date]])</f>
        <v>2024</v>
      </c>
      <c r="K475" t="str">
        <f>TEXT(Table1[[#This Row],[Date]], "mmm")</f>
        <v>Mar</v>
      </c>
      <c r="L475" t="str">
        <f>TEXT(Table1[[#This Row],[Date]],"ddd")</f>
        <v>Thu</v>
      </c>
      <c r="M475" t="str">
        <f t="shared" si="7"/>
        <v>Q1</v>
      </c>
    </row>
    <row r="476" spans="1:13" x14ac:dyDescent="0.35">
      <c r="A476" s="2">
        <v>45373</v>
      </c>
      <c r="B476" t="s">
        <v>506</v>
      </c>
      <c r="C476" t="s">
        <v>493</v>
      </c>
      <c r="D476" t="s">
        <v>24</v>
      </c>
      <c r="E476" t="s">
        <v>393</v>
      </c>
      <c r="F476">
        <v>7</v>
      </c>
      <c r="G476">
        <v>336028</v>
      </c>
      <c r="H476" t="s">
        <v>438</v>
      </c>
      <c r="I476">
        <v>2352196</v>
      </c>
      <c r="J476">
        <f>YEAR(Table1[[#This Row],[Date]])</f>
        <v>2024</v>
      </c>
      <c r="K476" t="str">
        <f>TEXT(Table1[[#This Row],[Date]], "mmm")</f>
        <v>Mar</v>
      </c>
      <c r="L476" t="str">
        <f>TEXT(Table1[[#This Row],[Date]],"ddd")</f>
        <v>Fri</v>
      </c>
      <c r="M476" t="str">
        <f t="shared" si="7"/>
        <v>Q1</v>
      </c>
    </row>
    <row r="477" spans="1:13" x14ac:dyDescent="0.35">
      <c r="A477" s="2">
        <v>45377</v>
      </c>
      <c r="B477" t="s">
        <v>507</v>
      </c>
      <c r="C477" t="s">
        <v>487</v>
      </c>
      <c r="D477" t="s">
        <v>22</v>
      </c>
      <c r="E477" t="s">
        <v>315</v>
      </c>
      <c r="F477">
        <v>6</v>
      </c>
      <c r="G477">
        <v>319895</v>
      </c>
      <c r="H477" t="s">
        <v>437</v>
      </c>
      <c r="I477">
        <v>1919370</v>
      </c>
      <c r="J477">
        <f>YEAR(Table1[[#This Row],[Date]])</f>
        <v>2024</v>
      </c>
      <c r="K477" t="str">
        <f>TEXT(Table1[[#This Row],[Date]], "mmm")</f>
        <v>Mar</v>
      </c>
      <c r="L477" t="str">
        <f>TEXT(Table1[[#This Row],[Date]],"ddd")</f>
        <v>Tue</v>
      </c>
      <c r="M477" t="str">
        <f t="shared" si="7"/>
        <v>Q1</v>
      </c>
    </row>
    <row r="478" spans="1:13" x14ac:dyDescent="0.35">
      <c r="A478" s="2">
        <v>45381</v>
      </c>
      <c r="B478" t="s">
        <v>507</v>
      </c>
      <c r="C478" t="s">
        <v>489</v>
      </c>
      <c r="D478" t="s">
        <v>24</v>
      </c>
      <c r="E478" t="s">
        <v>394</v>
      </c>
      <c r="F478">
        <v>2</v>
      </c>
      <c r="G478">
        <v>228666</v>
      </c>
      <c r="H478" t="s">
        <v>440</v>
      </c>
      <c r="I478">
        <v>457332</v>
      </c>
      <c r="J478">
        <f>YEAR(Table1[[#This Row],[Date]])</f>
        <v>2024</v>
      </c>
      <c r="K478" t="str">
        <f>TEXT(Table1[[#This Row],[Date]], "mmm")</f>
        <v>Mar</v>
      </c>
      <c r="L478" t="str">
        <f>TEXT(Table1[[#This Row],[Date]],"ddd")</f>
        <v>Sat</v>
      </c>
      <c r="M478" t="str">
        <f t="shared" si="7"/>
        <v>Q1</v>
      </c>
    </row>
    <row r="479" spans="1:13" x14ac:dyDescent="0.35">
      <c r="A479" s="2">
        <v>45392</v>
      </c>
      <c r="B479" t="s">
        <v>506</v>
      </c>
      <c r="C479" t="s">
        <v>490</v>
      </c>
      <c r="D479" t="s">
        <v>24</v>
      </c>
      <c r="E479" t="s">
        <v>390</v>
      </c>
      <c r="F479">
        <v>5</v>
      </c>
      <c r="G479">
        <v>263807</v>
      </c>
      <c r="H479" t="s">
        <v>440</v>
      </c>
      <c r="I479">
        <v>1319035</v>
      </c>
      <c r="J479">
        <f>YEAR(Table1[[#This Row],[Date]])</f>
        <v>2024</v>
      </c>
      <c r="K479" t="str">
        <f>TEXT(Table1[[#This Row],[Date]], "mmm")</f>
        <v>Apr</v>
      </c>
      <c r="L479" t="str">
        <f>TEXT(Table1[[#This Row],[Date]],"ddd")</f>
        <v>Wed</v>
      </c>
      <c r="M479" t="str">
        <f t="shared" si="7"/>
        <v>Q2</v>
      </c>
    </row>
    <row r="480" spans="1:13" x14ac:dyDescent="0.35">
      <c r="A480" s="2">
        <v>45396</v>
      </c>
      <c r="B480" t="s">
        <v>504</v>
      </c>
      <c r="C480" t="s">
        <v>489</v>
      </c>
      <c r="D480" t="s">
        <v>25</v>
      </c>
      <c r="E480" t="s">
        <v>395</v>
      </c>
      <c r="F480">
        <v>5</v>
      </c>
      <c r="G480">
        <v>405964</v>
      </c>
      <c r="H480" t="s">
        <v>435</v>
      </c>
      <c r="I480">
        <v>2029820</v>
      </c>
      <c r="J480">
        <f>YEAR(Table1[[#This Row],[Date]])</f>
        <v>2024</v>
      </c>
      <c r="K480" t="str">
        <f>TEXT(Table1[[#This Row],[Date]], "mmm")</f>
        <v>Apr</v>
      </c>
      <c r="L480" t="str">
        <f>TEXT(Table1[[#This Row],[Date]],"ddd")</f>
        <v>Sun</v>
      </c>
      <c r="M480" t="str">
        <f t="shared" si="7"/>
        <v>Q2</v>
      </c>
    </row>
    <row r="481" spans="1:13" x14ac:dyDescent="0.35">
      <c r="A481" s="2">
        <v>45396</v>
      </c>
      <c r="B481" t="s">
        <v>507</v>
      </c>
      <c r="C481" t="s">
        <v>491</v>
      </c>
      <c r="D481" t="s">
        <v>22</v>
      </c>
      <c r="E481" t="s">
        <v>63</v>
      </c>
      <c r="F481">
        <v>6</v>
      </c>
      <c r="G481">
        <v>175276</v>
      </c>
      <c r="H481" t="s">
        <v>437</v>
      </c>
      <c r="I481">
        <v>1051656</v>
      </c>
      <c r="J481">
        <f>YEAR(Table1[[#This Row],[Date]])</f>
        <v>2024</v>
      </c>
      <c r="K481" t="str">
        <f>TEXT(Table1[[#This Row],[Date]], "mmm")</f>
        <v>Apr</v>
      </c>
      <c r="L481" t="str">
        <f>TEXT(Table1[[#This Row],[Date]],"ddd")</f>
        <v>Sun</v>
      </c>
      <c r="M481" t="str">
        <f t="shared" si="7"/>
        <v>Q2</v>
      </c>
    </row>
    <row r="482" spans="1:13" x14ac:dyDescent="0.35">
      <c r="A482" s="2">
        <v>45402</v>
      </c>
      <c r="B482" t="s">
        <v>504</v>
      </c>
      <c r="C482" t="s">
        <v>488</v>
      </c>
      <c r="D482" t="s">
        <v>22</v>
      </c>
      <c r="E482" t="s">
        <v>396</v>
      </c>
      <c r="F482">
        <v>7</v>
      </c>
      <c r="G482">
        <v>157731</v>
      </c>
      <c r="H482" t="s">
        <v>438</v>
      </c>
      <c r="I482">
        <v>1104117</v>
      </c>
      <c r="J482">
        <f>YEAR(Table1[[#This Row],[Date]])</f>
        <v>2024</v>
      </c>
      <c r="K482" t="str">
        <f>TEXT(Table1[[#This Row],[Date]], "mmm")</f>
        <v>Apr</v>
      </c>
      <c r="L482" t="str">
        <f>TEXT(Table1[[#This Row],[Date]],"ddd")</f>
        <v>Sat</v>
      </c>
      <c r="M482" t="str">
        <f t="shared" si="7"/>
        <v>Q2</v>
      </c>
    </row>
    <row r="483" spans="1:13" x14ac:dyDescent="0.35">
      <c r="A483" s="2">
        <v>45405</v>
      </c>
      <c r="B483" t="s">
        <v>503</v>
      </c>
      <c r="C483" t="s">
        <v>488</v>
      </c>
      <c r="D483" t="s">
        <v>23</v>
      </c>
      <c r="E483" t="s">
        <v>397</v>
      </c>
      <c r="F483">
        <v>5</v>
      </c>
      <c r="G483">
        <v>161016</v>
      </c>
      <c r="H483" t="s">
        <v>440</v>
      </c>
      <c r="I483">
        <v>805080</v>
      </c>
      <c r="J483">
        <f>YEAR(Table1[[#This Row],[Date]])</f>
        <v>2024</v>
      </c>
      <c r="K483" t="str">
        <f>TEXT(Table1[[#This Row],[Date]], "mmm")</f>
        <v>Apr</v>
      </c>
      <c r="L483" t="str">
        <f>TEXT(Table1[[#This Row],[Date]],"ddd")</f>
        <v>Tue</v>
      </c>
      <c r="M483" t="str">
        <f t="shared" si="7"/>
        <v>Q2</v>
      </c>
    </row>
    <row r="484" spans="1:13" x14ac:dyDescent="0.35">
      <c r="A484" s="2">
        <v>45409</v>
      </c>
      <c r="B484" t="s">
        <v>503</v>
      </c>
      <c r="C484" t="s">
        <v>487</v>
      </c>
      <c r="D484" t="s">
        <v>23</v>
      </c>
      <c r="E484" t="s">
        <v>398</v>
      </c>
      <c r="F484">
        <v>8</v>
      </c>
      <c r="G484">
        <v>359634</v>
      </c>
      <c r="H484" t="s">
        <v>440</v>
      </c>
      <c r="I484">
        <v>2877072</v>
      </c>
      <c r="J484">
        <f>YEAR(Table1[[#This Row],[Date]])</f>
        <v>2024</v>
      </c>
      <c r="K484" t="str">
        <f>TEXT(Table1[[#This Row],[Date]], "mmm")</f>
        <v>Apr</v>
      </c>
      <c r="L484" t="str">
        <f>TEXT(Table1[[#This Row],[Date]],"ddd")</f>
        <v>Sat</v>
      </c>
      <c r="M484" t="str">
        <f t="shared" si="7"/>
        <v>Q2</v>
      </c>
    </row>
    <row r="485" spans="1:13" x14ac:dyDescent="0.35">
      <c r="A485" s="2">
        <v>45411</v>
      </c>
      <c r="B485" t="s">
        <v>506</v>
      </c>
      <c r="C485" t="s">
        <v>491</v>
      </c>
      <c r="D485" t="s">
        <v>24</v>
      </c>
      <c r="E485" t="s">
        <v>60</v>
      </c>
      <c r="F485">
        <v>4</v>
      </c>
      <c r="G485">
        <v>308155</v>
      </c>
      <c r="H485" t="s">
        <v>435</v>
      </c>
      <c r="I485">
        <v>1232620</v>
      </c>
      <c r="J485">
        <f>YEAR(Table1[[#This Row],[Date]])</f>
        <v>2024</v>
      </c>
      <c r="K485" t="str">
        <f>TEXT(Table1[[#This Row],[Date]], "mmm")</f>
        <v>Apr</v>
      </c>
      <c r="L485" t="str">
        <f>TEXT(Table1[[#This Row],[Date]],"ddd")</f>
        <v>Mon</v>
      </c>
      <c r="M485" t="str">
        <f t="shared" si="7"/>
        <v>Q2</v>
      </c>
    </row>
    <row r="486" spans="1:13" x14ac:dyDescent="0.35">
      <c r="A486" s="2">
        <v>45416</v>
      </c>
      <c r="B486" t="s">
        <v>505</v>
      </c>
      <c r="C486" t="s">
        <v>489</v>
      </c>
      <c r="D486" t="s">
        <v>24</v>
      </c>
      <c r="E486" t="s">
        <v>248</v>
      </c>
      <c r="F486">
        <v>7</v>
      </c>
      <c r="G486">
        <v>57902</v>
      </c>
      <c r="H486" t="s">
        <v>436</v>
      </c>
      <c r="I486">
        <v>405314</v>
      </c>
      <c r="J486">
        <f>YEAR(Table1[[#This Row],[Date]])</f>
        <v>2024</v>
      </c>
      <c r="K486" t="str">
        <f>TEXT(Table1[[#This Row],[Date]], "mmm")</f>
        <v>May</v>
      </c>
      <c r="L486" t="str">
        <f>TEXT(Table1[[#This Row],[Date]],"ddd")</f>
        <v>Sat</v>
      </c>
      <c r="M486" t="str">
        <f t="shared" si="7"/>
        <v>Q2</v>
      </c>
    </row>
    <row r="487" spans="1:13" x14ac:dyDescent="0.35">
      <c r="A487" s="2">
        <v>45431</v>
      </c>
      <c r="B487" t="s">
        <v>504</v>
      </c>
      <c r="C487" t="s">
        <v>487</v>
      </c>
      <c r="D487" t="s">
        <v>24</v>
      </c>
      <c r="E487" t="s">
        <v>39</v>
      </c>
      <c r="F487">
        <v>8</v>
      </c>
      <c r="G487">
        <v>308347</v>
      </c>
      <c r="H487" t="s">
        <v>438</v>
      </c>
      <c r="I487">
        <v>2466776</v>
      </c>
      <c r="J487">
        <f>YEAR(Table1[[#This Row],[Date]])</f>
        <v>2024</v>
      </c>
      <c r="K487" t="str">
        <f>TEXT(Table1[[#This Row],[Date]], "mmm")</f>
        <v>May</v>
      </c>
      <c r="L487" t="str">
        <f>TEXT(Table1[[#This Row],[Date]],"ddd")</f>
        <v>Sun</v>
      </c>
      <c r="M487" t="str">
        <f t="shared" si="7"/>
        <v>Q2</v>
      </c>
    </row>
    <row r="488" spans="1:13" x14ac:dyDescent="0.35">
      <c r="A488" s="2">
        <v>45437</v>
      </c>
      <c r="B488" t="s">
        <v>505</v>
      </c>
      <c r="C488" t="s">
        <v>491</v>
      </c>
      <c r="D488" t="s">
        <v>25</v>
      </c>
      <c r="E488" t="s">
        <v>399</v>
      </c>
      <c r="F488">
        <v>7</v>
      </c>
      <c r="G488">
        <v>121730</v>
      </c>
      <c r="H488" t="s">
        <v>436</v>
      </c>
      <c r="I488">
        <v>852110</v>
      </c>
      <c r="J488">
        <f>YEAR(Table1[[#This Row],[Date]])</f>
        <v>2024</v>
      </c>
      <c r="K488" t="str">
        <f>TEXT(Table1[[#This Row],[Date]], "mmm")</f>
        <v>May</v>
      </c>
      <c r="L488" t="str">
        <f>TEXT(Table1[[#This Row],[Date]],"ddd")</f>
        <v>Sat</v>
      </c>
      <c r="M488" t="str">
        <f t="shared" si="7"/>
        <v>Q2</v>
      </c>
    </row>
    <row r="489" spans="1:13" x14ac:dyDescent="0.35">
      <c r="A489" s="2">
        <v>45444</v>
      </c>
      <c r="B489" t="s">
        <v>505</v>
      </c>
      <c r="C489" t="s">
        <v>488</v>
      </c>
      <c r="D489" t="s">
        <v>25</v>
      </c>
      <c r="E489" t="s">
        <v>91</v>
      </c>
      <c r="F489">
        <v>1</v>
      </c>
      <c r="G489">
        <v>278173</v>
      </c>
      <c r="H489" t="s">
        <v>440</v>
      </c>
      <c r="I489">
        <v>278173</v>
      </c>
      <c r="J489">
        <f>YEAR(Table1[[#This Row],[Date]])</f>
        <v>2024</v>
      </c>
      <c r="K489" t="str">
        <f>TEXT(Table1[[#This Row],[Date]], "mmm")</f>
        <v>Jun</v>
      </c>
      <c r="L489" t="str">
        <f>TEXT(Table1[[#This Row],[Date]],"ddd")</f>
        <v>Sat</v>
      </c>
      <c r="M489" t="str">
        <f t="shared" si="7"/>
        <v>Q2</v>
      </c>
    </row>
    <row r="490" spans="1:13" x14ac:dyDescent="0.35">
      <c r="A490" s="2">
        <v>45448</v>
      </c>
      <c r="B490" t="s">
        <v>504</v>
      </c>
      <c r="C490" t="s">
        <v>490</v>
      </c>
      <c r="D490" t="s">
        <v>22</v>
      </c>
      <c r="E490" t="s">
        <v>249</v>
      </c>
      <c r="F490">
        <v>6</v>
      </c>
      <c r="G490">
        <v>95311</v>
      </c>
      <c r="H490" t="s">
        <v>436</v>
      </c>
      <c r="I490">
        <v>571866</v>
      </c>
      <c r="J490">
        <f>YEAR(Table1[[#This Row],[Date]])</f>
        <v>2024</v>
      </c>
      <c r="K490" t="str">
        <f>TEXT(Table1[[#This Row],[Date]], "mmm")</f>
        <v>Jun</v>
      </c>
      <c r="L490" t="str">
        <f>TEXT(Table1[[#This Row],[Date]],"ddd")</f>
        <v>Wed</v>
      </c>
      <c r="M490" t="str">
        <f t="shared" si="7"/>
        <v>Q2</v>
      </c>
    </row>
    <row r="491" spans="1:13" x14ac:dyDescent="0.35">
      <c r="A491" s="2">
        <v>45448</v>
      </c>
      <c r="B491" t="s">
        <v>506</v>
      </c>
      <c r="C491" t="s">
        <v>502</v>
      </c>
      <c r="D491" t="s">
        <v>23</v>
      </c>
      <c r="E491" t="s">
        <v>400</v>
      </c>
      <c r="F491">
        <v>8</v>
      </c>
      <c r="G491">
        <v>429346</v>
      </c>
      <c r="H491" t="s">
        <v>440</v>
      </c>
      <c r="I491">
        <v>3434768</v>
      </c>
      <c r="J491">
        <f>YEAR(Table1[[#This Row],[Date]])</f>
        <v>2024</v>
      </c>
      <c r="K491" t="str">
        <f>TEXT(Table1[[#This Row],[Date]], "mmm")</f>
        <v>Jun</v>
      </c>
      <c r="L491" t="str">
        <f>TEXT(Table1[[#This Row],[Date]],"ddd")</f>
        <v>Wed</v>
      </c>
      <c r="M491" t="str">
        <f t="shared" si="7"/>
        <v>Q2</v>
      </c>
    </row>
    <row r="492" spans="1:13" x14ac:dyDescent="0.35">
      <c r="A492" s="2">
        <v>45451</v>
      </c>
      <c r="B492" t="s">
        <v>506</v>
      </c>
      <c r="C492" t="s">
        <v>490</v>
      </c>
      <c r="D492" t="s">
        <v>22</v>
      </c>
      <c r="E492" t="s">
        <v>49</v>
      </c>
      <c r="F492">
        <v>7</v>
      </c>
      <c r="G492">
        <v>367649</v>
      </c>
      <c r="H492" t="s">
        <v>440</v>
      </c>
      <c r="I492">
        <v>2573543</v>
      </c>
      <c r="J492">
        <f>YEAR(Table1[[#This Row],[Date]])</f>
        <v>2024</v>
      </c>
      <c r="K492" t="str">
        <f>TEXT(Table1[[#This Row],[Date]], "mmm")</f>
        <v>Jun</v>
      </c>
      <c r="L492" t="str">
        <f>TEXT(Table1[[#This Row],[Date]],"ddd")</f>
        <v>Sat</v>
      </c>
      <c r="M492" t="str">
        <f t="shared" si="7"/>
        <v>Q2</v>
      </c>
    </row>
    <row r="493" spans="1:13" x14ac:dyDescent="0.35">
      <c r="A493" s="2">
        <v>45453</v>
      </c>
      <c r="B493" t="s">
        <v>505</v>
      </c>
      <c r="C493" t="s">
        <v>491</v>
      </c>
      <c r="D493" t="s">
        <v>22</v>
      </c>
      <c r="E493" t="s">
        <v>401</v>
      </c>
      <c r="F493">
        <v>3</v>
      </c>
      <c r="G493">
        <v>385918</v>
      </c>
      <c r="H493" t="s">
        <v>438</v>
      </c>
      <c r="I493">
        <v>1157754</v>
      </c>
      <c r="J493">
        <f>YEAR(Table1[[#This Row],[Date]])</f>
        <v>2024</v>
      </c>
      <c r="K493" t="str">
        <f>TEXT(Table1[[#This Row],[Date]], "mmm")</f>
        <v>Jun</v>
      </c>
      <c r="L493" t="str">
        <f>TEXT(Table1[[#This Row],[Date]],"ddd")</f>
        <v>Mon</v>
      </c>
      <c r="M493" t="str">
        <f t="shared" si="7"/>
        <v>Q2</v>
      </c>
    </row>
    <row r="494" spans="1:13" x14ac:dyDescent="0.35">
      <c r="A494" s="2">
        <v>45456</v>
      </c>
      <c r="B494" t="s">
        <v>504</v>
      </c>
      <c r="C494" t="s">
        <v>489</v>
      </c>
      <c r="D494" t="s">
        <v>24</v>
      </c>
      <c r="E494" t="s">
        <v>402</v>
      </c>
      <c r="F494">
        <v>9</v>
      </c>
      <c r="G494">
        <v>181373</v>
      </c>
      <c r="H494" t="s">
        <v>438</v>
      </c>
      <c r="I494">
        <v>1632357</v>
      </c>
      <c r="J494">
        <f>YEAR(Table1[[#This Row],[Date]])</f>
        <v>2024</v>
      </c>
      <c r="K494" t="str">
        <f>TEXT(Table1[[#This Row],[Date]], "mmm")</f>
        <v>Jun</v>
      </c>
      <c r="L494" t="str">
        <f>TEXT(Table1[[#This Row],[Date]],"ddd")</f>
        <v>Thu</v>
      </c>
      <c r="M494" t="str">
        <f t="shared" si="7"/>
        <v>Q2</v>
      </c>
    </row>
    <row r="495" spans="1:13" x14ac:dyDescent="0.35">
      <c r="A495" s="2">
        <v>45456</v>
      </c>
      <c r="B495" t="s">
        <v>505</v>
      </c>
      <c r="C495" t="s">
        <v>487</v>
      </c>
      <c r="D495" t="s">
        <v>24</v>
      </c>
      <c r="E495" t="s">
        <v>301</v>
      </c>
      <c r="F495">
        <v>5</v>
      </c>
      <c r="G495">
        <v>116758</v>
      </c>
      <c r="H495" t="s">
        <v>436</v>
      </c>
      <c r="I495">
        <v>583790</v>
      </c>
      <c r="J495">
        <f>YEAR(Table1[[#This Row],[Date]])</f>
        <v>2024</v>
      </c>
      <c r="K495" t="str">
        <f>TEXT(Table1[[#This Row],[Date]], "mmm")</f>
        <v>Jun</v>
      </c>
      <c r="L495" t="str">
        <f>TEXT(Table1[[#This Row],[Date]],"ddd")</f>
        <v>Thu</v>
      </c>
      <c r="M495" t="str">
        <f t="shared" si="7"/>
        <v>Q2</v>
      </c>
    </row>
    <row r="496" spans="1:13" x14ac:dyDescent="0.35">
      <c r="A496" s="2">
        <v>45461</v>
      </c>
      <c r="B496" t="s">
        <v>505</v>
      </c>
      <c r="C496" t="s">
        <v>486</v>
      </c>
      <c r="D496" t="s">
        <v>25</v>
      </c>
      <c r="E496" t="s">
        <v>197</v>
      </c>
      <c r="F496">
        <v>1</v>
      </c>
      <c r="G496">
        <v>110837</v>
      </c>
      <c r="H496" t="s">
        <v>440</v>
      </c>
      <c r="I496">
        <v>110837</v>
      </c>
      <c r="J496">
        <f>YEAR(Table1[[#This Row],[Date]])</f>
        <v>2024</v>
      </c>
      <c r="K496" t="str">
        <f>TEXT(Table1[[#This Row],[Date]], "mmm")</f>
        <v>Jun</v>
      </c>
      <c r="L496" t="str">
        <f>TEXT(Table1[[#This Row],[Date]],"ddd")</f>
        <v>Tue</v>
      </c>
      <c r="M496" t="str">
        <f t="shared" si="7"/>
        <v>Q2</v>
      </c>
    </row>
    <row r="497" spans="1:13" x14ac:dyDescent="0.35">
      <c r="A497" s="2">
        <v>45462</v>
      </c>
      <c r="B497" t="s">
        <v>506</v>
      </c>
      <c r="C497" t="s">
        <v>489</v>
      </c>
      <c r="D497" t="s">
        <v>23</v>
      </c>
      <c r="E497" t="s">
        <v>282</v>
      </c>
      <c r="F497">
        <v>9</v>
      </c>
      <c r="G497">
        <v>238106</v>
      </c>
      <c r="H497" t="s">
        <v>438</v>
      </c>
      <c r="I497">
        <v>2142954</v>
      </c>
      <c r="J497">
        <f>YEAR(Table1[[#This Row],[Date]])</f>
        <v>2024</v>
      </c>
      <c r="K497" t="str">
        <f>TEXT(Table1[[#This Row],[Date]], "mmm")</f>
        <v>Jun</v>
      </c>
      <c r="L497" t="str">
        <f>TEXT(Table1[[#This Row],[Date]],"ddd")</f>
        <v>Wed</v>
      </c>
      <c r="M497" t="str">
        <f t="shared" si="7"/>
        <v>Q2</v>
      </c>
    </row>
    <row r="498" spans="1:13" x14ac:dyDescent="0.35">
      <c r="A498" s="2">
        <v>45464</v>
      </c>
      <c r="B498" t="s">
        <v>503</v>
      </c>
      <c r="C498" t="s">
        <v>488</v>
      </c>
      <c r="D498" t="s">
        <v>23</v>
      </c>
      <c r="E498" t="s">
        <v>116</v>
      </c>
      <c r="F498">
        <v>3</v>
      </c>
      <c r="G498">
        <v>110815</v>
      </c>
      <c r="H498" t="s">
        <v>438</v>
      </c>
      <c r="I498">
        <v>332445</v>
      </c>
      <c r="J498">
        <f>YEAR(Table1[[#This Row],[Date]])</f>
        <v>2024</v>
      </c>
      <c r="K498" t="str">
        <f>TEXT(Table1[[#This Row],[Date]], "mmm")</f>
        <v>Jun</v>
      </c>
      <c r="L498" t="str">
        <f>TEXT(Table1[[#This Row],[Date]],"ddd")</f>
        <v>Fri</v>
      </c>
      <c r="M498" t="str">
        <f t="shared" si="7"/>
        <v>Q2</v>
      </c>
    </row>
    <row r="499" spans="1:13" x14ac:dyDescent="0.35">
      <c r="A499" s="2">
        <v>45465</v>
      </c>
      <c r="B499" t="s">
        <v>503</v>
      </c>
      <c r="C499" t="s">
        <v>493</v>
      </c>
      <c r="D499" t="s">
        <v>24</v>
      </c>
      <c r="E499" t="s">
        <v>354</v>
      </c>
      <c r="F499">
        <v>3</v>
      </c>
      <c r="G499">
        <v>201504</v>
      </c>
      <c r="H499" t="s">
        <v>440</v>
      </c>
      <c r="I499">
        <v>604512</v>
      </c>
      <c r="J499">
        <f>YEAR(Table1[[#This Row],[Date]])</f>
        <v>2024</v>
      </c>
      <c r="K499" t="str">
        <f>TEXT(Table1[[#This Row],[Date]], "mmm")</f>
        <v>Jun</v>
      </c>
      <c r="L499" t="str">
        <f>TEXT(Table1[[#This Row],[Date]],"ddd")</f>
        <v>Sat</v>
      </c>
      <c r="M499" t="str">
        <f t="shared" si="7"/>
        <v>Q2</v>
      </c>
    </row>
    <row r="500" spans="1:13" x14ac:dyDescent="0.35">
      <c r="A500" s="2">
        <v>45466</v>
      </c>
      <c r="B500" t="s">
        <v>504</v>
      </c>
      <c r="C500" t="s">
        <v>487</v>
      </c>
      <c r="D500" t="s">
        <v>22</v>
      </c>
      <c r="E500" t="s">
        <v>403</v>
      </c>
      <c r="F500">
        <v>8</v>
      </c>
      <c r="G500">
        <v>38953</v>
      </c>
      <c r="H500" t="s">
        <v>435</v>
      </c>
      <c r="I500">
        <v>311624</v>
      </c>
      <c r="J500">
        <f>YEAR(Table1[[#This Row],[Date]])</f>
        <v>2024</v>
      </c>
      <c r="K500" t="str">
        <f>TEXT(Table1[[#This Row],[Date]], "mmm")</f>
        <v>Jun</v>
      </c>
      <c r="L500" t="str">
        <f>TEXT(Table1[[#This Row],[Date]],"ddd")</f>
        <v>Sun</v>
      </c>
      <c r="M500" t="str">
        <f t="shared" si="7"/>
        <v>Q2</v>
      </c>
    </row>
    <row r="501" spans="1:13" x14ac:dyDescent="0.35">
      <c r="A501" s="2">
        <v>45466</v>
      </c>
      <c r="B501" t="s">
        <v>503</v>
      </c>
      <c r="C501" t="s">
        <v>491</v>
      </c>
      <c r="D501" t="s">
        <v>25</v>
      </c>
      <c r="E501" t="s">
        <v>105</v>
      </c>
      <c r="F501">
        <v>7</v>
      </c>
      <c r="G501">
        <v>464550</v>
      </c>
      <c r="H501" t="s">
        <v>437</v>
      </c>
      <c r="I501">
        <v>3251850</v>
      </c>
      <c r="J501">
        <f>YEAR(Table1[[#This Row],[Date]])</f>
        <v>2024</v>
      </c>
      <c r="K501" t="str">
        <f>TEXT(Table1[[#This Row],[Date]], "mmm")</f>
        <v>Jun</v>
      </c>
      <c r="L501" t="str">
        <f>TEXT(Table1[[#This Row],[Date]],"ddd")</f>
        <v>Sun</v>
      </c>
      <c r="M501" t="str">
        <f t="shared" si="7"/>
        <v>Q2</v>
      </c>
    </row>
    <row r="502" spans="1:13" x14ac:dyDescent="0.35">
      <c r="A502" s="2">
        <v>45470</v>
      </c>
      <c r="B502" t="s">
        <v>505</v>
      </c>
      <c r="C502" t="s">
        <v>487</v>
      </c>
      <c r="D502" t="s">
        <v>23</v>
      </c>
      <c r="E502" t="s">
        <v>32</v>
      </c>
      <c r="F502">
        <v>4</v>
      </c>
      <c r="G502">
        <v>182789</v>
      </c>
      <c r="H502" t="s">
        <v>438</v>
      </c>
      <c r="I502">
        <v>731156</v>
      </c>
      <c r="J502">
        <f>YEAR(Table1[[#This Row],[Date]])</f>
        <v>2024</v>
      </c>
      <c r="K502" t="str">
        <f>TEXT(Table1[[#This Row],[Date]], "mmm")</f>
        <v>Jun</v>
      </c>
      <c r="L502" t="str">
        <f>TEXT(Table1[[#This Row],[Date]],"ddd")</f>
        <v>Thu</v>
      </c>
      <c r="M502" t="str">
        <f t="shared" si="7"/>
        <v>Q2</v>
      </c>
    </row>
    <row r="503" spans="1:13" x14ac:dyDescent="0.35">
      <c r="A503" s="2">
        <v>45471</v>
      </c>
      <c r="B503" t="s">
        <v>507</v>
      </c>
      <c r="C503" t="s">
        <v>488</v>
      </c>
      <c r="D503" t="s">
        <v>25</v>
      </c>
      <c r="E503" t="s">
        <v>404</v>
      </c>
      <c r="F503">
        <v>3</v>
      </c>
      <c r="G503">
        <v>51106</v>
      </c>
      <c r="H503" t="s">
        <v>440</v>
      </c>
      <c r="I503">
        <v>153318</v>
      </c>
      <c r="J503">
        <f>YEAR(Table1[[#This Row],[Date]])</f>
        <v>2024</v>
      </c>
      <c r="K503" t="str">
        <f>TEXT(Table1[[#This Row],[Date]], "mmm")</f>
        <v>Jun</v>
      </c>
      <c r="L503" t="str">
        <f>TEXT(Table1[[#This Row],[Date]],"ddd")</f>
        <v>Fri</v>
      </c>
      <c r="M503" t="str">
        <f t="shared" si="7"/>
        <v>Q2</v>
      </c>
    </row>
    <row r="504" spans="1:13" x14ac:dyDescent="0.35">
      <c r="A504" s="2">
        <v>45475</v>
      </c>
      <c r="B504" t="s">
        <v>505</v>
      </c>
      <c r="C504" t="s">
        <v>489</v>
      </c>
      <c r="D504" t="s">
        <v>23</v>
      </c>
      <c r="E504" t="s">
        <v>405</v>
      </c>
      <c r="F504">
        <v>6</v>
      </c>
      <c r="G504">
        <v>125288</v>
      </c>
      <c r="H504" t="s">
        <v>438</v>
      </c>
      <c r="I504">
        <v>751728</v>
      </c>
      <c r="J504">
        <f>YEAR(Table1[[#This Row],[Date]])</f>
        <v>2024</v>
      </c>
      <c r="K504" t="str">
        <f>TEXT(Table1[[#This Row],[Date]], "mmm")</f>
        <v>Jul</v>
      </c>
      <c r="L504" t="str">
        <f>TEXT(Table1[[#This Row],[Date]],"ddd")</f>
        <v>Tue</v>
      </c>
      <c r="M504" t="str">
        <f t="shared" si="7"/>
        <v>Q3</v>
      </c>
    </row>
    <row r="505" spans="1:13" x14ac:dyDescent="0.35">
      <c r="A505" s="2">
        <v>45477</v>
      </c>
      <c r="B505" t="s">
        <v>505</v>
      </c>
      <c r="C505" t="s">
        <v>488</v>
      </c>
      <c r="D505" t="s">
        <v>23</v>
      </c>
      <c r="E505" t="s">
        <v>406</v>
      </c>
      <c r="F505">
        <v>9</v>
      </c>
      <c r="G505">
        <v>340586</v>
      </c>
      <c r="H505" t="s">
        <v>437</v>
      </c>
      <c r="I505">
        <v>3065274</v>
      </c>
      <c r="J505">
        <f>YEAR(Table1[[#This Row],[Date]])</f>
        <v>2024</v>
      </c>
      <c r="K505" t="str">
        <f>TEXT(Table1[[#This Row],[Date]], "mmm")</f>
        <v>Jul</v>
      </c>
      <c r="L505" t="str">
        <f>TEXT(Table1[[#This Row],[Date]],"ddd")</f>
        <v>Thu</v>
      </c>
      <c r="M505" t="str">
        <f t="shared" si="7"/>
        <v>Q3</v>
      </c>
    </row>
    <row r="506" spans="1:13" x14ac:dyDescent="0.35">
      <c r="A506" s="2">
        <v>45478</v>
      </c>
      <c r="B506" t="s">
        <v>506</v>
      </c>
      <c r="C506" t="s">
        <v>488</v>
      </c>
      <c r="D506" t="s">
        <v>23</v>
      </c>
      <c r="E506" t="s">
        <v>126</v>
      </c>
      <c r="F506">
        <v>2</v>
      </c>
      <c r="G506">
        <v>292123</v>
      </c>
      <c r="H506" t="s">
        <v>440</v>
      </c>
      <c r="I506">
        <v>584246</v>
      </c>
      <c r="J506">
        <f>YEAR(Table1[[#This Row],[Date]])</f>
        <v>2024</v>
      </c>
      <c r="K506" t="str">
        <f>TEXT(Table1[[#This Row],[Date]], "mmm")</f>
        <v>Jul</v>
      </c>
      <c r="L506" t="str">
        <f>TEXT(Table1[[#This Row],[Date]],"ddd")</f>
        <v>Fri</v>
      </c>
      <c r="M506" t="str">
        <f t="shared" si="7"/>
        <v>Q3</v>
      </c>
    </row>
    <row r="507" spans="1:13" x14ac:dyDescent="0.35">
      <c r="A507" s="2">
        <v>45480</v>
      </c>
      <c r="B507" t="s">
        <v>505</v>
      </c>
      <c r="C507" t="s">
        <v>490</v>
      </c>
      <c r="D507" t="s">
        <v>24</v>
      </c>
      <c r="E507" t="s">
        <v>36</v>
      </c>
      <c r="F507">
        <v>9</v>
      </c>
      <c r="G507">
        <v>440464</v>
      </c>
      <c r="H507" t="s">
        <v>440</v>
      </c>
      <c r="I507">
        <v>3964176</v>
      </c>
      <c r="J507">
        <f>YEAR(Table1[[#This Row],[Date]])</f>
        <v>2024</v>
      </c>
      <c r="K507" t="str">
        <f>TEXT(Table1[[#This Row],[Date]], "mmm")</f>
        <v>Jul</v>
      </c>
      <c r="L507" t="str">
        <f>TEXT(Table1[[#This Row],[Date]],"ddd")</f>
        <v>Sun</v>
      </c>
      <c r="M507" t="str">
        <f t="shared" si="7"/>
        <v>Q3</v>
      </c>
    </row>
    <row r="508" spans="1:13" x14ac:dyDescent="0.35">
      <c r="A508" s="2">
        <v>45482</v>
      </c>
      <c r="B508" t="s">
        <v>507</v>
      </c>
      <c r="C508" t="s">
        <v>493</v>
      </c>
      <c r="D508" t="s">
        <v>25</v>
      </c>
      <c r="E508" t="s">
        <v>407</v>
      </c>
      <c r="F508">
        <v>9</v>
      </c>
      <c r="G508">
        <v>88240</v>
      </c>
      <c r="H508" t="s">
        <v>436</v>
      </c>
      <c r="I508">
        <v>794160</v>
      </c>
      <c r="J508">
        <f>YEAR(Table1[[#This Row],[Date]])</f>
        <v>2024</v>
      </c>
      <c r="K508" t="str">
        <f>TEXT(Table1[[#This Row],[Date]], "mmm")</f>
        <v>Jul</v>
      </c>
      <c r="L508" t="str">
        <f>TEXT(Table1[[#This Row],[Date]],"ddd")</f>
        <v>Tue</v>
      </c>
      <c r="M508" t="str">
        <f t="shared" si="7"/>
        <v>Q3</v>
      </c>
    </row>
    <row r="509" spans="1:13" x14ac:dyDescent="0.35">
      <c r="A509" s="2">
        <v>45483</v>
      </c>
      <c r="B509" t="s">
        <v>506</v>
      </c>
      <c r="C509" t="s">
        <v>488</v>
      </c>
      <c r="D509" t="s">
        <v>23</v>
      </c>
      <c r="E509" t="s">
        <v>408</v>
      </c>
      <c r="F509">
        <v>1</v>
      </c>
      <c r="G509">
        <v>73636</v>
      </c>
      <c r="H509" t="s">
        <v>438</v>
      </c>
      <c r="I509">
        <v>73636</v>
      </c>
      <c r="J509">
        <f>YEAR(Table1[[#This Row],[Date]])</f>
        <v>2024</v>
      </c>
      <c r="K509" t="str">
        <f>TEXT(Table1[[#This Row],[Date]], "mmm")</f>
        <v>Jul</v>
      </c>
      <c r="L509" t="str">
        <f>TEXT(Table1[[#This Row],[Date]],"ddd")</f>
        <v>Wed</v>
      </c>
      <c r="M509" t="str">
        <f t="shared" si="7"/>
        <v>Q3</v>
      </c>
    </row>
    <row r="510" spans="1:13" x14ac:dyDescent="0.35">
      <c r="A510" s="2">
        <v>45492</v>
      </c>
      <c r="B510" t="s">
        <v>506</v>
      </c>
      <c r="C510" t="s">
        <v>493</v>
      </c>
      <c r="D510" t="s">
        <v>25</v>
      </c>
      <c r="E510" t="s">
        <v>102</v>
      </c>
      <c r="F510">
        <v>8</v>
      </c>
      <c r="G510">
        <v>405135</v>
      </c>
      <c r="H510" t="s">
        <v>440</v>
      </c>
      <c r="I510">
        <v>3241080</v>
      </c>
      <c r="J510">
        <f>YEAR(Table1[[#This Row],[Date]])</f>
        <v>2024</v>
      </c>
      <c r="K510" t="str">
        <f>TEXT(Table1[[#This Row],[Date]], "mmm")</f>
        <v>Jul</v>
      </c>
      <c r="L510" t="str">
        <f>TEXT(Table1[[#This Row],[Date]],"ddd")</f>
        <v>Fri</v>
      </c>
      <c r="M510" t="str">
        <f t="shared" si="7"/>
        <v>Q3</v>
      </c>
    </row>
    <row r="511" spans="1:13" x14ac:dyDescent="0.35">
      <c r="A511" s="2">
        <v>45510</v>
      </c>
      <c r="B511" t="s">
        <v>503</v>
      </c>
      <c r="C511" t="s">
        <v>489</v>
      </c>
      <c r="D511" t="s">
        <v>24</v>
      </c>
      <c r="E511" t="s">
        <v>191</v>
      </c>
      <c r="F511">
        <v>2</v>
      </c>
      <c r="G511">
        <v>321062</v>
      </c>
      <c r="H511" t="s">
        <v>435</v>
      </c>
      <c r="I511">
        <v>642124</v>
      </c>
      <c r="J511">
        <f>YEAR(Table1[[#This Row],[Date]])</f>
        <v>2024</v>
      </c>
      <c r="K511" t="str">
        <f>TEXT(Table1[[#This Row],[Date]], "mmm")</f>
        <v>Aug</v>
      </c>
      <c r="L511" t="str">
        <f>TEXT(Table1[[#This Row],[Date]],"ddd")</f>
        <v>Tue</v>
      </c>
      <c r="M511" t="str">
        <f t="shared" si="7"/>
        <v>Q3</v>
      </c>
    </row>
    <row r="512" spans="1:13" x14ac:dyDescent="0.35">
      <c r="A512" s="2">
        <v>45516</v>
      </c>
      <c r="B512" t="s">
        <v>504</v>
      </c>
      <c r="C512" t="s">
        <v>491</v>
      </c>
      <c r="D512" t="s">
        <v>24</v>
      </c>
      <c r="E512" t="s">
        <v>409</v>
      </c>
      <c r="F512">
        <v>2</v>
      </c>
      <c r="G512">
        <v>215351</v>
      </c>
      <c r="H512" t="s">
        <v>438</v>
      </c>
      <c r="I512">
        <v>430702</v>
      </c>
      <c r="J512">
        <f>YEAR(Table1[[#This Row],[Date]])</f>
        <v>2024</v>
      </c>
      <c r="K512" t="str">
        <f>TEXT(Table1[[#This Row],[Date]], "mmm")</f>
        <v>Aug</v>
      </c>
      <c r="L512" t="str">
        <f>TEXT(Table1[[#This Row],[Date]],"ddd")</f>
        <v>Mon</v>
      </c>
      <c r="M512" t="str">
        <f t="shared" si="7"/>
        <v>Q3</v>
      </c>
    </row>
    <row r="513" spans="1:13" x14ac:dyDescent="0.35">
      <c r="A513" s="2">
        <v>45517</v>
      </c>
      <c r="B513" t="s">
        <v>505</v>
      </c>
      <c r="C513" t="s">
        <v>489</v>
      </c>
      <c r="D513" t="s">
        <v>25</v>
      </c>
      <c r="E513" t="s">
        <v>410</v>
      </c>
      <c r="F513">
        <v>1</v>
      </c>
      <c r="G513">
        <v>303663</v>
      </c>
      <c r="H513" t="s">
        <v>436</v>
      </c>
      <c r="I513">
        <v>303663</v>
      </c>
      <c r="J513">
        <f>YEAR(Table1[[#This Row],[Date]])</f>
        <v>2024</v>
      </c>
      <c r="K513" t="str">
        <f>TEXT(Table1[[#This Row],[Date]], "mmm")</f>
        <v>Aug</v>
      </c>
      <c r="L513" t="str">
        <f>TEXT(Table1[[#This Row],[Date]],"ddd")</f>
        <v>Tue</v>
      </c>
      <c r="M513" t="str">
        <f t="shared" si="7"/>
        <v>Q3</v>
      </c>
    </row>
    <row r="514" spans="1:13" x14ac:dyDescent="0.35">
      <c r="A514" s="2">
        <v>45521</v>
      </c>
      <c r="B514" t="s">
        <v>504</v>
      </c>
      <c r="C514" t="s">
        <v>488</v>
      </c>
      <c r="D514" t="s">
        <v>22</v>
      </c>
      <c r="E514" t="s">
        <v>209</v>
      </c>
      <c r="F514">
        <v>6</v>
      </c>
      <c r="G514">
        <v>119281</v>
      </c>
      <c r="H514" t="s">
        <v>440</v>
      </c>
      <c r="I514">
        <v>715686</v>
      </c>
      <c r="J514">
        <f>YEAR(Table1[[#This Row],[Date]])</f>
        <v>2024</v>
      </c>
      <c r="K514" t="str">
        <f>TEXT(Table1[[#This Row],[Date]], "mmm")</f>
        <v>Aug</v>
      </c>
      <c r="L514" t="str">
        <f>TEXT(Table1[[#This Row],[Date]],"ddd")</f>
        <v>Sat</v>
      </c>
      <c r="M514" t="str">
        <f t="shared" ref="M514:M551" si="8">"Q" &amp; INT((MONTH(A514)-1)/3)+1</f>
        <v>Q3</v>
      </c>
    </row>
    <row r="515" spans="1:13" x14ac:dyDescent="0.35">
      <c r="A515" s="2">
        <v>45522</v>
      </c>
      <c r="B515" t="s">
        <v>507</v>
      </c>
      <c r="C515" t="s">
        <v>486</v>
      </c>
      <c r="D515" t="s">
        <v>22</v>
      </c>
      <c r="E515" t="s">
        <v>129</v>
      </c>
      <c r="F515">
        <v>6</v>
      </c>
      <c r="G515">
        <v>325025</v>
      </c>
      <c r="H515" t="s">
        <v>439</v>
      </c>
      <c r="I515">
        <v>1950150</v>
      </c>
      <c r="J515">
        <f>YEAR(Table1[[#This Row],[Date]])</f>
        <v>2024</v>
      </c>
      <c r="K515" t="str">
        <f>TEXT(Table1[[#This Row],[Date]], "mmm")</f>
        <v>Aug</v>
      </c>
      <c r="L515" t="str">
        <f>TEXT(Table1[[#This Row],[Date]],"ddd")</f>
        <v>Sun</v>
      </c>
      <c r="M515" t="str">
        <f t="shared" si="8"/>
        <v>Q3</v>
      </c>
    </row>
    <row r="516" spans="1:13" x14ac:dyDescent="0.35">
      <c r="A516" s="2">
        <v>45524</v>
      </c>
      <c r="B516" t="s">
        <v>507</v>
      </c>
      <c r="C516" t="s">
        <v>493</v>
      </c>
      <c r="D516" t="s">
        <v>22</v>
      </c>
      <c r="E516" t="s">
        <v>411</v>
      </c>
      <c r="F516">
        <v>9</v>
      </c>
      <c r="G516">
        <v>117617</v>
      </c>
      <c r="H516" t="s">
        <v>438</v>
      </c>
      <c r="I516">
        <v>1058553</v>
      </c>
      <c r="J516">
        <f>YEAR(Table1[[#This Row],[Date]])</f>
        <v>2024</v>
      </c>
      <c r="K516" t="str">
        <f>TEXT(Table1[[#This Row],[Date]], "mmm")</f>
        <v>Aug</v>
      </c>
      <c r="L516" t="str">
        <f>TEXT(Table1[[#This Row],[Date]],"ddd")</f>
        <v>Tue</v>
      </c>
      <c r="M516" t="str">
        <f t="shared" si="8"/>
        <v>Q3</v>
      </c>
    </row>
    <row r="517" spans="1:13" x14ac:dyDescent="0.35">
      <c r="A517" s="2">
        <v>45525</v>
      </c>
      <c r="B517" t="s">
        <v>503</v>
      </c>
      <c r="C517" t="s">
        <v>487</v>
      </c>
      <c r="D517" t="s">
        <v>24</v>
      </c>
      <c r="E517" t="s">
        <v>412</v>
      </c>
      <c r="F517">
        <v>1</v>
      </c>
      <c r="G517">
        <v>164838</v>
      </c>
      <c r="H517" t="s">
        <v>439</v>
      </c>
      <c r="I517">
        <v>164838</v>
      </c>
      <c r="J517">
        <f>YEAR(Table1[[#This Row],[Date]])</f>
        <v>2024</v>
      </c>
      <c r="K517" t="str">
        <f>TEXT(Table1[[#This Row],[Date]], "mmm")</f>
        <v>Aug</v>
      </c>
      <c r="L517" t="str">
        <f>TEXT(Table1[[#This Row],[Date]],"ddd")</f>
        <v>Wed</v>
      </c>
      <c r="M517" t="str">
        <f t="shared" si="8"/>
        <v>Q3</v>
      </c>
    </row>
    <row r="518" spans="1:13" x14ac:dyDescent="0.35">
      <c r="A518" s="2">
        <v>45531</v>
      </c>
      <c r="B518" t="s">
        <v>503</v>
      </c>
      <c r="C518" t="s">
        <v>489</v>
      </c>
      <c r="D518" t="s">
        <v>23</v>
      </c>
      <c r="E518" t="s">
        <v>338</v>
      </c>
      <c r="F518">
        <v>8</v>
      </c>
      <c r="G518">
        <v>54417</v>
      </c>
      <c r="H518" t="s">
        <v>438</v>
      </c>
      <c r="I518">
        <v>435336</v>
      </c>
      <c r="J518">
        <f>YEAR(Table1[[#This Row],[Date]])</f>
        <v>2024</v>
      </c>
      <c r="K518" t="str">
        <f>TEXT(Table1[[#This Row],[Date]], "mmm")</f>
        <v>Aug</v>
      </c>
      <c r="L518" t="str">
        <f>TEXT(Table1[[#This Row],[Date]],"ddd")</f>
        <v>Tue</v>
      </c>
      <c r="M518" t="str">
        <f t="shared" si="8"/>
        <v>Q3</v>
      </c>
    </row>
    <row r="519" spans="1:13" x14ac:dyDescent="0.35">
      <c r="A519" s="2">
        <v>45531</v>
      </c>
      <c r="B519" t="s">
        <v>507</v>
      </c>
      <c r="C519" t="s">
        <v>489</v>
      </c>
      <c r="D519" t="s">
        <v>25</v>
      </c>
      <c r="E519" t="s">
        <v>413</v>
      </c>
      <c r="F519">
        <v>7</v>
      </c>
      <c r="G519">
        <v>157762</v>
      </c>
      <c r="H519" t="s">
        <v>437</v>
      </c>
      <c r="I519">
        <v>1104334</v>
      </c>
      <c r="J519">
        <f>YEAR(Table1[[#This Row],[Date]])</f>
        <v>2024</v>
      </c>
      <c r="K519" t="str">
        <f>TEXT(Table1[[#This Row],[Date]], "mmm")</f>
        <v>Aug</v>
      </c>
      <c r="L519" t="str">
        <f>TEXT(Table1[[#This Row],[Date]],"ddd")</f>
        <v>Tue</v>
      </c>
      <c r="M519" t="str">
        <f t="shared" si="8"/>
        <v>Q3</v>
      </c>
    </row>
    <row r="520" spans="1:13" x14ac:dyDescent="0.35">
      <c r="A520" s="2">
        <v>45534</v>
      </c>
      <c r="B520" t="s">
        <v>505</v>
      </c>
      <c r="C520" t="s">
        <v>491</v>
      </c>
      <c r="D520" t="s">
        <v>25</v>
      </c>
      <c r="E520" t="s">
        <v>414</v>
      </c>
      <c r="F520">
        <v>6</v>
      </c>
      <c r="G520">
        <v>381130</v>
      </c>
      <c r="H520" t="s">
        <v>437</v>
      </c>
      <c r="I520">
        <v>2286780</v>
      </c>
      <c r="J520">
        <f>YEAR(Table1[[#This Row],[Date]])</f>
        <v>2024</v>
      </c>
      <c r="K520" t="str">
        <f>TEXT(Table1[[#This Row],[Date]], "mmm")</f>
        <v>Aug</v>
      </c>
      <c r="L520" t="str">
        <f>TEXT(Table1[[#This Row],[Date]],"ddd")</f>
        <v>Fri</v>
      </c>
      <c r="M520" t="str">
        <f t="shared" si="8"/>
        <v>Q3</v>
      </c>
    </row>
    <row r="521" spans="1:13" x14ac:dyDescent="0.35">
      <c r="A521" s="2">
        <v>45538</v>
      </c>
      <c r="B521" t="s">
        <v>507</v>
      </c>
      <c r="C521" t="s">
        <v>490</v>
      </c>
      <c r="D521" t="s">
        <v>22</v>
      </c>
      <c r="E521" t="s">
        <v>415</v>
      </c>
      <c r="F521">
        <v>4</v>
      </c>
      <c r="G521">
        <v>244829</v>
      </c>
      <c r="H521" t="s">
        <v>440</v>
      </c>
      <c r="I521">
        <v>979316</v>
      </c>
      <c r="J521">
        <f>YEAR(Table1[[#This Row],[Date]])</f>
        <v>2024</v>
      </c>
      <c r="K521" t="str">
        <f>TEXT(Table1[[#This Row],[Date]], "mmm")</f>
        <v>Sept</v>
      </c>
      <c r="L521" t="str">
        <f>TEXT(Table1[[#This Row],[Date]],"ddd")</f>
        <v>Tue</v>
      </c>
      <c r="M521" t="str">
        <f t="shared" si="8"/>
        <v>Q3</v>
      </c>
    </row>
    <row r="522" spans="1:13" x14ac:dyDescent="0.35">
      <c r="A522" s="2">
        <v>45548</v>
      </c>
      <c r="B522" t="s">
        <v>506</v>
      </c>
      <c r="C522" t="s">
        <v>493</v>
      </c>
      <c r="D522" t="s">
        <v>25</v>
      </c>
      <c r="E522" t="s">
        <v>416</v>
      </c>
      <c r="F522">
        <v>9</v>
      </c>
      <c r="G522">
        <v>466584</v>
      </c>
      <c r="H522" t="s">
        <v>438</v>
      </c>
      <c r="I522">
        <v>4199256</v>
      </c>
      <c r="J522">
        <f>YEAR(Table1[[#This Row],[Date]])</f>
        <v>2024</v>
      </c>
      <c r="K522" t="str">
        <f>TEXT(Table1[[#This Row],[Date]], "mmm")</f>
        <v>Sept</v>
      </c>
      <c r="L522" t="str">
        <f>TEXT(Table1[[#This Row],[Date]],"ddd")</f>
        <v>Fri</v>
      </c>
      <c r="M522" t="str">
        <f t="shared" si="8"/>
        <v>Q3</v>
      </c>
    </row>
    <row r="523" spans="1:13" x14ac:dyDescent="0.35">
      <c r="A523" s="2">
        <v>45550</v>
      </c>
      <c r="B523" t="s">
        <v>504</v>
      </c>
      <c r="C523" t="s">
        <v>490</v>
      </c>
      <c r="D523" t="s">
        <v>25</v>
      </c>
      <c r="E523" t="s">
        <v>277</v>
      </c>
      <c r="F523">
        <v>1</v>
      </c>
      <c r="G523">
        <v>210404</v>
      </c>
      <c r="H523" t="s">
        <v>437</v>
      </c>
      <c r="I523">
        <v>210404</v>
      </c>
      <c r="J523">
        <f>YEAR(Table1[[#This Row],[Date]])</f>
        <v>2024</v>
      </c>
      <c r="K523" t="str">
        <f>TEXT(Table1[[#This Row],[Date]], "mmm")</f>
        <v>Sept</v>
      </c>
      <c r="L523" t="str">
        <f>TEXT(Table1[[#This Row],[Date]],"ddd")</f>
        <v>Sun</v>
      </c>
      <c r="M523" t="str">
        <f t="shared" si="8"/>
        <v>Q3</v>
      </c>
    </row>
    <row r="524" spans="1:13" x14ac:dyDescent="0.35">
      <c r="A524" s="2">
        <v>45551</v>
      </c>
      <c r="B524" t="s">
        <v>505</v>
      </c>
      <c r="C524" t="s">
        <v>489</v>
      </c>
      <c r="D524" t="s">
        <v>25</v>
      </c>
      <c r="E524" t="s">
        <v>181</v>
      </c>
      <c r="F524">
        <v>1</v>
      </c>
      <c r="G524">
        <v>182952</v>
      </c>
      <c r="H524" t="s">
        <v>440</v>
      </c>
      <c r="I524">
        <v>182952</v>
      </c>
      <c r="J524">
        <f>YEAR(Table1[[#This Row],[Date]])</f>
        <v>2024</v>
      </c>
      <c r="K524" t="str">
        <f>TEXT(Table1[[#This Row],[Date]], "mmm")</f>
        <v>Sept</v>
      </c>
      <c r="L524" t="str">
        <f>TEXT(Table1[[#This Row],[Date]],"ddd")</f>
        <v>Mon</v>
      </c>
      <c r="M524" t="str">
        <f t="shared" si="8"/>
        <v>Q3</v>
      </c>
    </row>
    <row r="525" spans="1:13" x14ac:dyDescent="0.35">
      <c r="A525" s="2">
        <v>45557</v>
      </c>
      <c r="B525" t="s">
        <v>507</v>
      </c>
      <c r="C525" t="s">
        <v>493</v>
      </c>
      <c r="D525" t="s">
        <v>25</v>
      </c>
      <c r="E525" t="s">
        <v>417</v>
      </c>
      <c r="F525">
        <v>1</v>
      </c>
      <c r="G525">
        <v>100999</v>
      </c>
      <c r="H525" t="s">
        <v>440</v>
      </c>
      <c r="I525">
        <v>100999</v>
      </c>
      <c r="J525">
        <f>YEAR(Table1[[#This Row],[Date]])</f>
        <v>2024</v>
      </c>
      <c r="K525" t="str">
        <f>TEXT(Table1[[#This Row],[Date]], "mmm")</f>
        <v>Sept</v>
      </c>
      <c r="L525" t="str">
        <f>TEXT(Table1[[#This Row],[Date]],"ddd")</f>
        <v>Sun</v>
      </c>
      <c r="M525" t="str">
        <f t="shared" si="8"/>
        <v>Q3</v>
      </c>
    </row>
    <row r="526" spans="1:13" x14ac:dyDescent="0.35">
      <c r="A526" s="2">
        <v>45559</v>
      </c>
      <c r="B526" t="s">
        <v>506</v>
      </c>
      <c r="C526" t="s">
        <v>490</v>
      </c>
      <c r="D526" t="s">
        <v>24</v>
      </c>
      <c r="E526" t="s">
        <v>418</v>
      </c>
      <c r="F526">
        <v>1</v>
      </c>
      <c r="G526">
        <v>349862</v>
      </c>
      <c r="H526" t="s">
        <v>435</v>
      </c>
      <c r="I526">
        <v>349862</v>
      </c>
      <c r="J526">
        <f>YEAR(Table1[[#This Row],[Date]])</f>
        <v>2024</v>
      </c>
      <c r="K526" t="str">
        <f>TEXT(Table1[[#This Row],[Date]], "mmm")</f>
        <v>Sept</v>
      </c>
      <c r="L526" t="str">
        <f>TEXT(Table1[[#This Row],[Date]],"ddd")</f>
        <v>Tue</v>
      </c>
      <c r="M526" t="str">
        <f t="shared" si="8"/>
        <v>Q3</v>
      </c>
    </row>
    <row r="527" spans="1:13" x14ac:dyDescent="0.35">
      <c r="A527" s="2">
        <v>45571</v>
      </c>
      <c r="B527" t="s">
        <v>507</v>
      </c>
      <c r="C527" t="s">
        <v>486</v>
      </c>
      <c r="D527" t="s">
        <v>25</v>
      </c>
      <c r="E527" t="s">
        <v>419</v>
      </c>
      <c r="F527">
        <v>1</v>
      </c>
      <c r="G527">
        <v>440065</v>
      </c>
      <c r="H527" t="s">
        <v>439</v>
      </c>
      <c r="I527">
        <v>440065</v>
      </c>
      <c r="J527">
        <f>YEAR(Table1[[#This Row],[Date]])</f>
        <v>2024</v>
      </c>
      <c r="K527" t="str">
        <f>TEXT(Table1[[#This Row],[Date]], "mmm")</f>
        <v>Oct</v>
      </c>
      <c r="L527" t="str">
        <f>TEXT(Table1[[#This Row],[Date]],"ddd")</f>
        <v>Sun</v>
      </c>
      <c r="M527" t="str">
        <f t="shared" si="8"/>
        <v>Q4</v>
      </c>
    </row>
    <row r="528" spans="1:13" x14ac:dyDescent="0.35">
      <c r="A528" s="2">
        <v>45575</v>
      </c>
      <c r="B528" t="s">
        <v>503</v>
      </c>
      <c r="C528" t="s">
        <v>489</v>
      </c>
      <c r="D528" t="s">
        <v>23</v>
      </c>
      <c r="E528" t="s">
        <v>420</v>
      </c>
      <c r="F528">
        <v>6</v>
      </c>
      <c r="G528">
        <v>222401</v>
      </c>
      <c r="H528" t="s">
        <v>436</v>
      </c>
      <c r="I528">
        <v>1334406</v>
      </c>
      <c r="J528">
        <f>YEAR(Table1[[#This Row],[Date]])</f>
        <v>2024</v>
      </c>
      <c r="K528" t="str">
        <f>TEXT(Table1[[#This Row],[Date]], "mmm")</f>
        <v>Oct</v>
      </c>
      <c r="L528" t="str">
        <f>TEXT(Table1[[#This Row],[Date]],"ddd")</f>
        <v>Thu</v>
      </c>
      <c r="M528" t="str">
        <f t="shared" si="8"/>
        <v>Q4</v>
      </c>
    </row>
    <row r="529" spans="1:13" x14ac:dyDescent="0.35">
      <c r="A529" s="2">
        <v>45575</v>
      </c>
      <c r="B529" t="s">
        <v>506</v>
      </c>
      <c r="C529" t="s">
        <v>502</v>
      </c>
      <c r="D529" t="s">
        <v>24</v>
      </c>
      <c r="E529" t="s">
        <v>389</v>
      </c>
      <c r="F529">
        <v>1</v>
      </c>
      <c r="G529">
        <v>133253</v>
      </c>
      <c r="H529" t="s">
        <v>439</v>
      </c>
      <c r="I529">
        <v>133253</v>
      </c>
      <c r="J529">
        <f>YEAR(Table1[[#This Row],[Date]])</f>
        <v>2024</v>
      </c>
      <c r="K529" t="str">
        <f>TEXT(Table1[[#This Row],[Date]], "mmm")</f>
        <v>Oct</v>
      </c>
      <c r="L529" t="str">
        <f>TEXT(Table1[[#This Row],[Date]],"ddd")</f>
        <v>Thu</v>
      </c>
      <c r="M529" t="str">
        <f t="shared" si="8"/>
        <v>Q4</v>
      </c>
    </row>
    <row r="530" spans="1:13" x14ac:dyDescent="0.35">
      <c r="A530" s="2">
        <v>45579</v>
      </c>
      <c r="B530" t="s">
        <v>503</v>
      </c>
      <c r="C530" t="s">
        <v>493</v>
      </c>
      <c r="D530" t="s">
        <v>23</v>
      </c>
      <c r="E530" t="s">
        <v>421</v>
      </c>
      <c r="F530">
        <v>5</v>
      </c>
      <c r="G530">
        <v>337111</v>
      </c>
      <c r="H530" t="s">
        <v>440</v>
      </c>
      <c r="I530">
        <v>1685555</v>
      </c>
      <c r="J530">
        <f>YEAR(Table1[[#This Row],[Date]])</f>
        <v>2024</v>
      </c>
      <c r="K530" t="str">
        <f>TEXT(Table1[[#This Row],[Date]], "mmm")</f>
        <v>Oct</v>
      </c>
      <c r="L530" t="str">
        <f>TEXT(Table1[[#This Row],[Date]],"ddd")</f>
        <v>Mon</v>
      </c>
      <c r="M530" t="str">
        <f t="shared" si="8"/>
        <v>Q4</v>
      </c>
    </row>
    <row r="531" spans="1:13" x14ac:dyDescent="0.35">
      <c r="A531" s="2">
        <v>45579</v>
      </c>
      <c r="B531" t="s">
        <v>507</v>
      </c>
      <c r="C531" t="s">
        <v>489</v>
      </c>
      <c r="D531" t="s">
        <v>24</v>
      </c>
      <c r="E531" t="s">
        <v>422</v>
      </c>
      <c r="F531">
        <v>9</v>
      </c>
      <c r="G531">
        <v>427186</v>
      </c>
      <c r="H531" t="s">
        <v>440</v>
      </c>
      <c r="I531">
        <v>3844674</v>
      </c>
      <c r="J531">
        <f>YEAR(Table1[[#This Row],[Date]])</f>
        <v>2024</v>
      </c>
      <c r="K531" t="str">
        <f>TEXT(Table1[[#This Row],[Date]], "mmm")</f>
        <v>Oct</v>
      </c>
      <c r="L531" t="str">
        <f>TEXT(Table1[[#This Row],[Date]],"ddd")</f>
        <v>Mon</v>
      </c>
      <c r="M531" t="str">
        <f t="shared" si="8"/>
        <v>Q4</v>
      </c>
    </row>
    <row r="532" spans="1:13" x14ac:dyDescent="0.35">
      <c r="A532" s="2">
        <v>45579</v>
      </c>
      <c r="B532" t="s">
        <v>504</v>
      </c>
      <c r="C532" t="s">
        <v>502</v>
      </c>
      <c r="D532" t="s">
        <v>25</v>
      </c>
      <c r="E532" t="s">
        <v>423</v>
      </c>
      <c r="F532">
        <v>9</v>
      </c>
      <c r="G532">
        <v>299238</v>
      </c>
      <c r="H532" t="s">
        <v>439</v>
      </c>
      <c r="I532">
        <v>2693142</v>
      </c>
      <c r="J532">
        <f>YEAR(Table1[[#This Row],[Date]])</f>
        <v>2024</v>
      </c>
      <c r="K532" t="str">
        <f>TEXT(Table1[[#This Row],[Date]], "mmm")</f>
        <v>Oct</v>
      </c>
      <c r="L532" t="str">
        <f>TEXT(Table1[[#This Row],[Date]],"ddd")</f>
        <v>Mon</v>
      </c>
      <c r="M532" t="str">
        <f t="shared" si="8"/>
        <v>Q4</v>
      </c>
    </row>
    <row r="533" spans="1:13" x14ac:dyDescent="0.35">
      <c r="A533" s="2">
        <v>45590</v>
      </c>
      <c r="B533" t="s">
        <v>507</v>
      </c>
      <c r="C533" t="s">
        <v>490</v>
      </c>
      <c r="D533" t="s">
        <v>23</v>
      </c>
      <c r="E533" t="s">
        <v>424</v>
      </c>
      <c r="F533">
        <v>9</v>
      </c>
      <c r="G533">
        <v>205223</v>
      </c>
      <c r="H533" t="s">
        <v>437</v>
      </c>
      <c r="I533">
        <v>1847007</v>
      </c>
      <c r="J533">
        <f>YEAR(Table1[[#This Row],[Date]])</f>
        <v>2024</v>
      </c>
      <c r="K533" t="str">
        <f>TEXT(Table1[[#This Row],[Date]], "mmm")</f>
        <v>Oct</v>
      </c>
      <c r="L533" t="str">
        <f>TEXT(Table1[[#This Row],[Date]],"ddd")</f>
        <v>Fri</v>
      </c>
      <c r="M533" t="str">
        <f t="shared" si="8"/>
        <v>Q4</v>
      </c>
    </row>
    <row r="534" spans="1:13" x14ac:dyDescent="0.35">
      <c r="A534" s="2">
        <v>45590</v>
      </c>
      <c r="B534" t="s">
        <v>506</v>
      </c>
      <c r="C534" t="s">
        <v>490</v>
      </c>
      <c r="D534" t="s">
        <v>25</v>
      </c>
      <c r="E534" t="s">
        <v>345</v>
      </c>
      <c r="F534">
        <v>2</v>
      </c>
      <c r="G534">
        <v>264930</v>
      </c>
      <c r="H534" t="s">
        <v>438</v>
      </c>
      <c r="I534">
        <v>529860</v>
      </c>
      <c r="J534">
        <f>YEAR(Table1[[#This Row],[Date]])</f>
        <v>2024</v>
      </c>
      <c r="K534" t="str">
        <f>TEXT(Table1[[#This Row],[Date]], "mmm")</f>
        <v>Oct</v>
      </c>
      <c r="L534" t="str">
        <f>TEXT(Table1[[#This Row],[Date]],"ddd")</f>
        <v>Fri</v>
      </c>
      <c r="M534" t="str">
        <f t="shared" si="8"/>
        <v>Q4</v>
      </c>
    </row>
    <row r="535" spans="1:13" x14ac:dyDescent="0.35">
      <c r="A535" s="2">
        <v>45596</v>
      </c>
      <c r="B535" t="s">
        <v>505</v>
      </c>
      <c r="C535" t="s">
        <v>487</v>
      </c>
      <c r="D535" t="s">
        <v>23</v>
      </c>
      <c r="E535" t="s">
        <v>425</v>
      </c>
      <c r="F535">
        <v>6</v>
      </c>
      <c r="G535">
        <v>88338</v>
      </c>
      <c r="H535" t="s">
        <v>437</v>
      </c>
      <c r="I535">
        <v>530028</v>
      </c>
      <c r="J535">
        <f>YEAR(Table1[[#This Row],[Date]])</f>
        <v>2024</v>
      </c>
      <c r="K535" t="str">
        <f>TEXT(Table1[[#This Row],[Date]], "mmm")</f>
        <v>Oct</v>
      </c>
      <c r="L535" t="str">
        <f>TEXT(Table1[[#This Row],[Date]],"ddd")</f>
        <v>Thu</v>
      </c>
      <c r="M535" t="str">
        <f t="shared" si="8"/>
        <v>Q4</v>
      </c>
    </row>
    <row r="536" spans="1:13" x14ac:dyDescent="0.35">
      <c r="A536" s="2">
        <v>45602</v>
      </c>
      <c r="B536" t="s">
        <v>507</v>
      </c>
      <c r="C536" t="s">
        <v>493</v>
      </c>
      <c r="D536" t="s">
        <v>22</v>
      </c>
      <c r="E536" t="s">
        <v>96</v>
      </c>
      <c r="F536">
        <v>6</v>
      </c>
      <c r="G536">
        <v>309927</v>
      </c>
      <c r="H536" t="s">
        <v>436</v>
      </c>
      <c r="I536">
        <v>1859562</v>
      </c>
      <c r="J536">
        <f>YEAR(Table1[[#This Row],[Date]])</f>
        <v>2024</v>
      </c>
      <c r="K536" t="str">
        <f>TEXT(Table1[[#This Row],[Date]], "mmm")</f>
        <v>Nov</v>
      </c>
      <c r="L536" t="str">
        <f>TEXT(Table1[[#This Row],[Date]],"ddd")</f>
        <v>Wed</v>
      </c>
      <c r="M536" t="str">
        <f t="shared" si="8"/>
        <v>Q4</v>
      </c>
    </row>
    <row r="537" spans="1:13" x14ac:dyDescent="0.35">
      <c r="A537" s="2">
        <v>45604</v>
      </c>
      <c r="B537" t="s">
        <v>504</v>
      </c>
      <c r="C537" t="s">
        <v>489</v>
      </c>
      <c r="D537" t="s">
        <v>22</v>
      </c>
      <c r="E537" t="s">
        <v>426</v>
      </c>
      <c r="F537">
        <v>3</v>
      </c>
      <c r="G537">
        <v>388953</v>
      </c>
      <c r="H537" t="s">
        <v>440</v>
      </c>
      <c r="I537">
        <v>1166859</v>
      </c>
      <c r="J537">
        <f>YEAR(Table1[[#This Row],[Date]])</f>
        <v>2024</v>
      </c>
      <c r="K537" t="str">
        <f>TEXT(Table1[[#This Row],[Date]], "mmm")</f>
        <v>Nov</v>
      </c>
      <c r="L537" t="str">
        <f>TEXT(Table1[[#This Row],[Date]],"ddd")</f>
        <v>Fri</v>
      </c>
      <c r="M537" t="str">
        <f t="shared" si="8"/>
        <v>Q4</v>
      </c>
    </row>
    <row r="538" spans="1:13" x14ac:dyDescent="0.35">
      <c r="A538" s="2">
        <v>45622</v>
      </c>
      <c r="B538" t="s">
        <v>503</v>
      </c>
      <c r="C538" t="s">
        <v>487</v>
      </c>
      <c r="D538" t="s">
        <v>23</v>
      </c>
      <c r="E538" t="s">
        <v>427</v>
      </c>
      <c r="F538">
        <v>6</v>
      </c>
      <c r="G538">
        <v>230821</v>
      </c>
      <c r="H538" t="s">
        <v>436</v>
      </c>
      <c r="I538">
        <v>1384926</v>
      </c>
      <c r="J538">
        <f>YEAR(Table1[[#This Row],[Date]])</f>
        <v>2024</v>
      </c>
      <c r="K538" t="str">
        <f>TEXT(Table1[[#This Row],[Date]], "mmm")</f>
        <v>Nov</v>
      </c>
      <c r="L538" t="str">
        <f>TEXT(Table1[[#This Row],[Date]],"ddd")</f>
        <v>Tue</v>
      </c>
      <c r="M538" t="str">
        <f t="shared" si="8"/>
        <v>Q4</v>
      </c>
    </row>
    <row r="539" spans="1:13" x14ac:dyDescent="0.35">
      <c r="A539" s="2">
        <v>45625</v>
      </c>
      <c r="B539" t="s">
        <v>503</v>
      </c>
      <c r="C539" t="s">
        <v>493</v>
      </c>
      <c r="D539" t="s">
        <v>24</v>
      </c>
      <c r="E539" t="s">
        <v>428</v>
      </c>
      <c r="F539">
        <v>8</v>
      </c>
      <c r="G539">
        <v>78004</v>
      </c>
      <c r="H539" t="s">
        <v>437</v>
      </c>
      <c r="I539">
        <v>624032</v>
      </c>
      <c r="J539">
        <f>YEAR(Table1[[#This Row],[Date]])</f>
        <v>2024</v>
      </c>
      <c r="K539" t="str">
        <f>TEXT(Table1[[#This Row],[Date]], "mmm")</f>
        <v>Nov</v>
      </c>
      <c r="L539" t="str">
        <f>TEXT(Table1[[#This Row],[Date]],"ddd")</f>
        <v>Fri</v>
      </c>
      <c r="M539" t="str">
        <f t="shared" si="8"/>
        <v>Q4</v>
      </c>
    </row>
    <row r="540" spans="1:13" x14ac:dyDescent="0.35">
      <c r="A540" s="2">
        <v>45625</v>
      </c>
      <c r="B540" t="s">
        <v>506</v>
      </c>
      <c r="C540" t="s">
        <v>490</v>
      </c>
      <c r="D540" t="s">
        <v>23</v>
      </c>
      <c r="E540" t="s">
        <v>429</v>
      </c>
      <c r="F540">
        <v>8</v>
      </c>
      <c r="G540">
        <v>346158</v>
      </c>
      <c r="H540" t="s">
        <v>437</v>
      </c>
      <c r="I540">
        <v>2769264</v>
      </c>
      <c r="J540">
        <f>YEAR(Table1[[#This Row],[Date]])</f>
        <v>2024</v>
      </c>
      <c r="K540" t="str">
        <f>TEXT(Table1[[#This Row],[Date]], "mmm")</f>
        <v>Nov</v>
      </c>
      <c r="L540" t="str">
        <f>TEXT(Table1[[#This Row],[Date]],"ddd")</f>
        <v>Fri</v>
      </c>
      <c r="M540" t="str">
        <f t="shared" si="8"/>
        <v>Q4</v>
      </c>
    </row>
    <row r="541" spans="1:13" x14ac:dyDescent="0.35">
      <c r="A541" s="2">
        <v>45629</v>
      </c>
      <c r="B541" t="s">
        <v>505</v>
      </c>
      <c r="C541" t="s">
        <v>490</v>
      </c>
      <c r="D541" t="s">
        <v>25</v>
      </c>
      <c r="E541" t="s">
        <v>430</v>
      </c>
      <c r="F541">
        <v>8</v>
      </c>
      <c r="G541">
        <v>78970</v>
      </c>
      <c r="H541" t="s">
        <v>437</v>
      </c>
      <c r="I541">
        <v>631760</v>
      </c>
      <c r="J541">
        <f>YEAR(Table1[[#This Row],[Date]])</f>
        <v>2024</v>
      </c>
      <c r="K541" t="str">
        <f>TEXT(Table1[[#This Row],[Date]], "mmm")</f>
        <v>Dec</v>
      </c>
      <c r="L541" t="str">
        <f>TEXT(Table1[[#This Row],[Date]],"ddd")</f>
        <v>Tue</v>
      </c>
      <c r="M541" t="str">
        <f t="shared" si="8"/>
        <v>Q4</v>
      </c>
    </row>
    <row r="542" spans="1:13" x14ac:dyDescent="0.35">
      <c r="A542" s="2">
        <v>45632</v>
      </c>
      <c r="B542" t="s">
        <v>506</v>
      </c>
      <c r="C542" t="s">
        <v>502</v>
      </c>
      <c r="D542" t="s">
        <v>24</v>
      </c>
      <c r="E542" t="s">
        <v>155</v>
      </c>
      <c r="F542">
        <v>7</v>
      </c>
      <c r="G542">
        <v>228286</v>
      </c>
      <c r="H542" t="s">
        <v>440</v>
      </c>
      <c r="I542">
        <v>1598002</v>
      </c>
      <c r="J542">
        <f>YEAR(Table1[[#This Row],[Date]])</f>
        <v>2024</v>
      </c>
      <c r="K542" t="str">
        <f>TEXT(Table1[[#This Row],[Date]], "mmm")</f>
        <v>Dec</v>
      </c>
      <c r="L542" t="str">
        <f>TEXT(Table1[[#This Row],[Date]],"ddd")</f>
        <v>Fri</v>
      </c>
      <c r="M542" t="str">
        <f t="shared" si="8"/>
        <v>Q4</v>
      </c>
    </row>
    <row r="543" spans="1:13" x14ac:dyDescent="0.35">
      <c r="A543" s="2">
        <v>45632</v>
      </c>
      <c r="B543" t="s">
        <v>504</v>
      </c>
      <c r="C543" t="s">
        <v>490</v>
      </c>
      <c r="D543" t="s">
        <v>24</v>
      </c>
      <c r="E543" t="s">
        <v>169</v>
      </c>
      <c r="F543">
        <v>6</v>
      </c>
      <c r="G543">
        <v>241083</v>
      </c>
      <c r="H543" t="s">
        <v>439</v>
      </c>
      <c r="I543">
        <v>1446498</v>
      </c>
      <c r="J543">
        <f>YEAR(Table1[[#This Row],[Date]])</f>
        <v>2024</v>
      </c>
      <c r="K543" t="str">
        <f>TEXT(Table1[[#This Row],[Date]], "mmm")</f>
        <v>Dec</v>
      </c>
      <c r="L543" t="str">
        <f>TEXT(Table1[[#This Row],[Date]],"ddd")</f>
        <v>Fri</v>
      </c>
      <c r="M543" t="str">
        <f t="shared" si="8"/>
        <v>Q4</v>
      </c>
    </row>
    <row r="544" spans="1:13" x14ac:dyDescent="0.35">
      <c r="A544" s="2">
        <v>45637</v>
      </c>
      <c r="B544" t="s">
        <v>506</v>
      </c>
      <c r="C544" t="s">
        <v>493</v>
      </c>
      <c r="D544" t="s">
        <v>22</v>
      </c>
      <c r="E544" t="s">
        <v>431</v>
      </c>
      <c r="F544">
        <v>7</v>
      </c>
      <c r="G544">
        <v>301713</v>
      </c>
      <c r="H544" t="s">
        <v>438</v>
      </c>
      <c r="I544">
        <v>2111991</v>
      </c>
      <c r="J544">
        <f>YEAR(Table1[[#This Row],[Date]])</f>
        <v>2024</v>
      </c>
      <c r="K544" t="str">
        <f>TEXT(Table1[[#This Row],[Date]], "mmm")</f>
        <v>Dec</v>
      </c>
      <c r="L544" t="str">
        <f>TEXT(Table1[[#This Row],[Date]],"ddd")</f>
        <v>Wed</v>
      </c>
      <c r="M544" t="str">
        <f t="shared" si="8"/>
        <v>Q4</v>
      </c>
    </row>
    <row r="545" spans="1:13" x14ac:dyDescent="0.35">
      <c r="A545" s="2">
        <v>45640</v>
      </c>
      <c r="B545" t="s">
        <v>503</v>
      </c>
      <c r="C545" t="s">
        <v>488</v>
      </c>
      <c r="D545" t="s">
        <v>24</v>
      </c>
      <c r="E545" t="s">
        <v>432</v>
      </c>
      <c r="F545">
        <v>7</v>
      </c>
      <c r="G545">
        <v>483283</v>
      </c>
      <c r="H545" t="s">
        <v>438</v>
      </c>
      <c r="I545">
        <v>3382981</v>
      </c>
      <c r="J545">
        <f>YEAR(Table1[[#This Row],[Date]])</f>
        <v>2024</v>
      </c>
      <c r="K545" t="str">
        <f>TEXT(Table1[[#This Row],[Date]], "mmm")</f>
        <v>Dec</v>
      </c>
      <c r="L545" t="str">
        <f>TEXT(Table1[[#This Row],[Date]],"ddd")</f>
        <v>Sat</v>
      </c>
      <c r="M545" t="str">
        <f t="shared" si="8"/>
        <v>Q4</v>
      </c>
    </row>
    <row r="546" spans="1:13" x14ac:dyDescent="0.35">
      <c r="A546" s="2">
        <v>45642</v>
      </c>
      <c r="B546" t="s">
        <v>507</v>
      </c>
      <c r="C546" t="s">
        <v>488</v>
      </c>
      <c r="D546" t="s">
        <v>24</v>
      </c>
      <c r="E546" t="s">
        <v>433</v>
      </c>
      <c r="F546">
        <v>9</v>
      </c>
      <c r="G546">
        <v>458275</v>
      </c>
      <c r="H546" t="s">
        <v>440</v>
      </c>
      <c r="I546">
        <v>4124475</v>
      </c>
      <c r="J546">
        <f>YEAR(Table1[[#This Row],[Date]])</f>
        <v>2024</v>
      </c>
      <c r="K546" t="str">
        <f>TEXT(Table1[[#This Row],[Date]], "mmm")</f>
        <v>Dec</v>
      </c>
      <c r="L546" t="str">
        <f>TEXT(Table1[[#This Row],[Date]],"ddd")</f>
        <v>Mon</v>
      </c>
      <c r="M546" t="str">
        <f t="shared" si="8"/>
        <v>Q4</v>
      </c>
    </row>
    <row r="547" spans="1:13" x14ac:dyDescent="0.35">
      <c r="A547" s="2">
        <v>45644</v>
      </c>
      <c r="B547" t="s">
        <v>507</v>
      </c>
      <c r="C547" t="s">
        <v>502</v>
      </c>
      <c r="D547" t="s">
        <v>24</v>
      </c>
      <c r="E547" t="s">
        <v>311</v>
      </c>
      <c r="F547">
        <v>2</v>
      </c>
      <c r="G547">
        <v>119274</v>
      </c>
      <c r="H547" t="s">
        <v>438</v>
      </c>
      <c r="I547">
        <v>238548</v>
      </c>
      <c r="J547">
        <f>YEAR(Table1[[#This Row],[Date]])</f>
        <v>2024</v>
      </c>
      <c r="K547" t="str">
        <f>TEXT(Table1[[#This Row],[Date]], "mmm")</f>
        <v>Dec</v>
      </c>
      <c r="L547" t="str">
        <f>TEXT(Table1[[#This Row],[Date]],"ddd")</f>
        <v>Wed</v>
      </c>
      <c r="M547" t="str">
        <f t="shared" si="8"/>
        <v>Q4</v>
      </c>
    </row>
    <row r="548" spans="1:13" x14ac:dyDescent="0.35">
      <c r="A548" s="2">
        <v>45646</v>
      </c>
      <c r="B548" t="s">
        <v>505</v>
      </c>
      <c r="C548" t="s">
        <v>493</v>
      </c>
      <c r="D548" t="s">
        <v>23</v>
      </c>
      <c r="E548" t="s">
        <v>251</v>
      </c>
      <c r="F548">
        <v>7</v>
      </c>
      <c r="G548">
        <v>361550</v>
      </c>
      <c r="H548" t="s">
        <v>435</v>
      </c>
      <c r="I548">
        <v>2530850</v>
      </c>
      <c r="J548">
        <f>YEAR(Table1[[#This Row],[Date]])</f>
        <v>2024</v>
      </c>
      <c r="K548" t="str">
        <f>TEXT(Table1[[#This Row],[Date]], "mmm")</f>
        <v>Dec</v>
      </c>
      <c r="L548" t="str">
        <f>TEXT(Table1[[#This Row],[Date]],"ddd")</f>
        <v>Fri</v>
      </c>
      <c r="M548" t="str">
        <f t="shared" si="8"/>
        <v>Q4</v>
      </c>
    </row>
    <row r="549" spans="1:13" x14ac:dyDescent="0.35">
      <c r="A549" s="2">
        <v>45646</v>
      </c>
      <c r="B549" t="s">
        <v>507</v>
      </c>
      <c r="C549" t="s">
        <v>489</v>
      </c>
      <c r="D549" t="s">
        <v>23</v>
      </c>
      <c r="E549" t="s">
        <v>54</v>
      </c>
      <c r="F549">
        <v>1</v>
      </c>
      <c r="G549">
        <v>84452</v>
      </c>
      <c r="H549" t="s">
        <v>436</v>
      </c>
      <c r="I549">
        <v>84452</v>
      </c>
      <c r="J549">
        <f>YEAR(Table1[[#This Row],[Date]])</f>
        <v>2024</v>
      </c>
      <c r="K549" t="str">
        <f>TEXT(Table1[[#This Row],[Date]], "mmm")</f>
        <v>Dec</v>
      </c>
      <c r="L549" t="str">
        <f>TEXT(Table1[[#This Row],[Date]],"ddd")</f>
        <v>Fri</v>
      </c>
      <c r="M549" t="str">
        <f t="shared" si="8"/>
        <v>Q4</v>
      </c>
    </row>
    <row r="550" spans="1:13" x14ac:dyDescent="0.35">
      <c r="A550" s="2">
        <v>45646</v>
      </c>
      <c r="B550" t="s">
        <v>504</v>
      </c>
      <c r="C550" t="s">
        <v>491</v>
      </c>
      <c r="D550" t="s">
        <v>24</v>
      </c>
      <c r="E550" t="s">
        <v>434</v>
      </c>
      <c r="F550">
        <v>8</v>
      </c>
      <c r="G550">
        <v>333198</v>
      </c>
      <c r="H550" t="s">
        <v>435</v>
      </c>
      <c r="I550">
        <v>2665584</v>
      </c>
      <c r="J550">
        <f>YEAR(Table1[[#This Row],[Date]])</f>
        <v>2024</v>
      </c>
      <c r="K550" t="str">
        <f>TEXT(Table1[[#This Row],[Date]], "mmm")</f>
        <v>Dec</v>
      </c>
      <c r="L550" t="str">
        <f>TEXT(Table1[[#This Row],[Date]],"ddd")</f>
        <v>Fri</v>
      </c>
      <c r="M550" t="str">
        <f t="shared" si="8"/>
        <v>Q4</v>
      </c>
    </row>
    <row r="551" spans="1:13" x14ac:dyDescent="0.35">
      <c r="A551" s="2">
        <v>45648</v>
      </c>
      <c r="B551" t="s">
        <v>505</v>
      </c>
      <c r="C551" t="s">
        <v>486</v>
      </c>
      <c r="D551" t="s">
        <v>23</v>
      </c>
      <c r="E551" t="s">
        <v>412</v>
      </c>
      <c r="F551">
        <v>1</v>
      </c>
      <c r="G551">
        <v>156918</v>
      </c>
      <c r="H551" t="s">
        <v>436</v>
      </c>
      <c r="I551">
        <v>156918</v>
      </c>
      <c r="J551">
        <f>YEAR(Table1[[#This Row],[Date]])</f>
        <v>2024</v>
      </c>
      <c r="K551" t="str">
        <f>TEXT(Table1[[#This Row],[Date]], "mmm")</f>
        <v>Dec</v>
      </c>
      <c r="L551" t="str">
        <f>TEXT(Table1[[#This Row],[Date]],"ddd")</f>
        <v>Sun</v>
      </c>
      <c r="M551" t="str">
        <f t="shared" si="8"/>
        <v>Q4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51"/>
  <sheetViews>
    <sheetView workbookViewId="0">
      <selection activeCell="F14" sqref="F14"/>
    </sheetView>
  </sheetViews>
  <sheetFormatPr defaultRowHeight="14.5" x14ac:dyDescent="0.35"/>
  <cols>
    <col min="1" max="1" width="18.08984375" bestFit="1" customWidth="1"/>
    <col min="3" max="3" width="16.1796875" bestFit="1" customWidth="1"/>
    <col min="5" max="5" width="9.90625" bestFit="1" customWidth="1"/>
    <col min="6" max="6" width="10" bestFit="1" customWidth="1"/>
    <col min="7" max="7" width="9.6328125" bestFit="1" customWidth="1"/>
    <col min="8" max="8" width="11" bestFit="1" customWidth="1"/>
    <col min="9" max="9" width="10.453125" bestFit="1" customWidth="1"/>
  </cols>
  <sheetData>
    <row r="1" spans="1:9" x14ac:dyDescent="0.35">
      <c r="A1" s="1" t="s">
        <v>0</v>
      </c>
      <c r="B1" s="1" t="s">
        <v>1</v>
      </c>
      <c r="C1" s="1" t="s">
        <v>2</v>
      </c>
      <c r="D1" s="1" t="s">
        <v>3</v>
      </c>
      <c r="E1" s="1" t="s">
        <v>4</v>
      </c>
      <c r="F1" s="1" t="s">
        <v>5</v>
      </c>
      <c r="G1" s="1" t="s">
        <v>6</v>
      </c>
      <c r="H1" s="1" t="s">
        <v>7</v>
      </c>
      <c r="I1" s="1" t="s">
        <v>8</v>
      </c>
    </row>
    <row r="2" spans="1:9" x14ac:dyDescent="0.35">
      <c r="A2" s="2">
        <v>43466</v>
      </c>
      <c r="B2" t="s">
        <v>9</v>
      </c>
      <c r="C2" t="s">
        <v>14</v>
      </c>
      <c r="D2" t="s">
        <v>22</v>
      </c>
      <c r="E2" t="s">
        <v>26</v>
      </c>
      <c r="F2">
        <v>9</v>
      </c>
      <c r="G2">
        <v>393552</v>
      </c>
      <c r="H2" t="s">
        <v>435</v>
      </c>
      <c r="I2">
        <v>3541968</v>
      </c>
    </row>
    <row r="3" spans="1:9" x14ac:dyDescent="0.35">
      <c r="A3" s="2">
        <v>43469</v>
      </c>
      <c r="B3" t="s">
        <v>10</v>
      </c>
      <c r="C3" t="s">
        <v>15</v>
      </c>
      <c r="D3" t="s">
        <v>23</v>
      </c>
      <c r="E3" t="s">
        <v>27</v>
      </c>
      <c r="F3">
        <v>2</v>
      </c>
      <c r="G3">
        <v>341392</v>
      </c>
      <c r="H3" t="s">
        <v>436</v>
      </c>
      <c r="I3">
        <v>682784</v>
      </c>
    </row>
    <row r="4" spans="1:9" x14ac:dyDescent="0.35">
      <c r="A4" s="2">
        <v>43470</v>
      </c>
      <c r="B4" t="s">
        <v>11</v>
      </c>
      <c r="C4" t="s">
        <v>16</v>
      </c>
      <c r="D4" t="s">
        <v>23</v>
      </c>
      <c r="E4" t="s">
        <v>28</v>
      </c>
      <c r="F4">
        <v>4</v>
      </c>
      <c r="G4">
        <v>218138</v>
      </c>
      <c r="H4" t="s">
        <v>437</v>
      </c>
      <c r="I4">
        <v>872552</v>
      </c>
    </row>
    <row r="5" spans="1:9" x14ac:dyDescent="0.35">
      <c r="A5" s="2">
        <v>43471</v>
      </c>
      <c r="B5" t="s">
        <v>12</v>
      </c>
      <c r="C5" t="s">
        <v>17</v>
      </c>
      <c r="D5" t="s">
        <v>24</v>
      </c>
      <c r="E5" t="s">
        <v>29</v>
      </c>
      <c r="F5">
        <v>2</v>
      </c>
      <c r="G5">
        <v>164925</v>
      </c>
      <c r="H5" t="s">
        <v>438</v>
      </c>
      <c r="I5">
        <v>329850</v>
      </c>
    </row>
    <row r="6" spans="1:9" x14ac:dyDescent="0.35">
      <c r="A6" s="2">
        <v>43476</v>
      </c>
      <c r="B6" t="s">
        <v>12</v>
      </c>
      <c r="C6" t="s">
        <v>15</v>
      </c>
      <c r="D6" t="s">
        <v>22</v>
      </c>
      <c r="E6" t="s">
        <v>30</v>
      </c>
      <c r="F6">
        <v>4</v>
      </c>
      <c r="G6">
        <v>297618</v>
      </c>
      <c r="H6" t="s">
        <v>439</v>
      </c>
      <c r="I6">
        <v>1190472</v>
      </c>
    </row>
    <row r="7" spans="1:9" x14ac:dyDescent="0.35">
      <c r="A7" s="2">
        <v>43476</v>
      </c>
      <c r="B7" t="s">
        <v>10</v>
      </c>
      <c r="C7" t="s">
        <v>18</v>
      </c>
      <c r="D7" t="s">
        <v>23</v>
      </c>
      <c r="E7" t="s">
        <v>31</v>
      </c>
      <c r="F7">
        <v>9</v>
      </c>
      <c r="G7">
        <v>104292</v>
      </c>
      <c r="H7" t="s">
        <v>440</v>
      </c>
      <c r="I7">
        <v>938628</v>
      </c>
    </row>
    <row r="8" spans="1:9" x14ac:dyDescent="0.35">
      <c r="A8" s="2">
        <v>43493</v>
      </c>
      <c r="B8" t="s">
        <v>9</v>
      </c>
      <c r="C8" t="s">
        <v>18</v>
      </c>
      <c r="D8" t="s">
        <v>24</v>
      </c>
      <c r="E8" t="s">
        <v>32</v>
      </c>
      <c r="F8">
        <v>3</v>
      </c>
      <c r="G8">
        <v>336317</v>
      </c>
      <c r="H8" t="s">
        <v>437</v>
      </c>
      <c r="I8">
        <v>1008951</v>
      </c>
    </row>
    <row r="9" spans="1:9" x14ac:dyDescent="0.35">
      <c r="A9" s="2">
        <v>43494</v>
      </c>
      <c r="B9" t="s">
        <v>9</v>
      </c>
      <c r="C9" t="s">
        <v>18</v>
      </c>
      <c r="D9" t="s">
        <v>22</v>
      </c>
      <c r="E9" t="s">
        <v>33</v>
      </c>
      <c r="F9">
        <v>2</v>
      </c>
      <c r="G9">
        <v>204142</v>
      </c>
      <c r="H9" t="s">
        <v>439</v>
      </c>
      <c r="I9">
        <v>408284</v>
      </c>
    </row>
    <row r="10" spans="1:9" x14ac:dyDescent="0.35">
      <c r="A10" s="2">
        <v>43495</v>
      </c>
      <c r="B10" t="s">
        <v>12</v>
      </c>
      <c r="C10" t="s">
        <v>19</v>
      </c>
      <c r="D10" t="s">
        <v>24</v>
      </c>
      <c r="E10" t="s">
        <v>34</v>
      </c>
      <c r="F10">
        <v>1</v>
      </c>
      <c r="G10">
        <v>270929</v>
      </c>
      <c r="H10" t="s">
        <v>439</v>
      </c>
      <c r="I10">
        <v>270929</v>
      </c>
    </row>
    <row r="11" spans="1:9" x14ac:dyDescent="0.35">
      <c r="A11" s="2">
        <v>43496</v>
      </c>
      <c r="B11" t="s">
        <v>11</v>
      </c>
      <c r="C11" t="s">
        <v>18</v>
      </c>
      <c r="D11" t="s">
        <v>25</v>
      </c>
      <c r="E11" t="s">
        <v>35</v>
      </c>
      <c r="F11">
        <v>4</v>
      </c>
      <c r="G11">
        <v>410218</v>
      </c>
      <c r="H11" t="s">
        <v>436</v>
      </c>
      <c r="I11">
        <v>1640872</v>
      </c>
    </row>
    <row r="12" spans="1:9" x14ac:dyDescent="0.35">
      <c r="A12" s="2">
        <v>43497</v>
      </c>
      <c r="B12" t="s">
        <v>11</v>
      </c>
      <c r="C12" t="s">
        <v>20</v>
      </c>
      <c r="D12" t="s">
        <v>23</v>
      </c>
      <c r="E12" t="s">
        <v>36</v>
      </c>
      <c r="F12">
        <v>9</v>
      </c>
      <c r="G12">
        <v>270507</v>
      </c>
      <c r="H12" t="s">
        <v>438</v>
      </c>
      <c r="I12">
        <v>2434563</v>
      </c>
    </row>
    <row r="13" spans="1:9" x14ac:dyDescent="0.35">
      <c r="A13" s="2">
        <v>43500</v>
      </c>
      <c r="B13" t="s">
        <v>11</v>
      </c>
      <c r="C13" t="s">
        <v>15</v>
      </c>
      <c r="D13" t="s">
        <v>25</v>
      </c>
      <c r="E13" t="s">
        <v>37</v>
      </c>
      <c r="F13">
        <v>2</v>
      </c>
      <c r="G13">
        <v>404591</v>
      </c>
      <c r="H13" t="s">
        <v>436</v>
      </c>
      <c r="I13">
        <v>809182</v>
      </c>
    </row>
    <row r="14" spans="1:9" x14ac:dyDescent="0.35">
      <c r="A14" s="2">
        <v>43502</v>
      </c>
      <c r="B14" t="s">
        <v>10</v>
      </c>
      <c r="C14" t="s">
        <v>21</v>
      </c>
      <c r="D14" t="s">
        <v>23</v>
      </c>
      <c r="E14" t="s">
        <v>38</v>
      </c>
      <c r="F14">
        <v>3</v>
      </c>
      <c r="G14">
        <v>112234</v>
      </c>
      <c r="H14" t="s">
        <v>439</v>
      </c>
      <c r="I14">
        <v>336702</v>
      </c>
    </row>
    <row r="15" spans="1:9" x14ac:dyDescent="0.35">
      <c r="A15" s="2">
        <v>43503</v>
      </c>
      <c r="B15" t="s">
        <v>9</v>
      </c>
      <c r="C15" t="s">
        <v>16</v>
      </c>
      <c r="D15" t="s">
        <v>22</v>
      </c>
      <c r="E15" t="s">
        <v>39</v>
      </c>
      <c r="F15">
        <v>8</v>
      </c>
      <c r="G15">
        <v>340522</v>
      </c>
      <c r="H15" t="s">
        <v>436</v>
      </c>
      <c r="I15">
        <v>2724176</v>
      </c>
    </row>
    <row r="16" spans="1:9" x14ac:dyDescent="0.35">
      <c r="A16" s="2">
        <v>43503</v>
      </c>
      <c r="B16" t="s">
        <v>11</v>
      </c>
      <c r="C16" t="s">
        <v>17</v>
      </c>
      <c r="D16" t="s">
        <v>22</v>
      </c>
      <c r="E16" t="s">
        <v>40</v>
      </c>
      <c r="F16">
        <v>5</v>
      </c>
      <c r="G16">
        <v>222936</v>
      </c>
      <c r="H16" t="s">
        <v>438</v>
      </c>
      <c r="I16">
        <v>1114680</v>
      </c>
    </row>
    <row r="17" spans="1:9" x14ac:dyDescent="0.35">
      <c r="A17" s="2">
        <v>43508</v>
      </c>
      <c r="B17" t="s">
        <v>9</v>
      </c>
      <c r="C17" t="s">
        <v>21</v>
      </c>
      <c r="D17" t="s">
        <v>23</v>
      </c>
      <c r="E17" t="s">
        <v>41</v>
      </c>
      <c r="F17">
        <v>4</v>
      </c>
      <c r="G17">
        <v>364635</v>
      </c>
      <c r="H17" t="s">
        <v>438</v>
      </c>
      <c r="I17">
        <v>1458540</v>
      </c>
    </row>
    <row r="18" spans="1:9" x14ac:dyDescent="0.35">
      <c r="A18" s="2">
        <v>43512</v>
      </c>
      <c r="B18" t="s">
        <v>10</v>
      </c>
      <c r="C18" t="s">
        <v>17</v>
      </c>
      <c r="D18" t="s">
        <v>23</v>
      </c>
      <c r="E18" t="s">
        <v>42</v>
      </c>
      <c r="F18">
        <v>3</v>
      </c>
      <c r="G18">
        <v>120964</v>
      </c>
      <c r="H18" t="s">
        <v>435</v>
      </c>
      <c r="I18">
        <v>362892</v>
      </c>
    </row>
    <row r="19" spans="1:9" x14ac:dyDescent="0.35">
      <c r="A19" s="2">
        <v>43518</v>
      </c>
      <c r="B19" t="s">
        <v>10</v>
      </c>
      <c r="C19" t="s">
        <v>19</v>
      </c>
      <c r="D19" t="s">
        <v>23</v>
      </c>
      <c r="E19" t="s">
        <v>43</v>
      </c>
      <c r="F19">
        <v>9</v>
      </c>
      <c r="G19">
        <v>48031</v>
      </c>
      <c r="H19" t="s">
        <v>436</v>
      </c>
      <c r="I19">
        <v>432279</v>
      </c>
    </row>
    <row r="20" spans="1:9" x14ac:dyDescent="0.35">
      <c r="A20" s="2">
        <v>43521</v>
      </c>
      <c r="B20" t="s">
        <v>13</v>
      </c>
      <c r="C20" t="s">
        <v>21</v>
      </c>
      <c r="D20" t="s">
        <v>24</v>
      </c>
      <c r="E20" t="s">
        <v>44</v>
      </c>
      <c r="F20">
        <v>9</v>
      </c>
      <c r="G20">
        <v>33810</v>
      </c>
      <c r="H20" t="s">
        <v>435</v>
      </c>
      <c r="I20">
        <v>304290</v>
      </c>
    </row>
    <row r="21" spans="1:9" x14ac:dyDescent="0.35">
      <c r="A21" s="2">
        <v>43521</v>
      </c>
      <c r="B21" t="s">
        <v>12</v>
      </c>
      <c r="C21" t="s">
        <v>15</v>
      </c>
      <c r="D21" t="s">
        <v>22</v>
      </c>
      <c r="E21" t="s">
        <v>45</v>
      </c>
      <c r="F21">
        <v>3</v>
      </c>
      <c r="G21">
        <v>384034</v>
      </c>
      <c r="H21" t="s">
        <v>438</v>
      </c>
      <c r="I21">
        <v>1152102</v>
      </c>
    </row>
    <row r="22" spans="1:9" x14ac:dyDescent="0.35">
      <c r="A22" s="2">
        <v>43524</v>
      </c>
      <c r="B22" t="s">
        <v>10</v>
      </c>
      <c r="C22" t="s">
        <v>18</v>
      </c>
      <c r="D22" t="s">
        <v>24</v>
      </c>
      <c r="E22" t="s">
        <v>46</v>
      </c>
      <c r="F22">
        <v>3</v>
      </c>
      <c r="G22">
        <v>74829</v>
      </c>
      <c r="H22" t="s">
        <v>436</v>
      </c>
      <c r="I22">
        <v>224487</v>
      </c>
    </row>
    <row r="23" spans="1:9" x14ac:dyDescent="0.35">
      <c r="A23" s="2">
        <v>43530</v>
      </c>
      <c r="B23" t="s">
        <v>9</v>
      </c>
      <c r="C23" t="s">
        <v>17</v>
      </c>
      <c r="D23" t="s">
        <v>24</v>
      </c>
      <c r="E23" t="s">
        <v>47</v>
      </c>
      <c r="F23">
        <v>7</v>
      </c>
      <c r="G23">
        <v>42826</v>
      </c>
      <c r="H23" t="s">
        <v>436</v>
      </c>
      <c r="I23">
        <v>299782</v>
      </c>
    </row>
    <row r="24" spans="1:9" x14ac:dyDescent="0.35">
      <c r="A24" s="2">
        <v>43537</v>
      </c>
      <c r="B24" t="s">
        <v>11</v>
      </c>
      <c r="C24" t="s">
        <v>19</v>
      </c>
      <c r="D24" t="s">
        <v>22</v>
      </c>
      <c r="E24" t="s">
        <v>48</v>
      </c>
      <c r="F24">
        <v>3</v>
      </c>
      <c r="G24">
        <v>379583</v>
      </c>
      <c r="H24" t="s">
        <v>439</v>
      </c>
      <c r="I24">
        <v>1138749</v>
      </c>
    </row>
    <row r="25" spans="1:9" x14ac:dyDescent="0.35">
      <c r="A25" s="2">
        <v>43539</v>
      </c>
      <c r="B25" t="s">
        <v>12</v>
      </c>
      <c r="C25" t="s">
        <v>15</v>
      </c>
      <c r="D25" t="s">
        <v>24</v>
      </c>
      <c r="E25" t="s">
        <v>49</v>
      </c>
      <c r="F25">
        <v>9</v>
      </c>
      <c r="G25">
        <v>451345</v>
      </c>
      <c r="H25" t="s">
        <v>440</v>
      </c>
      <c r="I25">
        <v>4062105</v>
      </c>
    </row>
    <row r="26" spans="1:9" x14ac:dyDescent="0.35">
      <c r="A26" s="2">
        <v>43544</v>
      </c>
      <c r="B26" t="s">
        <v>11</v>
      </c>
      <c r="C26" t="s">
        <v>18</v>
      </c>
      <c r="D26" t="s">
        <v>22</v>
      </c>
      <c r="E26" t="s">
        <v>50</v>
      </c>
      <c r="F26">
        <v>3</v>
      </c>
      <c r="G26">
        <v>325101</v>
      </c>
      <c r="H26" t="s">
        <v>435</v>
      </c>
      <c r="I26">
        <v>975303</v>
      </c>
    </row>
    <row r="27" spans="1:9" x14ac:dyDescent="0.35">
      <c r="A27" s="2">
        <v>43549</v>
      </c>
      <c r="B27" t="s">
        <v>12</v>
      </c>
      <c r="C27" t="s">
        <v>17</v>
      </c>
      <c r="D27" t="s">
        <v>23</v>
      </c>
      <c r="E27" t="s">
        <v>51</v>
      </c>
      <c r="F27">
        <v>6</v>
      </c>
      <c r="G27">
        <v>364312</v>
      </c>
      <c r="H27" t="s">
        <v>436</v>
      </c>
      <c r="I27">
        <v>2185872</v>
      </c>
    </row>
    <row r="28" spans="1:9" x14ac:dyDescent="0.35">
      <c r="A28" s="2">
        <v>43551</v>
      </c>
      <c r="B28" t="s">
        <v>11</v>
      </c>
      <c r="C28" t="s">
        <v>19</v>
      </c>
      <c r="D28" t="s">
        <v>24</v>
      </c>
      <c r="E28" t="s">
        <v>52</v>
      </c>
      <c r="F28">
        <v>1</v>
      </c>
      <c r="G28">
        <v>238161</v>
      </c>
      <c r="H28" t="s">
        <v>440</v>
      </c>
      <c r="I28">
        <v>238161</v>
      </c>
    </row>
    <row r="29" spans="1:9" x14ac:dyDescent="0.35">
      <c r="A29" s="2">
        <v>43555</v>
      </c>
      <c r="B29" t="s">
        <v>11</v>
      </c>
      <c r="C29" t="s">
        <v>17</v>
      </c>
      <c r="D29" t="s">
        <v>22</v>
      </c>
      <c r="E29" t="s">
        <v>53</v>
      </c>
      <c r="F29">
        <v>7</v>
      </c>
      <c r="G29">
        <v>69991</v>
      </c>
      <c r="H29" t="s">
        <v>437</v>
      </c>
      <c r="I29">
        <v>489937</v>
      </c>
    </row>
    <row r="30" spans="1:9" x14ac:dyDescent="0.35">
      <c r="A30" s="2">
        <v>43556</v>
      </c>
      <c r="B30" t="s">
        <v>10</v>
      </c>
      <c r="C30" t="s">
        <v>16</v>
      </c>
      <c r="D30" t="s">
        <v>24</v>
      </c>
      <c r="E30" t="s">
        <v>54</v>
      </c>
      <c r="F30">
        <v>3</v>
      </c>
      <c r="G30">
        <v>238385</v>
      </c>
      <c r="H30" t="s">
        <v>440</v>
      </c>
      <c r="I30">
        <v>715155</v>
      </c>
    </row>
    <row r="31" spans="1:9" x14ac:dyDescent="0.35">
      <c r="A31" s="2">
        <v>43564</v>
      </c>
      <c r="B31" t="s">
        <v>10</v>
      </c>
      <c r="C31" t="s">
        <v>14</v>
      </c>
      <c r="D31" t="s">
        <v>23</v>
      </c>
      <c r="E31" t="s">
        <v>55</v>
      </c>
      <c r="F31">
        <v>2</v>
      </c>
      <c r="G31">
        <v>53179</v>
      </c>
      <c r="H31" t="s">
        <v>440</v>
      </c>
      <c r="I31">
        <v>106358</v>
      </c>
    </row>
    <row r="32" spans="1:9" x14ac:dyDescent="0.35">
      <c r="A32" s="2">
        <v>43580</v>
      </c>
      <c r="B32" t="s">
        <v>11</v>
      </c>
      <c r="C32" t="s">
        <v>21</v>
      </c>
      <c r="D32" t="s">
        <v>25</v>
      </c>
      <c r="E32" t="s">
        <v>56</v>
      </c>
      <c r="F32">
        <v>2</v>
      </c>
      <c r="G32">
        <v>251403</v>
      </c>
      <c r="H32" t="s">
        <v>439</v>
      </c>
      <c r="I32">
        <v>502806</v>
      </c>
    </row>
    <row r="33" spans="1:9" x14ac:dyDescent="0.35">
      <c r="A33" s="2">
        <v>43584</v>
      </c>
      <c r="B33" t="s">
        <v>10</v>
      </c>
      <c r="C33" t="s">
        <v>17</v>
      </c>
      <c r="D33" t="s">
        <v>24</v>
      </c>
      <c r="E33" t="s">
        <v>57</v>
      </c>
      <c r="F33">
        <v>3</v>
      </c>
      <c r="G33">
        <v>468449</v>
      </c>
      <c r="H33" t="s">
        <v>436</v>
      </c>
      <c r="I33">
        <v>1405347</v>
      </c>
    </row>
    <row r="34" spans="1:9" x14ac:dyDescent="0.35">
      <c r="A34" s="2">
        <v>43585</v>
      </c>
      <c r="B34" t="s">
        <v>13</v>
      </c>
      <c r="C34" t="s">
        <v>20</v>
      </c>
      <c r="D34" t="s">
        <v>23</v>
      </c>
      <c r="E34" t="s">
        <v>58</v>
      </c>
      <c r="F34">
        <v>3</v>
      </c>
      <c r="G34">
        <v>74178</v>
      </c>
      <c r="H34" t="s">
        <v>439</v>
      </c>
      <c r="I34">
        <v>222534</v>
      </c>
    </row>
    <row r="35" spans="1:9" x14ac:dyDescent="0.35">
      <c r="A35" s="2">
        <v>43600</v>
      </c>
      <c r="B35" t="s">
        <v>10</v>
      </c>
      <c r="C35" t="s">
        <v>17</v>
      </c>
      <c r="D35" t="s">
        <v>25</v>
      </c>
      <c r="E35" t="s">
        <v>59</v>
      </c>
      <c r="F35">
        <v>1</v>
      </c>
      <c r="G35">
        <v>391889</v>
      </c>
      <c r="H35" t="s">
        <v>436</v>
      </c>
      <c r="I35">
        <v>391889</v>
      </c>
    </row>
    <row r="36" spans="1:9" x14ac:dyDescent="0.35">
      <c r="A36" s="2">
        <v>43601</v>
      </c>
      <c r="B36" t="s">
        <v>12</v>
      </c>
      <c r="C36" t="s">
        <v>18</v>
      </c>
      <c r="D36" t="s">
        <v>25</v>
      </c>
      <c r="E36" t="s">
        <v>60</v>
      </c>
      <c r="F36">
        <v>8</v>
      </c>
      <c r="G36">
        <v>184784</v>
      </c>
      <c r="H36" t="s">
        <v>440</v>
      </c>
      <c r="I36">
        <v>1478272</v>
      </c>
    </row>
    <row r="37" spans="1:9" x14ac:dyDescent="0.35">
      <c r="A37" s="2">
        <v>43623</v>
      </c>
      <c r="B37" t="s">
        <v>12</v>
      </c>
      <c r="C37" t="s">
        <v>16</v>
      </c>
      <c r="D37" t="s">
        <v>24</v>
      </c>
      <c r="E37" t="s">
        <v>61</v>
      </c>
      <c r="F37">
        <v>2</v>
      </c>
      <c r="G37">
        <v>212918</v>
      </c>
      <c r="H37" t="s">
        <v>440</v>
      </c>
      <c r="I37">
        <v>425836</v>
      </c>
    </row>
    <row r="38" spans="1:9" x14ac:dyDescent="0.35">
      <c r="A38" s="2">
        <v>43627</v>
      </c>
      <c r="B38" t="s">
        <v>9</v>
      </c>
      <c r="C38" t="s">
        <v>18</v>
      </c>
      <c r="D38" t="s">
        <v>25</v>
      </c>
      <c r="E38" t="s">
        <v>62</v>
      </c>
      <c r="F38">
        <v>3</v>
      </c>
      <c r="G38">
        <v>319875</v>
      </c>
      <c r="H38" t="s">
        <v>435</v>
      </c>
      <c r="I38">
        <v>959625</v>
      </c>
    </row>
    <row r="39" spans="1:9" x14ac:dyDescent="0.35">
      <c r="A39" s="2">
        <v>43630</v>
      </c>
      <c r="B39" t="s">
        <v>11</v>
      </c>
      <c r="C39" t="s">
        <v>17</v>
      </c>
      <c r="D39" t="s">
        <v>24</v>
      </c>
      <c r="E39" t="s">
        <v>63</v>
      </c>
      <c r="F39">
        <v>6</v>
      </c>
      <c r="G39">
        <v>190034</v>
      </c>
      <c r="H39" t="s">
        <v>440</v>
      </c>
      <c r="I39">
        <v>1140204</v>
      </c>
    </row>
    <row r="40" spans="1:9" x14ac:dyDescent="0.35">
      <c r="A40" s="2">
        <v>43631</v>
      </c>
      <c r="B40" t="s">
        <v>9</v>
      </c>
      <c r="C40" t="s">
        <v>18</v>
      </c>
      <c r="D40" t="s">
        <v>22</v>
      </c>
      <c r="E40" t="s">
        <v>64</v>
      </c>
      <c r="F40">
        <v>4</v>
      </c>
      <c r="G40">
        <v>296789</v>
      </c>
      <c r="H40" t="s">
        <v>439</v>
      </c>
      <c r="I40">
        <v>1187156</v>
      </c>
    </row>
    <row r="41" spans="1:9" x14ac:dyDescent="0.35">
      <c r="A41" s="2">
        <v>43635</v>
      </c>
      <c r="B41" t="s">
        <v>9</v>
      </c>
      <c r="C41" t="s">
        <v>18</v>
      </c>
      <c r="D41" t="s">
        <v>24</v>
      </c>
      <c r="E41" t="s">
        <v>65</v>
      </c>
      <c r="F41">
        <v>5</v>
      </c>
      <c r="G41">
        <v>64331</v>
      </c>
      <c r="H41" t="s">
        <v>436</v>
      </c>
      <c r="I41">
        <v>321655</v>
      </c>
    </row>
    <row r="42" spans="1:9" x14ac:dyDescent="0.35">
      <c r="A42" s="2">
        <v>43637</v>
      </c>
      <c r="B42" t="s">
        <v>12</v>
      </c>
      <c r="C42" t="s">
        <v>20</v>
      </c>
      <c r="D42" t="s">
        <v>23</v>
      </c>
      <c r="E42" t="s">
        <v>66</v>
      </c>
      <c r="F42">
        <v>5</v>
      </c>
      <c r="G42">
        <v>468187</v>
      </c>
      <c r="H42" t="s">
        <v>437</v>
      </c>
      <c r="I42">
        <v>2340935</v>
      </c>
    </row>
    <row r="43" spans="1:9" x14ac:dyDescent="0.35">
      <c r="A43" s="2">
        <v>43647</v>
      </c>
      <c r="B43" t="s">
        <v>9</v>
      </c>
      <c r="C43" t="s">
        <v>18</v>
      </c>
      <c r="D43" t="s">
        <v>23</v>
      </c>
      <c r="E43" t="s">
        <v>67</v>
      </c>
      <c r="F43">
        <v>5</v>
      </c>
      <c r="G43">
        <v>412067</v>
      </c>
      <c r="H43" t="s">
        <v>439</v>
      </c>
      <c r="I43">
        <v>2060335</v>
      </c>
    </row>
    <row r="44" spans="1:9" x14ac:dyDescent="0.35">
      <c r="A44" s="2">
        <v>43647</v>
      </c>
      <c r="B44" t="s">
        <v>10</v>
      </c>
      <c r="C44" t="s">
        <v>14</v>
      </c>
      <c r="D44" t="s">
        <v>22</v>
      </c>
      <c r="E44" t="s">
        <v>68</v>
      </c>
      <c r="F44">
        <v>6</v>
      </c>
      <c r="G44">
        <v>433595</v>
      </c>
      <c r="H44" t="s">
        <v>435</v>
      </c>
      <c r="I44">
        <v>2601570</v>
      </c>
    </row>
    <row r="45" spans="1:9" x14ac:dyDescent="0.35">
      <c r="A45" s="2">
        <v>43648</v>
      </c>
      <c r="B45" t="s">
        <v>13</v>
      </c>
      <c r="C45" t="s">
        <v>19</v>
      </c>
      <c r="D45" t="s">
        <v>25</v>
      </c>
      <c r="E45" t="s">
        <v>69</v>
      </c>
      <c r="F45">
        <v>4</v>
      </c>
      <c r="G45">
        <v>423682</v>
      </c>
      <c r="H45" t="s">
        <v>438</v>
      </c>
      <c r="I45">
        <v>1694728</v>
      </c>
    </row>
    <row r="46" spans="1:9" x14ac:dyDescent="0.35">
      <c r="A46" s="2">
        <v>43656</v>
      </c>
      <c r="B46" t="s">
        <v>13</v>
      </c>
      <c r="C46" t="s">
        <v>14</v>
      </c>
      <c r="D46" t="s">
        <v>24</v>
      </c>
      <c r="E46" t="s">
        <v>70</v>
      </c>
      <c r="F46">
        <v>5</v>
      </c>
      <c r="G46">
        <v>145803</v>
      </c>
      <c r="H46" t="s">
        <v>437</v>
      </c>
      <c r="I46">
        <v>729015</v>
      </c>
    </row>
    <row r="47" spans="1:9" x14ac:dyDescent="0.35">
      <c r="A47" s="2">
        <v>43658</v>
      </c>
      <c r="B47" t="s">
        <v>10</v>
      </c>
      <c r="C47" t="s">
        <v>17</v>
      </c>
      <c r="D47" t="s">
        <v>24</v>
      </c>
      <c r="E47" t="s">
        <v>71</v>
      </c>
      <c r="F47">
        <v>7</v>
      </c>
      <c r="G47">
        <v>358212</v>
      </c>
      <c r="H47" t="s">
        <v>440</v>
      </c>
      <c r="I47">
        <v>2507484</v>
      </c>
    </row>
    <row r="48" spans="1:9" x14ac:dyDescent="0.35">
      <c r="A48" s="2">
        <v>43662</v>
      </c>
      <c r="B48" t="s">
        <v>10</v>
      </c>
      <c r="C48" t="s">
        <v>15</v>
      </c>
      <c r="D48" t="s">
        <v>24</v>
      </c>
      <c r="E48" t="s">
        <v>72</v>
      </c>
      <c r="F48">
        <v>8</v>
      </c>
      <c r="G48">
        <v>326043</v>
      </c>
      <c r="H48" t="s">
        <v>438</v>
      </c>
      <c r="I48">
        <v>2608344</v>
      </c>
    </row>
    <row r="49" spans="1:9" x14ac:dyDescent="0.35">
      <c r="A49" s="2">
        <v>43675</v>
      </c>
      <c r="B49" t="s">
        <v>11</v>
      </c>
      <c r="C49" t="s">
        <v>17</v>
      </c>
      <c r="D49" t="s">
        <v>24</v>
      </c>
      <c r="E49" t="s">
        <v>73</v>
      </c>
      <c r="F49">
        <v>2</v>
      </c>
      <c r="G49">
        <v>339608</v>
      </c>
      <c r="H49" t="s">
        <v>435</v>
      </c>
      <c r="I49">
        <v>679216</v>
      </c>
    </row>
    <row r="50" spans="1:9" x14ac:dyDescent="0.35">
      <c r="A50" s="2">
        <v>43676</v>
      </c>
      <c r="B50" t="s">
        <v>12</v>
      </c>
      <c r="C50" t="s">
        <v>21</v>
      </c>
      <c r="D50" t="s">
        <v>25</v>
      </c>
      <c r="E50" t="s">
        <v>74</v>
      </c>
      <c r="F50">
        <v>9</v>
      </c>
      <c r="G50">
        <v>259986</v>
      </c>
      <c r="H50" t="s">
        <v>437</v>
      </c>
      <c r="I50">
        <v>2339874</v>
      </c>
    </row>
    <row r="51" spans="1:9" x14ac:dyDescent="0.35">
      <c r="A51" s="2">
        <v>43684</v>
      </c>
      <c r="B51" t="s">
        <v>9</v>
      </c>
      <c r="C51" t="s">
        <v>17</v>
      </c>
      <c r="D51" t="s">
        <v>23</v>
      </c>
      <c r="E51" t="s">
        <v>75</v>
      </c>
      <c r="F51">
        <v>9</v>
      </c>
      <c r="G51">
        <v>213056</v>
      </c>
      <c r="H51" t="s">
        <v>435</v>
      </c>
      <c r="I51">
        <v>1917504</v>
      </c>
    </row>
    <row r="52" spans="1:9" x14ac:dyDescent="0.35">
      <c r="A52" s="2">
        <v>43686</v>
      </c>
      <c r="B52" t="s">
        <v>12</v>
      </c>
      <c r="C52" t="s">
        <v>17</v>
      </c>
      <c r="D52" t="s">
        <v>24</v>
      </c>
      <c r="E52" t="s">
        <v>76</v>
      </c>
      <c r="F52">
        <v>5</v>
      </c>
      <c r="G52">
        <v>173361</v>
      </c>
      <c r="H52" t="s">
        <v>437</v>
      </c>
      <c r="I52">
        <v>866805</v>
      </c>
    </row>
    <row r="53" spans="1:9" x14ac:dyDescent="0.35">
      <c r="A53" s="2">
        <v>43687</v>
      </c>
      <c r="B53" t="s">
        <v>11</v>
      </c>
      <c r="C53" t="s">
        <v>21</v>
      </c>
      <c r="D53" t="s">
        <v>22</v>
      </c>
      <c r="E53" t="s">
        <v>77</v>
      </c>
      <c r="F53">
        <v>3</v>
      </c>
      <c r="G53">
        <v>41539</v>
      </c>
      <c r="H53" t="s">
        <v>436</v>
      </c>
      <c r="I53">
        <v>124617</v>
      </c>
    </row>
    <row r="54" spans="1:9" x14ac:dyDescent="0.35">
      <c r="A54" s="2">
        <v>43687</v>
      </c>
      <c r="B54" t="s">
        <v>11</v>
      </c>
      <c r="C54" t="s">
        <v>16</v>
      </c>
      <c r="D54" t="s">
        <v>25</v>
      </c>
      <c r="E54" t="s">
        <v>78</v>
      </c>
      <c r="F54">
        <v>4</v>
      </c>
      <c r="G54">
        <v>51074</v>
      </c>
      <c r="H54" t="s">
        <v>438</v>
      </c>
      <c r="I54">
        <v>204296</v>
      </c>
    </row>
    <row r="55" spans="1:9" x14ac:dyDescent="0.35">
      <c r="A55" s="2">
        <v>43688</v>
      </c>
      <c r="B55" t="s">
        <v>10</v>
      </c>
      <c r="C55" t="s">
        <v>17</v>
      </c>
      <c r="D55" t="s">
        <v>24</v>
      </c>
      <c r="E55" t="s">
        <v>79</v>
      </c>
      <c r="F55">
        <v>4</v>
      </c>
      <c r="G55">
        <v>99197</v>
      </c>
      <c r="H55" t="s">
        <v>438</v>
      </c>
      <c r="I55">
        <v>396788</v>
      </c>
    </row>
    <row r="56" spans="1:9" x14ac:dyDescent="0.35">
      <c r="A56" s="2">
        <v>43690</v>
      </c>
      <c r="B56" t="s">
        <v>9</v>
      </c>
      <c r="C56" t="s">
        <v>19</v>
      </c>
      <c r="D56" t="s">
        <v>24</v>
      </c>
      <c r="E56" t="s">
        <v>80</v>
      </c>
      <c r="F56">
        <v>9</v>
      </c>
      <c r="G56">
        <v>85612</v>
      </c>
      <c r="H56" t="s">
        <v>436</v>
      </c>
      <c r="I56">
        <v>770508</v>
      </c>
    </row>
    <row r="57" spans="1:9" x14ac:dyDescent="0.35">
      <c r="A57" s="2">
        <v>43690</v>
      </c>
      <c r="B57" t="s">
        <v>12</v>
      </c>
      <c r="C57" t="s">
        <v>18</v>
      </c>
      <c r="D57" t="s">
        <v>25</v>
      </c>
      <c r="E57" t="s">
        <v>81</v>
      </c>
      <c r="F57">
        <v>6</v>
      </c>
      <c r="G57">
        <v>210215</v>
      </c>
      <c r="H57" t="s">
        <v>437</v>
      </c>
      <c r="I57">
        <v>1261290</v>
      </c>
    </row>
    <row r="58" spans="1:9" x14ac:dyDescent="0.35">
      <c r="A58" s="2">
        <v>43692</v>
      </c>
      <c r="B58" t="s">
        <v>13</v>
      </c>
      <c r="C58" t="s">
        <v>18</v>
      </c>
      <c r="D58" t="s">
        <v>24</v>
      </c>
      <c r="E58" t="s">
        <v>82</v>
      </c>
      <c r="F58">
        <v>8</v>
      </c>
      <c r="G58">
        <v>291644</v>
      </c>
      <c r="H58" t="s">
        <v>437</v>
      </c>
      <c r="I58">
        <v>2333152</v>
      </c>
    </row>
    <row r="59" spans="1:9" x14ac:dyDescent="0.35">
      <c r="A59" s="2">
        <v>43693</v>
      </c>
      <c r="B59" t="s">
        <v>9</v>
      </c>
      <c r="C59" t="s">
        <v>16</v>
      </c>
      <c r="D59" t="s">
        <v>25</v>
      </c>
      <c r="E59" t="s">
        <v>83</v>
      </c>
      <c r="F59">
        <v>1</v>
      </c>
      <c r="G59">
        <v>299808</v>
      </c>
      <c r="H59" t="s">
        <v>440</v>
      </c>
      <c r="I59">
        <v>299808</v>
      </c>
    </row>
    <row r="60" spans="1:9" x14ac:dyDescent="0.35">
      <c r="A60" s="2">
        <v>43694</v>
      </c>
      <c r="B60" t="s">
        <v>11</v>
      </c>
      <c r="C60" t="s">
        <v>16</v>
      </c>
      <c r="D60" t="s">
        <v>25</v>
      </c>
      <c r="E60" t="s">
        <v>84</v>
      </c>
      <c r="F60">
        <v>1</v>
      </c>
      <c r="G60">
        <v>395179</v>
      </c>
      <c r="H60" t="s">
        <v>439</v>
      </c>
      <c r="I60">
        <v>395179</v>
      </c>
    </row>
    <row r="61" spans="1:9" x14ac:dyDescent="0.35">
      <c r="A61" s="2">
        <v>43696</v>
      </c>
      <c r="B61" t="s">
        <v>12</v>
      </c>
      <c r="C61" t="s">
        <v>18</v>
      </c>
      <c r="D61" t="s">
        <v>22</v>
      </c>
      <c r="E61" t="s">
        <v>85</v>
      </c>
      <c r="F61">
        <v>6</v>
      </c>
      <c r="G61">
        <v>70096</v>
      </c>
      <c r="H61" t="s">
        <v>438</v>
      </c>
      <c r="I61">
        <v>420576</v>
      </c>
    </row>
    <row r="62" spans="1:9" x14ac:dyDescent="0.35">
      <c r="A62" s="2">
        <v>43702</v>
      </c>
      <c r="B62" t="s">
        <v>12</v>
      </c>
      <c r="C62" t="s">
        <v>17</v>
      </c>
      <c r="D62" t="s">
        <v>25</v>
      </c>
      <c r="E62" t="s">
        <v>86</v>
      </c>
      <c r="F62">
        <v>5</v>
      </c>
      <c r="G62">
        <v>403293</v>
      </c>
      <c r="H62" t="s">
        <v>438</v>
      </c>
      <c r="I62">
        <v>2016465</v>
      </c>
    </row>
    <row r="63" spans="1:9" x14ac:dyDescent="0.35">
      <c r="A63" s="2">
        <v>43707</v>
      </c>
      <c r="B63" t="s">
        <v>9</v>
      </c>
      <c r="C63" t="s">
        <v>16</v>
      </c>
      <c r="D63" t="s">
        <v>23</v>
      </c>
      <c r="E63" t="s">
        <v>87</v>
      </c>
      <c r="F63">
        <v>2</v>
      </c>
      <c r="G63">
        <v>41644</v>
      </c>
      <c r="H63" t="s">
        <v>437</v>
      </c>
      <c r="I63">
        <v>83288</v>
      </c>
    </row>
    <row r="64" spans="1:9" x14ac:dyDescent="0.35">
      <c r="A64" s="2">
        <v>43708</v>
      </c>
      <c r="B64" t="s">
        <v>11</v>
      </c>
      <c r="C64" t="s">
        <v>14</v>
      </c>
      <c r="D64" t="s">
        <v>23</v>
      </c>
      <c r="E64" t="s">
        <v>49</v>
      </c>
      <c r="F64">
        <v>8</v>
      </c>
      <c r="G64">
        <v>36199</v>
      </c>
      <c r="H64" t="s">
        <v>440</v>
      </c>
      <c r="I64">
        <v>289592</v>
      </c>
    </row>
    <row r="65" spans="1:9" x14ac:dyDescent="0.35">
      <c r="A65" s="2">
        <v>43710</v>
      </c>
      <c r="B65" t="s">
        <v>11</v>
      </c>
      <c r="C65" t="s">
        <v>17</v>
      </c>
      <c r="D65" t="s">
        <v>24</v>
      </c>
      <c r="E65" t="s">
        <v>88</v>
      </c>
      <c r="F65">
        <v>2</v>
      </c>
      <c r="G65">
        <v>217835</v>
      </c>
      <c r="H65" t="s">
        <v>438</v>
      </c>
      <c r="I65">
        <v>435670</v>
      </c>
    </row>
    <row r="66" spans="1:9" x14ac:dyDescent="0.35">
      <c r="A66" s="2">
        <v>43711</v>
      </c>
      <c r="B66" t="s">
        <v>13</v>
      </c>
      <c r="C66" t="s">
        <v>15</v>
      </c>
      <c r="D66" t="s">
        <v>24</v>
      </c>
      <c r="E66" t="s">
        <v>89</v>
      </c>
      <c r="F66">
        <v>3</v>
      </c>
      <c r="G66">
        <v>186301</v>
      </c>
      <c r="H66" t="s">
        <v>440</v>
      </c>
      <c r="I66">
        <v>558903</v>
      </c>
    </row>
    <row r="67" spans="1:9" x14ac:dyDescent="0.35">
      <c r="A67" s="2">
        <v>43712</v>
      </c>
      <c r="B67" t="s">
        <v>9</v>
      </c>
      <c r="C67" t="s">
        <v>15</v>
      </c>
      <c r="D67" t="s">
        <v>24</v>
      </c>
      <c r="E67" t="s">
        <v>90</v>
      </c>
      <c r="F67">
        <v>2</v>
      </c>
      <c r="G67">
        <v>492352</v>
      </c>
      <c r="H67" t="s">
        <v>440</v>
      </c>
      <c r="I67">
        <v>984704</v>
      </c>
    </row>
    <row r="68" spans="1:9" x14ac:dyDescent="0.35">
      <c r="A68" s="2">
        <v>43712</v>
      </c>
      <c r="B68" t="s">
        <v>11</v>
      </c>
      <c r="C68" t="s">
        <v>18</v>
      </c>
      <c r="D68" t="s">
        <v>22</v>
      </c>
      <c r="E68" t="s">
        <v>91</v>
      </c>
      <c r="F68">
        <v>7</v>
      </c>
      <c r="G68">
        <v>292370</v>
      </c>
      <c r="H68" t="s">
        <v>437</v>
      </c>
      <c r="I68">
        <v>2046590</v>
      </c>
    </row>
    <row r="69" spans="1:9" x14ac:dyDescent="0.35">
      <c r="A69" s="2">
        <v>43713</v>
      </c>
      <c r="B69" t="s">
        <v>11</v>
      </c>
      <c r="C69" t="s">
        <v>16</v>
      </c>
      <c r="D69" t="s">
        <v>23</v>
      </c>
      <c r="E69" t="s">
        <v>92</v>
      </c>
      <c r="F69">
        <v>8</v>
      </c>
      <c r="G69">
        <v>442884</v>
      </c>
      <c r="H69" t="s">
        <v>438</v>
      </c>
      <c r="I69">
        <v>3543072</v>
      </c>
    </row>
    <row r="70" spans="1:9" x14ac:dyDescent="0.35">
      <c r="A70" s="2">
        <v>43716</v>
      </c>
      <c r="B70" t="s">
        <v>13</v>
      </c>
      <c r="C70" t="s">
        <v>16</v>
      </c>
      <c r="D70" t="s">
        <v>22</v>
      </c>
      <c r="E70" t="s">
        <v>93</v>
      </c>
      <c r="F70">
        <v>6</v>
      </c>
      <c r="G70">
        <v>99355</v>
      </c>
      <c r="H70" t="s">
        <v>437</v>
      </c>
      <c r="I70">
        <v>596130</v>
      </c>
    </row>
    <row r="71" spans="1:9" x14ac:dyDescent="0.35">
      <c r="A71" s="2">
        <v>43716</v>
      </c>
      <c r="B71" t="s">
        <v>13</v>
      </c>
      <c r="C71" t="s">
        <v>15</v>
      </c>
      <c r="D71" t="s">
        <v>24</v>
      </c>
      <c r="E71" t="s">
        <v>94</v>
      </c>
      <c r="F71">
        <v>4</v>
      </c>
      <c r="G71">
        <v>407434</v>
      </c>
      <c r="H71" t="s">
        <v>435</v>
      </c>
      <c r="I71">
        <v>1629736</v>
      </c>
    </row>
    <row r="72" spans="1:9" x14ac:dyDescent="0.35">
      <c r="A72" s="2">
        <v>43717</v>
      </c>
      <c r="B72" t="s">
        <v>12</v>
      </c>
      <c r="C72" t="s">
        <v>17</v>
      </c>
      <c r="D72" t="s">
        <v>25</v>
      </c>
      <c r="E72" t="s">
        <v>95</v>
      </c>
      <c r="F72">
        <v>9</v>
      </c>
      <c r="G72">
        <v>55970</v>
      </c>
      <c r="H72" t="s">
        <v>440</v>
      </c>
      <c r="I72">
        <v>503730</v>
      </c>
    </row>
    <row r="73" spans="1:9" x14ac:dyDescent="0.35">
      <c r="A73" s="2">
        <v>43717</v>
      </c>
      <c r="B73" t="s">
        <v>12</v>
      </c>
      <c r="C73" t="s">
        <v>18</v>
      </c>
      <c r="D73" t="s">
        <v>25</v>
      </c>
      <c r="E73" t="s">
        <v>96</v>
      </c>
      <c r="F73">
        <v>3</v>
      </c>
      <c r="G73">
        <v>280678</v>
      </c>
      <c r="H73" t="s">
        <v>440</v>
      </c>
      <c r="I73">
        <v>842034</v>
      </c>
    </row>
    <row r="74" spans="1:9" x14ac:dyDescent="0.35">
      <c r="A74" s="2">
        <v>43718</v>
      </c>
      <c r="B74" t="s">
        <v>11</v>
      </c>
      <c r="C74" t="s">
        <v>16</v>
      </c>
      <c r="D74" t="s">
        <v>23</v>
      </c>
      <c r="E74" t="s">
        <v>32</v>
      </c>
      <c r="F74">
        <v>3</v>
      </c>
      <c r="G74">
        <v>427226</v>
      </c>
      <c r="H74" t="s">
        <v>438</v>
      </c>
      <c r="I74">
        <v>1281678</v>
      </c>
    </row>
    <row r="75" spans="1:9" x14ac:dyDescent="0.35">
      <c r="A75" s="2">
        <v>43725</v>
      </c>
      <c r="B75" t="s">
        <v>10</v>
      </c>
      <c r="C75" t="s">
        <v>20</v>
      </c>
      <c r="D75" t="s">
        <v>23</v>
      </c>
      <c r="E75" t="s">
        <v>97</v>
      </c>
      <c r="F75">
        <v>2</v>
      </c>
      <c r="G75">
        <v>407408</v>
      </c>
      <c r="H75" t="s">
        <v>438</v>
      </c>
      <c r="I75">
        <v>814816</v>
      </c>
    </row>
    <row r="76" spans="1:9" x14ac:dyDescent="0.35">
      <c r="A76" s="2">
        <v>43732</v>
      </c>
      <c r="B76" t="s">
        <v>13</v>
      </c>
      <c r="C76" t="s">
        <v>14</v>
      </c>
      <c r="D76" t="s">
        <v>22</v>
      </c>
      <c r="E76" t="s">
        <v>73</v>
      </c>
      <c r="F76">
        <v>4</v>
      </c>
      <c r="G76">
        <v>298062</v>
      </c>
      <c r="H76" t="s">
        <v>440</v>
      </c>
      <c r="I76">
        <v>1192248</v>
      </c>
    </row>
    <row r="77" spans="1:9" x14ac:dyDescent="0.35">
      <c r="A77" s="2">
        <v>43741</v>
      </c>
      <c r="B77" t="s">
        <v>13</v>
      </c>
      <c r="C77" t="s">
        <v>15</v>
      </c>
      <c r="D77" t="s">
        <v>22</v>
      </c>
      <c r="E77" t="s">
        <v>98</v>
      </c>
      <c r="F77">
        <v>6</v>
      </c>
      <c r="G77">
        <v>428414</v>
      </c>
      <c r="H77" t="s">
        <v>440</v>
      </c>
      <c r="I77">
        <v>2570484</v>
      </c>
    </row>
    <row r="78" spans="1:9" x14ac:dyDescent="0.35">
      <c r="A78" s="2">
        <v>43749</v>
      </c>
      <c r="B78" t="s">
        <v>9</v>
      </c>
      <c r="C78" t="s">
        <v>14</v>
      </c>
      <c r="D78" t="s">
        <v>24</v>
      </c>
      <c r="E78" t="s">
        <v>62</v>
      </c>
      <c r="F78">
        <v>3</v>
      </c>
      <c r="G78">
        <v>100367</v>
      </c>
      <c r="H78" t="s">
        <v>435</v>
      </c>
      <c r="I78">
        <v>301101</v>
      </c>
    </row>
    <row r="79" spans="1:9" x14ac:dyDescent="0.35">
      <c r="A79" s="2">
        <v>43754</v>
      </c>
      <c r="B79" t="s">
        <v>10</v>
      </c>
      <c r="C79" t="s">
        <v>16</v>
      </c>
      <c r="D79" t="s">
        <v>25</v>
      </c>
      <c r="E79" t="s">
        <v>99</v>
      </c>
      <c r="F79">
        <v>3</v>
      </c>
      <c r="G79">
        <v>280055</v>
      </c>
      <c r="H79" t="s">
        <v>439</v>
      </c>
      <c r="I79">
        <v>840165</v>
      </c>
    </row>
    <row r="80" spans="1:9" x14ac:dyDescent="0.35">
      <c r="A80" s="2">
        <v>43759</v>
      </c>
      <c r="B80" t="s">
        <v>10</v>
      </c>
      <c r="C80" t="s">
        <v>19</v>
      </c>
      <c r="D80" t="s">
        <v>24</v>
      </c>
      <c r="E80" t="s">
        <v>100</v>
      </c>
      <c r="F80">
        <v>4</v>
      </c>
      <c r="G80">
        <v>107067</v>
      </c>
      <c r="H80" t="s">
        <v>435</v>
      </c>
      <c r="I80">
        <v>428268</v>
      </c>
    </row>
    <row r="81" spans="1:9" x14ac:dyDescent="0.35">
      <c r="A81" s="2">
        <v>43761</v>
      </c>
      <c r="B81" t="s">
        <v>12</v>
      </c>
      <c r="C81" t="s">
        <v>19</v>
      </c>
      <c r="D81" t="s">
        <v>23</v>
      </c>
      <c r="E81" t="s">
        <v>101</v>
      </c>
      <c r="F81">
        <v>9</v>
      </c>
      <c r="G81">
        <v>234597</v>
      </c>
      <c r="H81" t="s">
        <v>435</v>
      </c>
      <c r="I81">
        <v>2111373</v>
      </c>
    </row>
    <row r="82" spans="1:9" x14ac:dyDescent="0.35">
      <c r="A82" s="2">
        <v>43770</v>
      </c>
      <c r="B82" t="s">
        <v>9</v>
      </c>
      <c r="C82" t="s">
        <v>21</v>
      </c>
      <c r="D82" t="s">
        <v>23</v>
      </c>
      <c r="E82" t="s">
        <v>102</v>
      </c>
      <c r="F82">
        <v>6</v>
      </c>
      <c r="G82">
        <v>170559</v>
      </c>
      <c r="H82" t="s">
        <v>436</v>
      </c>
      <c r="I82">
        <v>1023354</v>
      </c>
    </row>
    <row r="83" spans="1:9" x14ac:dyDescent="0.35">
      <c r="A83" s="2">
        <v>43771</v>
      </c>
      <c r="B83" t="s">
        <v>13</v>
      </c>
      <c r="C83" t="s">
        <v>20</v>
      </c>
      <c r="D83" t="s">
        <v>23</v>
      </c>
      <c r="E83" t="s">
        <v>103</v>
      </c>
      <c r="F83">
        <v>6</v>
      </c>
      <c r="G83">
        <v>242560</v>
      </c>
      <c r="H83" t="s">
        <v>435</v>
      </c>
      <c r="I83">
        <v>1455360</v>
      </c>
    </row>
    <row r="84" spans="1:9" x14ac:dyDescent="0.35">
      <c r="A84" s="2">
        <v>43774</v>
      </c>
      <c r="B84" t="s">
        <v>13</v>
      </c>
      <c r="C84" t="s">
        <v>19</v>
      </c>
      <c r="D84" t="s">
        <v>23</v>
      </c>
      <c r="E84" t="s">
        <v>104</v>
      </c>
      <c r="F84">
        <v>1</v>
      </c>
      <c r="G84">
        <v>408117</v>
      </c>
      <c r="H84" t="s">
        <v>437</v>
      </c>
      <c r="I84">
        <v>408117</v>
      </c>
    </row>
    <row r="85" spans="1:9" x14ac:dyDescent="0.35">
      <c r="A85" s="2">
        <v>43784</v>
      </c>
      <c r="B85" t="s">
        <v>9</v>
      </c>
      <c r="C85" t="s">
        <v>16</v>
      </c>
      <c r="D85" t="s">
        <v>23</v>
      </c>
      <c r="E85" t="s">
        <v>105</v>
      </c>
      <c r="F85">
        <v>2</v>
      </c>
      <c r="G85">
        <v>149841</v>
      </c>
      <c r="H85" t="s">
        <v>437</v>
      </c>
      <c r="I85">
        <v>299682</v>
      </c>
    </row>
    <row r="86" spans="1:9" x14ac:dyDescent="0.35">
      <c r="A86" s="2">
        <v>43785</v>
      </c>
      <c r="B86" t="s">
        <v>12</v>
      </c>
      <c r="C86" t="s">
        <v>21</v>
      </c>
      <c r="D86" t="s">
        <v>22</v>
      </c>
      <c r="E86" t="s">
        <v>106</v>
      </c>
      <c r="F86">
        <v>7</v>
      </c>
      <c r="G86">
        <v>116817</v>
      </c>
      <c r="H86" t="s">
        <v>436</v>
      </c>
      <c r="I86">
        <v>817719</v>
      </c>
    </row>
    <row r="87" spans="1:9" x14ac:dyDescent="0.35">
      <c r="A87" s="2">
        <v>43786</v>
      </c>
      <c r="B87" t="s">
        <v>9</v>
      </c>
      <c r="C87" t="s">
        <v>15</v>
      </c>
      <c r="D87" t="s">
        <v>22</v>
      </c>
      <c r="E87" t="s">
        <v>107</v>
      </c>
      <c r="F87">
        <v>6</v>
      </c>
      <c r="G87">
        <v>268009</v>
      </c>
      <c r="H87" t="s">
        <v>438</v>
      </c>
      <c r="I87">
        <v>1608054</v>
      </c>
    </row>
    <row r="88" spans="1:9" x14ac:dyDescent="0.35">
      <c r="A88" s="2">
        <v>43787</v>
      </c>
      <c r="B88" t="s">
        <v>9</v>
      </c>
      <c r="C88" t="s">
        <v>20</v>
      </c>
      <c r="D88" t="s">
        <v>25</v>
      </c>
      <c r="E88" t="s">
        <v>108</v>
      </c>
      <c r="F88">
        <v>2</v>
      </c>
      <c r="G88">
        <v>376427</v>
      </c>
      <c r="H88" t="s">
        <v>439</v>
      </c>
      <c r="I88">
        <v>752854</v>
      </c>
    </row>
    <row r="89" spans="1:9" x14ac:dyDescent="0.35">
      <c r="A89" s="2">
        <v>43798</v>
      </c>
      <c r="B89" t="s">
        <v>11</v>
      </c>
      <c r="C89" t="s">
        <v>15</v>
      </c>
      <c r="D89" t="s">
        <v>25</v>
      </c>
      <c r="E89" t="s">
        <v>109</v>
      </c>
      <c r="F89">
        <v>8</v>
      </c>
      <c r="G89">
        <v>88718</v>
      </c>
      <c r="H89" t="s">
        <v>438</v>
      </c>
      <c r="I89">
        <v>709744</v>
      </c>
    </row>
    <row r="90" spans="1:9" x14ac:dyDescent="0.35">
      <c r="A90" s="2">
        <v>43807</v>
      </c>
      <c r="B90" t="s">
        <v>11</v>
      </c>
      <c r="C90" t="s">
        <v>16</v>
      </c>
      <c r="D90" t="s">
        <v>25</v>
      </c>
      <c r="E90" t="s">
        <v>110</v>
      </c>
      <c r="F90">
        <v>3</v>
      </c>
      <c r="G90">
        <v>485370</v>
      </c>
      <c r="H90" t="s">
        <v>440</v>
      </c>
      <c r="I90">
        <v>1456110</v>
      </c>
    </row>
    <row r="91" spans="1:9" x14ac:dyDescent="0.35">
      <c r="A91" s="2">
        <v>43808</v>
      </c>
      <c r="B91" t="s">
        <v>12</v>
      </c>
      <c r="C91" t="s">
        <v>18</v>
      </c>
      <c r="D91" t="s">
        <v>22</v>
      </c>
      <c r="E91" t="s">
        <v>111</v>
      </c>
      <c r="F91">
        <v>3</v>
      </c>
      <c r="G91">
        <v>401521</v>
      </c>
      <c r="H91" t="s">
        <v>438</v>
      </c>
      <c r="I91">
        <v>1204563</v>
      </c>
    </row>
    <row r="92" spans="1:9" x14ac:dyDescent="0.35">
      <c r="A92" s="2">
        <v>43820</v>
      </c>
      <c r="B92" t="s">
        <v>10</v>
      </c>
      <c r="C92" t="s">
        <v>19</v>
      </c>
      <c r="D92" t="s">
        <v>25</v>
      </c>
      <c r="E92" t="s">
        <v>112</v>
      </c>
      <c r="F92">
        <v>5</v>
      </c>
      <c r="G92">
        <v>436748</v>
      </c>
      <c r="H92" t="s">
        <v>440</v>
      </c>
      <c r="I92">
        <v>2183740</v>
      </c>
    </row>
    <row r="93" spans="1:9" x14ac:dyDescent="0.35">
      <c r="A93" s="2">
        <v>43824</v>
      </c>
      <c r="B93" t="s">
        <v>13</v>
      </c>
      <c r="C93" t="s">
        <v>16</v>
      </c>
      <c r="D93" t="s">
        <v>24</v>
      </c>
      <c r="E93" t="s">
        <v>89</v>
      </c>
      <c r="F93">
        <v>4</v>
      </c>
      <c r="G93">
        <v>358488</v>
      </c>
      <c r="H93" t="s">
        <v>435</v>
      </c>
      <c r="I93">
        <v>1433952</v>
      </c>
    </row>
    <row r="94" spans="1:9" x14ac:dyDescent="0.35">
      <c r="A94" s="2">
        <v>43825</v>
      </c>
      <c r="B94" t="s">
        <v>13</v>
      </c>
      <c r="C94" t="s">
        <v>16</v>
      </c>
      <c r="D94" t="s">
        <v>23</v>
      </c>
      <c r="E94" t="s">
        <v>39</v>
      </c>
      <c r="F94">
        <v>9</v>
      </c>
      <c r="G94">
        <v>78273</v>
      </c>
      <c r="H94" t="s">
        <v>437</v>
      </c>
      <c r="I94">
        <v>704457</v>
      </c>
    </row>
    <row r="95" spans="1:9" x14ac:dyDescent="0.35">
      <c r="A95" s="2">
        <v>43827</v>
      </c>
      <c r="B95" t="s">
        <v>9</v>
      </c>
      <c r="C95" t="s">
        <v>19</v>
      </c>
      <c r="D95" t="s">
        <v>22</v>
      </c>
      <c r="E95" t="s">
        <v>113</v>
      </c>
      <c r="F95">
        <v>6</v>
      </c>
      <c r="G95">
        <v>160919</v>
      </c>
      <c r="H95" t="s">
        <v>435</v>
      </c>
      <c r="I95">
        <v>965514</v>
      </c>
    </row>
    <row r="96" spans="1:9" x14ac:dyDescent="0.35">
      <c r="A96" s="2">
        <v>43838</v>
      </c>
      <c r="B96" t="s">
        <v>11</v>
      </c>
      <c r="C96" t="s">
        <v>15</v>
      </c>
      <c r="D96" t="s">
        <v>24</v>
      </c>
      <c r="E96" t="s">
        <v>114</v>
      </c>
      <c r="F96">
        <v>1</v>
      </c>
      <c r="G96">
        <v>116649</v>
      </c>
      <c r="H96" t="s">
        <v>437</v>
      </c>
      <c r="I96">
        <v>116649</v>
      </c>
    </row>
    <row r="97" spans="1:9" x14ac:dyDescent="0.35">
      <c r="A97" s="2">
        <v>43838</v>
      </c>
      <c r="B97" t="s">
        <v>13</v>
      </c>
      <c r="C97" t="s">
        <v>15</v>
      </c>
      <c r="D97" t="s">
        <v>25</v>
      </c>
      <c r="E97" t="s">
        <v>115</v>
      </c>
      <c r="F97">
        <v>3</v>
      </c>
      <c r="G97">
        <v>45889</v>
      </c>
      <c r="H97" t="s">
        <v>435</v>
      </c>
      <c r="I97">
        <v>137667</v>
      </c>
    </row>
    <row r="98" spans="1:9" x14ac:dyDescent="0.35">
      <c r="A98" s="2">
        <v>43839</v>
      </c>
      <c r="B98" t="s">
        <v>10</v>
      </c>
      <c r="C98" t="s">
        <v>16</v>
      </c>
      <c r="D98" t="s">
        <v>24</v>
      </c>
      <c r="E98" t="s">
        <v>116</v>
      </c>
      <c r="F98">
        <v>5</v>
      </c>
      <c r="G98">
        <v>228865</v>
      </c>
      <c r="H98" t="s">
        <v>439</v>
      </c>
      <c r="I98">
        <v>1144325</v>
      </c>
    </row>
    <row r="99" spans="1:9" x14ac:dyDescent="0.35">
      <c r="A99" s="2">
        <v>43839</v>
      </c>
      <c r="B99" t="s">
        <v>12</v>
      </c>
      <c r="C99" t="s">
        <v>19</v>
      </c>
      <c r="D99" t="s">
        <v>25</v>
      </c>
      <c r="E99" t="s">
        <v>117</v>
      </c>
      <c r="F99">
        <v>2</v>
      </c>
      <c r="G99">
        <v>423392</v>
      </c>
      <c r="H99" t="s">
        <v>439</v>
      </c>
      <c r="I99">
        <v>846784</v>
      </c>
    </row>
    <row r="100" spans="1:9" x14ac:dyDescent="0.35">
      <c r="A100" s="2">
        <v>43847</v>
      </c>
      <c r="B100" t="s">
        <v>12</v>
      </c>
      <c r="C100" t="s">
        <v>20</v>
      </c>
      <c r="D100" t="s">
        <v>22</v>
      </c>
      <c r="E100" t="s">
        <v>78</v>
      </c>
      <c r="F100">
        <v>6</v>
      </c>
      <c r="G100">
        <v>362715</v>
      </c>
      <c r="H100" t="s">
        <v>439</v>
      </c>
      <c r="I100">
        <v>2176290</v>
      </c>
    </row>
    <row r="101" spans="1:9" x14ac:dyDescent="0.35">
      <c r="A101" s="2">
        <v>43848</v>
      </c>
      <c r="B101" t="s">
        <v>13</v>
      </c>
      <c r="C101" t="s">
        <v>19</v>
      </c>
      <c r="D101" t="s">
        <v>23</v>
      </c>
      <c r="E101" t="s">
        <v>118</v>
      </c>
      <c r="F101">
        <v>4</v>
      </c>
      <c r="G101">
        <v>112156</v>
      </c>
      <c r="H101" t="s">
        <v>437</v>
      </c>
      <c r="I101">
        <v>448624</v>
      </c>
    </row>
    <row r="102" spans="1:9" x14ac:dyDescent="0.35">
      <c r="A102" s="2">
        <v>43853</v>
      </c>
      <c r="B102" t="s">
        <v>10</v>
      </c>
      <c r="C102" t="s">
        <v>19</v>
      </c>
      <c r="D102" t="s">
        <v>24</v>
      </c>
      <c r="E102" t="s">
        <v>119</v>
      </c>
      <c r="F102">
        <v>6</v>
      </c>
      <c r="G102">
        <v>71807</v>
      </c>
      <c r="H102" t="s">
        <v>435</v>
      </c>
      <c r="I102">
        <v>430842</v>
      </c>
    </row>
    <row r="103" spans="1:9" x14ac:dyDescent="0.35">
      <c r="A103" s="2">
        <v>43857</v>
      </c>
      <c r="B103" t="s">
        <v>12</v>
      </c>
      <c r="C103" t="s">
        <v>18</v>
      </c>
      <c r="D103" t="s">
        <v>25</v>
      </c>
      <c r="E103" t="s">
        <v>56</v>
      </c>
      <c r="F103">
        <v>8</v>
      </c>
      <c r="G103">
        <v>295331</v>
      </c>
      <c r="H103" t="s">
        <v>440</v>
      </c>
      <c r="I103">
        <v>2362648</v>
      </c>
    </row>
    <row r="104" spans="1:9" x14ac:dyDescent="0.35">
      <c r="A104" s="2">
        <v>43858</v>
      </c>
      <c r="B104" t="s">
        <v>13</v>
      </c>
      <c r="C104" t="s">
        <v>21</v>
      </c>
      <c r="D104" t="s">
        <v>22</v>
      </c>
      <c r="E104" t="s">
        <v>120</v>
      </c>
      <c r="F104">
        <v>4</v>
      </c>
      <c r="G104">
        <v>217220</v>
      </c>
      <c r="H104" t="s">
        <v>440</v>
      </c>
      <c r="I104">
        <v>868880</v>
      </c>
    </row>
    <row r="105" spans="1:9" x14ac:dyDescent="0.35">
      <c r="A105" s="2">
        <v>43861</v>
      </c>
      <c r="B105" t="s">
        <v>10</v>
      </c>
      <c r="C105" t="s">
        <v>15</v>
      </c>
      <c r="D105" t="s">
        <v>24</v>
      </c>
      <c r="E105" t="s">
        <v>105</v>
      </c>
      <c r="F105">
        <v>3</v>
      </c>
      <c r="G105">
        <v>228395</v>
      </c>
      <c r="H105" t="s">
        <v>438</v>
      </c>
      <c r="I105">
        <v>685185</v>
      </c>
    </row>
    <row r="106" spans="1:9" x14ac:dyDescent="0.35">
      <c r="A106" s="2">
        <v>43864</v>
      </c>
      <c r="B106" t="s">
        <v>9</v>
      </c>
      <c r="C106" t="s">
        <v>16</v>
      </c>
      <c r="D106" t="s">
        <v>24</v>
      </c>
      <c r="E106" t="s">
        <v>121</v>
      </c>
      <c r="F106">
        <v>6</v>
      </c>
      <c r="G106">
        <v>189947</v>
      </c>
      <c r="H106" t="s">
        <v>438</v>
      </c>
      <c r="I106">
        <v>1139682</v>
      </c>
    </row>
    <row r="107" spans="1:9" x14ac:dyDescent="0.35">
      <c r="A107" s="2">
        <v>43867</v>
      </c>
      <c r="B107" t="s">
        <v>11</v>
      </c>
      <c r="C107" t="s">
        <v>18</v>
      </c>
      <c r="D107" t="s">
        <v>25</v>
      </c>
      <c r="E107" t="s">
        <v>122</v>
      </c>
      <c r="F107">
        <v>2</v>
      </c>
      <c r="G107">
        <v>210353</v>
      </c>
      <c r="H107" t="s">
        <v>439</v>
      </c>
      <c r="I107">
        <v>420706</v>
      </c>
    </row>
    <row r="108" spans="1:9" x14ac:dyDescent="0.35">
      <c r="A108" s="2">
        <v>43871</v>
      </c>
      <c r="B108" t="s">
        <v>9</v>
      </c>
      <c r="C108" t="s">
        <v>17</v>
      </c>
      <c r="D108" t="s">
        <v>25</v>
      </c>
      <c r="E108" t="s">
        <v>123</v>
      </c>
      <c r="F108">
        <v>6</v>
      </c>
      <c r="G108">
        <v>225329</v>
      </c>
      <c r="H108" t="s">
        <v>439</v>
      </c>
      <c r="I108">
        <v>1351974</v>
      </c>
    </row>
    <row r="109" spans="1:9" x14ac:dyDescent="0.35">
      <c r="A109" s="2">
        <v>43882</v>
      </c>
      <c r="B109" t="s">
        <v>11</v>
      </c>
      <c r="C109" t="s">
        <v>17</v>
      </c>
      <c r="D109" t="s">
        <v>24</v>
      </c>
      <c r="E109" t="s">
        <v>124</v>
      </c>
      <c r="F109">
        <v>4</v>
      </c>
      <c r="G109">
        <v>398891</v>
      </c>
      <c r="H109" t="s">
        <v>439</v>
      </c>
      <c r="I109">
        <v>1595564</v>
      </c>
    </row>
    <row r="110" spans="1:9" x14ac:dyDescent="0.35">
      <c r="A110" s="2">
        <v>43884</v>
      </c>
      <c r="B110" t="s">
        <v>10</v>
      </c>
      <c r="C110" t="s">
        <v>17</v>
      </c>
      <c r="D110" t="s">
        <v>23</v>
      </c>
      <c r="E110" t="s">
        <v>125</v>
      </c>
      <c r="F110">
        <v>2</v>
      </c>
      <c r="G110">
        <v>80803</v>
      </c>
      <c r="H110" t="s">
        <v>436</v>
      </c>
      <c r="I110">
        <v>161606</v>
      </c>
    </row>
    <row r="111" spans="1:9" x14ac:dyDescent="0.35">
      <c r="A111" s="2">
        <v>43886</v>
      </c>
      <c r="B111" t="s">
        <v>10</v>
      </c>
      <c r="C111" t="s">
        <v>20</v>
      </c>
      <c r="D111" t="s">
        <v>24</v>
      </c>
      <c r="E111" t="s">
        <v>126</v>
      </c>
      <c r="F111">
        <v>1</v>
      </c>
      <c r="G111">
        <v>169977</v>
      </c>
      <c r="H111" t="s">
        <v>438</v>
      </c>
      <c r="I111">
        <v>169977</v>
      </c>
    </row>
    <row r="112" spans="1:9" x14ac:dyDescent="0.35">
      <c r="A112" s="2">
        <v>43890</v>
      </c>
      <c r="B112" t="s">
        <v>9</v>
      </c>
      <c r="C112" t="s">
        <v>20</v>
      </c>
      <c r="D112" t="s">
        <v>25</v>
      </c>
      <c r="E112" t="s">
        <v>77</v>
      </c>
      <c r="F112">
        <v>2</v>
      </c>
      <c r="G112">
        <v>293315</v>
      </c>
      <c r="H112" t="s">
        <v>437</v>
      </c>
      <c r="I112">
        <v>586630</v>
      </c>
    </row>
    <row r="113" spans="1:9" x14ac:dyDescent="0.35">
      <c r="A113" s="2">
        <v>43891</v>
      </c>
      <c r="B113" t="s">
        <v>12</v>
      </c>
      <c r="C113" t="s">
        <v>15</v>
      </c>
      <c r="D113" t="s">
        <v>25</v>
      </c>
      <c r="E113" t="s">
        <v>127</v>
      </c>
      <c r="F113">
        <v>6</v>
      </c>
      <c r="G113">
        <v>492313</v>
      </c>
      <c r="H113" t="s">
        <v>439</v>
      </c>
      <c r="I113">
        <v>2953878</v>
      </c>
    </row>
    <row r="114" spans="1:9" x14ac:dyDescent="0.35">
      <c r="A114" s="2">
        <v>43894</v>
      </c>
      <c r="B114" t="s">
        <v>10</v>
      </c>
      <c r="C114" t="s">
        <v>15</v>
      </c>
      <c r="D114" t="s">
        <v>24</v>
      </c>
      <c r="E114" t="s">
        <v>128</v>
      </c>
      <c r="F114">
        <v>5</v>
      </c>
      <c r="G114">
        <v>464688</v>
      </c>
      <c r="H114" t="s">
        <v>437</v>
      </c>
      <c r="I114">
        <v>2323440</v>
      </c>
    </row>
    <row r="115" spans="1:9" x14ac:dyDescent="0.35">
      <c r="A115" s="2">
        <v>43901</v>
      </c>
      <c r="B115" t="s">
        <v>13</v>
      </c>
      <c r="C115" t="s">
        <v>14</v>
      </c>
      <c r="D115" t="s">
        <v>25</v>
      </c>
      <c r="E115" t="s">
        <v>129</v>
      </c>
      <c r="F115">
        <v>2</v>
      </c>
      <c r="G115">
        <v>79355</v>
      </c>
      <c r="H115" t="s">
        <v>440</v>
      </c>
      <c r="I115">
        <v>158710</v>
      </c>
    </row>
    <row r="116" spans="1:9" x14ac:dyDescent="0.35">
      <c r="A116" s="2">
        <v>43903</v>
      </c>
      <c r="B116" t="s">
        <v>12</v>
      </c>
      <c r="C116" t="s">
        <v>16</v>
      </c>
      <c r="D116" t="s">
        <v>22</v>
      </c>
      <c r="E116" t="s">
        <v>130</v>
      </c>
      <c r="F116">
        <v>3</v>
      </c>
      <c r="G116">
        <v>212158</v>
      </c>
      <c r="H116" t="s">
        <v>438</v>
      </c>
      <c r="I116">
        <v>636474</v>
      </c>
    </row>
    <row r="117" spans="1:9" x14ac:dyDescent="0.35">
      <c r="A117" s="2">
        <v>43903</v>
      </c>
      <c r="B117" t="s">
        <v>11</v>
      </c>
      <c r="C117" t="s">
        <v>21</v>
      </c>
      <c r="D117" t="s">
        <v>22</v>
      </c>
      <c r="E117" t="s">
        <v>131</v>
      </c>
      <c r="F117">
        <v>1</v>
      </c>
      <c r="G117">
        <v>106075</v>
      </c>
      <c r="H117" t="s">
        <v>435</v>
      </c>
      <c r="I117">
        <v>106075</v>
      </c>
    </row>
    <row r="118" spans="1:9" x14ac:dyDescent="0.35">
      <c r="A118" s="2">
        <v>43917</v>
      </c>
      <c r="B118" t="s">
        <v>12</v>
      </c>
      <c r="C118" t="s">
        <v>15</v>
      </c>
      <c r="D118" t="s">
        <v>24</v>
      </c>
      <c r="E118" t="s">
        <v>121</v>
      </c>
      <c r="F118">
        <v>2</v>
      </c>
      <c r="G118">
        <v>204480</v>
      </c>
      <c r="H118" t="s">
        <v>439</v>
      </c>
      <c r="I118">
        <v>408960</v>
      </c>
    </row>
    <row r="119" spans="1:9" x14ac:dyDescent="0.35">
      <c r="A119" s="2">
        <v>43920</v>
      </c>
      <c r="B119" t="s">
        <v>12</v>
      </c>
      <c r="C119" t="s">
        <v>16</v>
      </c>
      <c r="D119" t="s">
        <v>23</v>
      </c>
      <c r="E119" t="s">
        <v>132</v>
      </c>
      <c r="F119">
        <v>3</v>
      </c>
      <c r="G119">
        <v>205358</v>
      </c>
      <c r="H119" t="s">
        <v>439</v>
      </c>
      <c r="I119">
        <v>616074</v>
      </c>
    </row>
    <row r="120" spans="1:9" x14ac:dyDescent="0.35">
      <c r="A120" s="2">
        <v>43920</v>
      </c>
      <c r="B120" t="s">
        <v>12</v>
      </c>
      <c r="C120" t="s">
        <v>16</v>
      </c>
      <c r="D120" t="s">
        <v>23</v>
      </c>
      <c r="E120" t="s">
        <v>133</v>
      </c>
      <c r="F120">
        <v>2</v>
      </c>
      <c r="G120">
        <v>455255</v>
      </c>
      <c r="H120" t="s">
        <v>436</v>
      </c>
      <c r="I120">
        <v>910510</v>
      </c>
    </row>
    <row r="121" spans="1:9" x14ac:dyDescent="0.35">
      <c r="A121" s="2">
        <v>43923</v>
      </c>
      <c r="B121" t="s">
        <v>13</v>
      </c>
      <c r="C121" t="s">
        <v>20</v>
      </c>
      <c r="D121" t="s">
        <v>23</v>
      </c>
      <c r="E121" t="s">
        <v>134</v>
      </c>
      <c r="F121">
        <v>7</v>
      </c>
      <c r="G121">
        <v>131693</v>
      </c>
      <c r="H121" t="s">
        <v>439</v>
      </c>
      <c r="I121">
        <v>921851</v>
      </c>
    </row>
    <row r="122" spans="1:9" x14ac:dyDescent="0.35">
      <c r="A122" s="2">
        <v>43927</v>
      </c>
      <c r="B122" t="s">
        <v>11</v>
      </c>
      <c r="C122" t="s">
        <v>21</v>
      </c>
      <c r="D122" t="s">
        <v>23</v>
      </c>
      <c r="E122" t="s">
        <v>52</v>
      </c>
      <c r="F122">
        <v>1</v>
      </c>
      <c r="G122">
        <v>301547</v>
      </c>
      <c r="H122" t="s">
        <v>440</v>
      </c>
      <c r="I122">
        <v>301547</v>
      </c>
    </row>
    <row r="123" spans="1:9" x14ac:dyDescent="0.35">
      <c r="A123" s="2">
        <v>43934</v>
      </c>
      <c r="B123" t="s">
        <v>9</v>
      </c>
      <c r="C123" t="s">
        <v>17</v>
      </c>
      <c r="D123" t="s">
        <v>22</v>
      </c>
      <c r="E123" t="s">
        <v>135</v>
      </c>
      <c r="F123">
        <v>8</v>
      </c>
      <c r="G123">
        <v>298918</v>
      </c>
      <c r="H123" t="s">
        <v>437</v>
      </c>
      <c r="I123">
        <v>2391344</v>
      </c>
    </row>
    <row r="124" spans="1:9" x14ac:dyDescent="0.35">
      <c r="A124" s="2">
        <v>43937</v>
      </c>
      <c r="B124" t="s">
        <v>13</v>
      </c>
      <c r="C124" t="s">
        <v>19</v>
      </c>
      <c r="D124" t="s">
        <v>22</v>
      </c>
      <c r="E124" t="s">
        <v>136</v>
      </c>
      <c r="F124">
        <v>8</v>
      </c>
      <c r="G124">
        <v>189446</v>
      </c>
      <c r="H124" t="s">
        <v>436</v>
      </c>
      <c r="I124">
        <v>1515568</v>
      </c>
    </row>
    <row r="125" spans="1:9" x14ac:dyDescent="0.35">
      <c r="A125" s="2">
        <v>43939</v>
      </c>
      <c r="B125" t="s">
        <v>10</v>
      </c>
      <c r="C125" t="s">
        <v>15</v>
      </c>
      <c r="D125" t="s">
        <v>23</v>
      </c>
      <c r="E125" t="s">
        <v>137</v>
      </c>
      <c r="F125">
        <v>2</v>
      </c>
      <c r="G125">
        <v>381987</v>
      </c>
      <c r="H125" t="s">
        <v>438</v>
      </c>
      <c r="I125">
        <v>763974</v>
      </c>
    </row>
    <row r="126" spans="1:9" x14ac:dyDescent="0.35">
      <c r="A126" s="2">
        <v>43940</v>
      </c>
      <c r="B126" t="s">
        <v>11</v>
      </c>
      <c r="C126" t="s">
        <v>14</v>
      </c>
      <c r="D126" t="s">
        <v>24</v>
      </c>
      <c r="E126" t="s">
        <v>43</v>
      </c>
      <c r="F126">
        <v>2</v>
      </c>
      <c r="G126">
        <v>173706</v>
      </c>
      <c r="H126" t="s">
        <v>437</v>
      </c>
      <c r="I126">
        <v>347412</v>
      </c>
    </row>
    <row r="127" spans="1:9" x14ac:dyDescent="0.35">
      <c r="A127" s="2">
        <v>43941</v>
      </c>
      <c r="B127" t="s">
        <v>12</v>
      </c>
      <c r="C127" t="s">
        <v>15</v>
      </c>
      <c r="D127" t="s">
        <v>24</v>
      </c>
      <c r="E127" t="s">
        <v>138</v>
      </c>
      <c r="F127">
        <v>2</v>
      </c>
      <c r="G127">
        <v>63719</v>
      </c>
      <c r="H127" t="s">
        <v>437</v>
      </c>
      <c r="I127">
        <v>127438</v>
      </c>
    </row>
    <row r="128" spans="1:9" x14ac:dyDescent="0.35">
      <c r="A128" s="2">
        <v>43945</v>
      </c>
      <c r="B128" t="s">
        <v>9</v>
      </c>
      <c r="C128" t="s">
        <v>20</v>
      </c>
      <c r="D128" t="s">
        <v>24</v>
      </c>
      <c r="E128" t="s">
        <v>139</v>
      </c>
      <c r="F128">
        <v>2</v>
      </c>
      <c r="G128">
        <v>279673</v>
      </c>
      <c r="H128" t="s">
        <v>436</v>
      </c>
      <c r="I128">
        <v>559346</v>
      </c>
    </row>
    <row r="129" spans="1:9" x14ac:dyDescent="0.35">
      <c r="A129" s="2">
        <v>43952</v>
      </c>
      <c r="B129" t="s">
        <v>10</v>
      </c>
      <c r="C129" t="s">
        <v>19</v>
      </c>
      <c r="D129" t="s">
        <v>23</v>
      </c>
      <c r="E129" t="s">
        <v>140</v>
      </c>
      <c r="F129">
        <v>3</v>
      </c>
      <c r="G129">
        <v>132897</v>
      </c>
      <c r="H129" t="s">
        <v>440</v>
      </c>
      <c r="I129">
        <v>398691</v>
      </c>
    </row>
    <row r="130" spans="1:9" x14ac:dyDescent="0.35">
      <c r="A130" s="2">
        <v>43954</v>
      </c>
      <c r="B130" t="s">
        <v>9</v>
      </c>
      <c r="C130" t="s">
        <v>14</v>
      </c>
      <c r="D130" t="s">
        <v>25</v>
      </c>
      <c r="E130" t="s">
        <v>141</v>
      </c>
      <c r="F130">
        <v>3</v>
      </c>
      <c r="G130">
        <v>245444</v>
      </c>
      <c r="H130" t="s">
        <v>435</v>
      </c>
      <c r="I130">
        <v>736332</v>
      </c>
    </row>
    <row r="131" spans="1:9" x14ac:dyDescent="0.35">
      <c r="A131" s="2">
        <v>43958</v>
      </c>
      <c r="B131" t="s">
        <v>13</v>
      </c>
      <c r="C131" t="s">
        <v>18</v>
      </c>
      <c r="D131" t="s">
        <v>23</v>
      </c>
      <c r="E131" t="s">
        <v>142</v>
      </c>
      <c r="F131">
        <v>5</v>
      </c>
      <c r="G131">
        <v>171275</v>
      </c>
      <c r="H131" t="s">
        <v>440</v>
      </c>
      <c r="I131">
        <v>856375</v>
      </c>
    </row>
    <row r="132" spans="1:9" x14ac:dyDescent="0.35">
      <c r="A132" s="2">
        <v>43960</v>
      </c>
      <c r="B132" t="s">
        <v>12</v>
      </c>
      <c r="C132" t="s">
        <v>21</v>
      </c>
      <c r="D132" t="s">
        <v>23</v>
      </c>
      <c r="E132" t="s">
        <v>143</v>
      </c>
      <c r="F132">
        <v>5</v>
      </c>
      <c r="G132">
        <v>299056</v>
      </c>
      <c r="H132" t="s">
        <v>438</v>
      </c>
      <c r="I132">
        <v>1495280</v>
      </c>
    </row>
    <row r="133" spans="1:9" x14ac:dyDescent="0.35">
      <c r="A133" s="2">
        <v>43960</v>
      </c>
      <c r="B133" t="s">
        <v>11</v>
      </c>
      <c r="C133" t="s">
        <v>21</v>
      </c>
      <c r="D133" t="s">
        <v>25</v>
      </c>
      <c r="E133" t="s">
        <v>144</v>
      </c>
      <c r="F133">
        <v>5</v>
      </c>
      <c r="G133">
        <v>441345</v>
      </c>
      <c r="H133" t="s">
        <v>437</v>
      </c>
      <c r="I133">
        <v>2206725</v>
      </c>
    </row>
    <row r="134" spans="1:9" x14ac:dyDescent="0.35">
      <c r="A134" s="2">
        <v>43962</v>
      </c>
      <c r="B134" t="s">
        <v>13</v>
      </c>
      <c r="C134" t="s">
        <v>18</v>
      </c>
      <c r="D134" t="s">
        <v>23</v>
      </c>
      <c r="E134" t="s">
        <v>145</v>
      </c>
      <c r="F134">
        <v>5</v>
      </c>
      <c r="G134">
        <v>267615</v>
      </c>
      <c r="H134" t="s">
        <v>440</v>
      </c>
      <c r="I134">
        <v>1338075</v>
      </c>
    </row>
    <row r="135" spans="1:9" x14ac:dyDescent="0.35">
      <c r="A135" s="2">
        <v>43964</v>
      </c>
      <c r="B135" t="s">
        <v>10</v>
      </c>
      <c r="C135" t="s">
        <v>17</v>
      </c>
      <c r="D135" t="s">
        <v>24</v>
      </c>
      <c r="E135" t="s">
        <v>146</v>
      </c>
      <c r="F135">
        <v>8</v>
      </c>
      <c r="G135">
        <v>438326</v>
      </c>
      <c r="H135" t="s">
        <v>437</v>
      </c>
      <c r="I135">
        <v>3506608</v>
      </c>
    </row>
    <row r="136" spans="1:9" x14ac:dyDescent="0.35">
      <c r="A136" s="2">
        <v>43967</v>
      </c>
      <c r="B136" t="s">
        <v>12</v>
      </c>
      <c r="C136" t="s">
        <v>16</v>
      </c>
      <c r="D136" t="s">
        <v>22</v>
      </c>
      <c r="E136" t="s">
        <v>147</v>
      </c>
      <c r="F136">
        <v>4</v>
      </c>
      <c r="G136">
        <v>389044</v>
      </c>
      <c r="H136" t="s">
        <v>439</v>
      </c>
      <c r="I136">
        <v>1556176</v>
      </c>
    </row>
    <row r="137" spans="1:9" x14ac:dyDescent="0.35">
      <c r="A137" s="2">
        <v>43968</v>
      </c>
      <c r="B137" t="s">
        <v>13</v>
      </c>
      <c r="C137" t="s">
        <v>15</v>
      </c>
      <c r="D137" t="s">
        <v>24</v>
      </c>
      <c r="E137" t="s">
        <v>148</v>
      </c>
      <c r="F137">
        <v>6</v>
      </c>
      <c r="G137">
        <v>120525</v>
      </c>
      <c r="H137" t="s">
        <v>436</v>
      </c>
      <c r="I137">
        <v>723150</v>
      </c>
    </row>
    <row r="138" spans="1:9" x14ac:dyDescent="0.35">
      <c r="A138" s="2">
        <v>43969</v>
      </c>
      <c r="B138" t="s">
        <v>12</v>
      </c>
      <c r="C138" t="s">
        <v>20</v>
      </c>
      <c r="D138" t="s">
        <v>22</v>
      </c>
      <c r="E138" t="s">
        <v>149</v>
      </c>
      <c r="F138">
        <v>5</v>
      </c>
      <c r="G138">
        <v>374780</v>
      </c>
      <c r="H138" t="s">
        <v>439</v>
      </c>
      <c r="I138">
        <v>1873900</v>
      </c>
    </row>
    <row r="139" spans="1:9" x14ac:dyDescent="0.35">
      <c r="A139" s="2">
        <v>43973</v>
      </c>
      <c r="B139" t="s">
        <v>13</v>
      </c>
      <c r="C139" t="s">
        <v>20</v>
      </c>
      <c r="D139" t="s">
        <v>22</v>
      </c>
      <c r="E139" t="s">
        <v>150</v>
      </c>
      <c r="F139">
        <v>4</v>
      </c>
      <c r="G139">
        <v>30227</v>
      </c>
      <c r="H139" t="s">
        <v>436</v>
      </c>
      <c r="I139">
        <v>120908</v>
      </c>
    </row>
    <row r="140" spans="1:9" x14ac:dyDescent="0.35">
      <c r="A140" s="2">
        <v>43977</v>
      </c>
      <c r="B140" t="s">
        <v>11</v>
      </c>
      <c r="C140" t="s">
        <v>18</v>
      </c>
      <c r="D140" t="s">
        <v>24</v>
      </c>
      <c r="E140" t="s">
        <v>151</v>
      </c>
      <c r="F140">
        <v>2</v>
      </c>
      <c r="G140">
        <v>353974</v>
      </c>
      <c r="H140" t="s">
        <v>440</v>
      </c>
      <c r="I140">
        <v>707948</v>
      </c>
    </row>
    <row r="141" spans="1:9" x14ac:dyDescent="0.35">
      <c r="A141" s="2">
        <v>43979</v>
      </c>
      <c r="B141" t="s">
        <v>12</v>
      </c>
      <c r="C141" t="s">
        <v>19</v>
      </c>
      <c r="D141" t="s">
        <v>23</v>
      </c>
      <c r="E141" t="s">
        <v>46</v>
      </c>
      <c r="F141">
        <v>7</v>
      </c>
      <c r="G141">
        <v>272584</v>
      </c>
      <c r="H141" t="s">
        <v>436</v>
      </c>
      <c r="I141">
        <v>1908088</v>
      </c>
    </row>
    <row r="142" spans="1:9" x14ac:dyDescent="0.35">
      <c r="A142" s="2">
        <v>43980</v>
      </c>
      <c r="B142" t="s">
        <v>13</v>
      </c>
      <c r="C142" t="s">
        <v>20</v>
      </c>
      <c r="D142" t="s">
        <v>23</v>
      </c>
      <c r="E142" t="s">
        <v>152</v>
      </c>
      <c r="F142">
        <v>3</v>
      </c>
      <c r="G142">
        <v>371919</v>
      </c>
      <c r="H142" t="s">
        <v>440</v>
      </c>
      <c r="I142">
        <v>1115757</v>
      </c>
    </row>
    <row r="143" spans="1:9" x14ac:dyDescent="0.35">
      <c r="A143" s="2">
        <v>43984</v>
      </c>
      <c r="B143" t="s">
        <v>12</v>
      </c>
      <c r="C143" t="s">
        <v>15</v>
      </c>
      <c r="D143" t="s">
        <v>24</v>
      </c>
      <c r="E143" t="s">
        <v>58</v>
      </c>
      <c r="F143">
        <v>1</v>
      </c>
      <c r="G143">
        <v>391396</v>
      </c>
      <c r="H143" t="s">
        <v>435</v>
      </c>
      <c r="I143">
        <v>391396</v>
      </c>
    </row>
    <row r="144" spans="1:9" x14ac:dyDescent="0.35">
      <c r="A144" s="2">
        <v>43997</v>
      </c>
      <c r="B144" t="s">
        <v>10</v>
      </c>
      <c r="C144" t="s">
        <v>20</v>
      </c>
      <c r="D144" t="s">
        <v>24</v>
      </c>
      <c r="E144" t="s">
        <v>153</v>
      </c>
      <c r="F144">
        <v>1</v>
      </c>
      <c r="G144">
        <v>318090</v>
      </c>
      <c r="H144" t="s">
        <v>436</v>
      </c>
      <c r="I144">
        <v>318090</v>
      </c>
    </row>
    <row r="145" spans="1:9" x14ac:dyDescent="0.35">
      <c r="A145" s="2">
        <v>43997</v>
      </c>
      <c r="B145" t="s">
        <v>9</v>
      </c>
      <c r="C145" t="s">
        <v>16</v>
      </c>
      <c r="D145" t="s">
        <v>23</v>
      </c>
      <c r="E145" t="s">
        <v>41</v>
      </c>
      <c r="F145">
        <v>8</v>
      </c>
      <c r="G145">
        <v>346490</v>
      </c>
      <c r="H145" t="s">
        <v>439</v>
      </c>
      <c r="I145">
        <v>2771920</v>
      </c>
    </row>
    <row r="146" spans="1:9" x14ac:dyDescent="0.35">
      <c r="A146" s="2">
        <v>44001</v>
      </c>
      <c r="B146" t="s">
        <v>13</v>
      </c>
      <c r="C146" t="s">
        <v>16</v>
      </c>
      <c r="D146" t="s">
        <v>24</v>
      </c>
      <c r="E146" t="s">
        <v>154</v>
      </c>
      <c r="F146">
        <v>2</v>
      </c>
      <c r="G146">
        <v>122736</v>
      </c>
      <c r="H146" t="s">
        <v>435</v>
      </c>
      <c r="I146">
        <v>245472</v>
      </c>
    </row>
    <row r="147" spans="1:9" x14ac:dyDescent="0.35">
      <c r="A147" s="2">
        <v>44006</v>
      </c>
      <c r="B147" t="s">
        <v>11</v>
      </c>
      <c r="C147" t="s">
        <v>19</v>
      </c>
      <c r="D147" t="s">
        <v>22</v>
      </c>
      <c r="E147" t="s">
        <v>155</v>
      </c>
      <c r="F147">
        <v>4</v>
      </c>
      <c r="G147">
        <v>392703</v>
      </c>
      <c r="H147" t="s">
        <v>439</v>
      </c>
      <c r="I147">
        <v>1570812</v>
      </c>
    </row>
    <row r="148" spans="1:9" x14ac:dyDescent="0.35">
      <c r="A148" s="2">
        <v>44008</v>
      </c>
      <c r="B148" t="s">
        <v>9</v>
      </c>
      <c r="C148" t="s">
        <v>14</v>
      </c>
      <c r="D148" t="s">
        <v>24</v>
      </c>
      <c r="E148" t="s">
        <v>156</v>
      </c>
      <c r="F148">
        <v>5</v>
      </c>
      <c r="G148">
        <v>411015</v>
      </c>
      <c r="H148" t="s">
        <v>440</v>
      </c>
      <c r="I148">
        <v>2055075</v>
      </c>
    </row>
    <row r="149" spans="1:9" x14ac:dyDescent="0.35">
      <c r="A149" s="2">
        <v>44010</v>
      </c>
      <c r="B149" t="s">
        <v>12</v>
      </c>
      <c r="C149" t="s">
        <v>19</v>
      </c>
      <c r="D149" t="s">
        <v>22</v>
      </c>
      <c r="E149" t="s">
        <v>152</v>
      </c>
      <c r="F149">
        <v>7</v>
      </c>
      <c r="G149">
        <v>373449</v>
      </c>
      <c r="H149" t="s">
        <v>440</v>
      </c>
      <c r="I149">
        <v>2614143</v>
      </c>
    </row>
    <row r="150" spans="1:9" x14ac:dyDescent="0.35">
      <c r="A150" s="2">
        <v>44015</v>
      </c>
      <c r="B150" t="s">
        <v>10</v>
      </c>
      <c r="C150" t="s">
        <v>17</v>
      </c>
      <c r="D150" t="s">
        <v>23</v>
      </c>
      <c r="E150" t="s">
        <v>157</v>
      </c>
      <c r="F150">
        <v>6</v>
      </c>
      <c r="G150">
        <v>391236</v>
      </c>
      <c r="H150" t="s">
        <v>437</v>
      </c>
      <c r="I150">
        <v>2347416</v>
      </c>
    </row>
    <row r="151" spans="1:9" x14ac:dyDescent="0.35">
      <c r="A151" s="2">
        <v>44020</v>
      </c>
      <c r="B151" t="s">
        <v>12</v>
      </c>
      <c r="C151" t="s">
        <v>21</v>
      </c>
      <c r="D151" t="s">
        <v>24</v>
      </c>
      <c r="E151" t="s">
        <v>158</v>
      </c>
      <c r="F151">
        <v>5</v>
      </c>
      <c r="G151">
        <v>237567</v>
      </c>
      <c r="H151" t="s">
        <v>436</v>
      </c>
      <c r="I151">
        <v>1187835</v>
      </c>
    </row>
    <row r="152" spans="1:9" x14ac:dyDescent="0.35">
      <c r="A152" s="2">
        <v>44028</v>
      </c>
      <c r="B152" t="s">
        <v>12</v>
      </c>
      <c r="C152" t="s">
        <v>15</v>
      </c>
      <c r="D152" t="s">
        <v>22</v>
      </c>
      <c r="E152" t="s">
        <v>159</v>
      </c>
      <c r="F152">
        <v>7</v>
      </c>
      <c r="G152">
        <v>368990</v>
      </c>
      <c r="H152" t="s">
        <v>436</v>
      </c>
      <c r="I152">
        <v>2582930</v>
      </c>
    </row>
    <row r="153" spans="1:9" x14ac:dyDescent="0.35">
      <c r="A153" s="2">
        <v>44029</v>
      </c>
      <c r="B153" t="s">
        <v>12</v>
      </c>
      <c r="C153" t="s">
        <v>17</v>
      </c>
      <c r="D153" t="s">
        <v>23</v>
      </c>
      <c r="E153" t="s">
        <v>160</v>
      </c>
      <c r="F153">
        <v>8</v>
      </c>
      <c r="G153">
        <v>155508</v>
      </c>
      <c r="H153" t="s">
        <v>436</v>
      </c>
      <c r="I153">
        <v>1244064</v>
      </c>
    </row>
    <row r="154" spans="1:9" x14ac:dyDescent="0.35">
      <c r="A154" s="2">
        <v>44034</v>
      </c>
      <c r="B154" t="s">
        <v>11</v>
      </c>
      <c r="C154" t="s">
        <v>16</v>
      </c>
      <c r="D154" t="s">
        <v>23</v>
      </c>
      <c r="E154" t="s">
        <v>161</v>
      </c>
      <c r="F154">
        <v>2</v>
      </c>
      <c r="G154">
        <v>76977</v>
      </c>
      <c r="H154" t="s">
        <v>440</v>
      </c>
      <c r="I154">
        <v>153954</v>
      </c>
    </row>
    <row r="155" spans="1:9" x14ac:dyDescent="0.35">
      <c r="A155" s="2">
        <v>44035</v>
      </c>
      <c r="B155" t="s">
        <v>11</v>
      </c>
      <c r="C155" t="s">
        <v>16</v>
      </c>
      <c r="D155" t="s">
        <v>25</v>
      </c>
      <c r="E155" t="s">
        <v>162</v>
      </c>
      <c r="F155">
        <v>7</v>
      </c>
      <c r="G155">
        <v>98253</v>
      </c>
      <c r="H155" t="s">
        <v>436</v>
      </c>
      <c r="I155">
        <v>687771</v>
      </c>
    </row>
    <row r="156" spans="1:9" x14ac:dyDescent="0.35">
      <c r="A156" s="2">
        <v>44037</v>
      </c>
      <c r="B156" t="s">
        <v>10</v>
      </c>
      <c r="C156" t="s">
        <v>18</v>
      </c>
      <c r="D156" t="s">
        <v>24</v>
      </c>
      <c r="E156" t="s">
        <v>163</v>
      </c>
      <c r="F156">
        <v>5</v>
      </c>
      <c r="G156">
        <v>112202</v>
      </c>
      <c r="H156" t="s">
        <v>435</v>
      </c>
      <c r="I156">
        <v>561010</v>
      </c>
    </row>
    <row r="157" spans="1:9" x14ac:dyDescent="0.35">
      <c r="A157" s="2">
        <v>44041</v>
      </c>
      <c r="B157" t="s">
        <v>11</v>
      </c>
      <c r="C157" t="s">
        <v>18</v>
      </c>
      <c r="D157" t="s">
        <v>24</v>
      </c>
      <c r="E157" t="s">
        <v>164</v>
      </c>
      <c r="F157">
        <v>2</v>
      </c>
      <c r="G157">
        <v>471147</v>
      </c>
      <c r="H157" t="s">
        <v>437</v>
      </c>
      <c r="I157">
        <v>942294</v>
      </c>
    </row>
    <row r="158" spans="1:9" x14ac:dyDescent="0.35">
      <c r="A158" s="2">
        <v>44042</v>
      </c>
      <c r="B158" t="s">
        <v>11</v>
      </c>
      <c r="C158" t="s">
        <v>14</v>
      </c>
      <c r="D158" t="s">
        <v>23</v>
      </c>
      <c r="E158" t="s">
        <v>165</v>
      </c>
      <c r="F158">
        <v>3</v>
      </c>
      <c r="G158">
        <v>267783</v>
      </c>
      <c r="H158" t="s">
        <v>439</v>
      </c>
      <c r="I158">
        <v>803349</v>
      </c>
    </row>
    <row r="159" spans="1:9" x14ac:dyDescent="0.35">
      <c r="A159" s="2">
        <v>44057</v>
      </c>
      <c r="B159" t="s">
        <v>10</v>
      </c>
      <c r="C159" t="s">
        <v>14</v>
      </c>
      <c r="D159" t="s">
        <v>22</v>
      </c>
      <c r="E159" t="s">
        <v>166</v>
      </c>
      <c r="F159">
        <v>2</v>
      </c>
      <c r="G159">
        <v>206638</v>
      </c>
      <c r="H159" t="s">
        <v>439</v>
      </c>
      <c r="I159">
        <v>413276</v>
      </c>
    </row>
    <row r="160" spans="1:9" x14ac:dyDescent="0.35">
      <c r="A160" s="2">
        <v>44060</v>
      </c>
      <c r="B160" t="s">
        <v>9</v>
      </c>
      <c r="C160" t="s">
        <v>15</v>
      </c>
      <c r="D160" t="s">
        <v>23</v>
      </c>
      <c r="E160" t="s">
        <v>167</v>
      </c>
      <c r="F160">
        <v>6</v>
      </c>
      <c r="G160">
        <v>188804</v>
      </c>
      <c r="H160" t="s">
        <v>440</v>
      </c>
      <c r="I160">
        <v>1132824</v>
      </c>
    </row>
    <row r="161" spans="1:9" x14ac:dyDescent="0.35">
      <c r="A161" s="2">
        <v>44070</v>
      </c>
      <c r="B161" t="s">
        <v>13</v>
      </c>
      <c r="C161" t="s">
        <v>15</v>
      </c>
      <c r="D161" t="s">
        <v>23</v>
      </c>
      <c r="E161" t="s">
        <v>168</v>
      </c>
      <c r="F161">
        <v>1</v>
      </c>
      <c r="G161">
        <v>283798</v>
      </c>
      <c r="H161" t="s">
        <v>438</v>
      </c>
      <c r="I161">
        <v>283798</v>
      </c>
    </row>
    <row r="162" spans="1:9" x14ac:dyDescent="0.35">
      <c r="A162" s="2">
        <v>44076</v>
      </c>
      <c r="B162" t="s">
        <v>12</v>
      </c>
      <c r="C162" t="s">
        <v>19</v>
      </c>
      <c r="D162" t="s">
        <v>24</v>
      </c>
      <c r="E162" t="s">
        <v>169</v>
      </c>
      <c r="F162">
        <v>2</v>
      </c>
      <c r="G162">
        <v>345384</v>
      </c>
      <c r="H162" t="s">
        <v>439</v>
      </c>
      <c r="I162">
        <v>690768</v>
      </c>
    </row>
    <row r="163" spans="1:9" x14ac:dyDescent="0.35">
      <c r="A163" s="2">
        <v>44083</v>
      </c>
      <c r="B163" t="s">
        <v>9</v>
      </c>
      <c r="C163" t="s">
        <v>20</v>
      </c>
      <c r="D163" t="s">
        <v>23</v>
      </c>
      <c r="E163" t="s">
        <v>170</v>
      </c>
      <c r="F163">
        <v>7</v>
      </c>
      <c r="G163">
        <v>153957</v>
      </c>
      <c r="H163" t="s">
        <v>438</v>
      </c>
      <c r="I163">
        <v>1077699</v>
      </c>
    </row>
    <row r="164" spans="1:9" x14ac:dyDescent="0.35">
      <c r="A164" s="2">
        <v>44083</v>
      </c>
      <c r="B164" t="s">
        <v>9</v>
      </c>
      <c r="C164" t="s">
        <v>15</v>
      </c>
      <c r="D164" t="s">
        <v>25</v>
      </c>
      <c r="E164" t="s">
        <v>171</v>
      </c>
      <c r="F164">
        <v>8</v>
      </c>
      <c r="G164">
        <v>431031</v>
      </c>
      <c r="H164" t="s">
        <v>436</v>
      </c>
      <c r="I164">
        <v>3448248</v>
      </c>
    </row>
    <row r="165" spans="1:9" x14ac:dyDescent="0.35">
      <c r="A165" s="2">
        <v>44086</v>
      </c>
      <c r="B165" t="s">
        <v>9</v>
      </c>
      <c r="C165" t="s">
        <v>21</v>
      </c>
      <c r="D165" t="s">
        <v>22</v>
      </c>
      <c r="E165" t="s">
        <v>172</v>
      </c>
      <c r="F165">
        <v>9</v>
      </c>
      <c r="G165">
        <v>188710</v>
      </c>
      <c r="H165" t="s">
        <v>437</v>
      </c>
      <c r="I165">
        <v>1698390</v>
      </c>
    </row>
    <row r="166" spans="1:9" x14ac:dyDescent="0.35">
      <c r="A166" s="2">
        <v>44099</v>
      </c>
      <c r="B166" t="s">
        <v>11</v>
      </c>
      <c r="C166" t="s">
        <v>20</v>
      </c>
      <c r="D166" t="s">
        <v>25</v>
      </c>
      <c r="E166" t="s">
        <v>173</v>
      </c>
      <c r="F166">
        <v>4</v>
      </c>
      <c r="G166">
        <v>110675</v>
      </c>
      <c r="H166" t="s">
        <v>438</v>
      </c>
      <c r="I166">
        <v>442700</v>
      </c>
    </row>
    <row r="167" spans="1:9" x14ac:dyDescent="0.35">
      <c r="A167" s="2">
        <v>44104</v>
      </c>
      <c r="B167" t="s">
        <v>13</v>
      </c>
      <c r="C167" t="s">
        <v>20</v>
      </c>
      <c r="D167" t="s">
        <v>22</v>
      </c>
      <c r="E167" t="s">
        <v>174</v>
      </c>
      <c r="F167">
        <v>4</v>
      </c>
      <c r="G167">
        <v>247454</v>
      </c>
      <c r="H167" t="s">
        <v>435</v>
      </c>
      <c r="I167">
        <v>989816</v>
      </c>
    </row>
    <row r="168" spans="1:9" x14ac:dyDescent="0.35">
      <c r="A168" s="2">
        <v>44107</v>
      </c>
      <c r="B168" t="s">
        <v>10</v>
      </c>
      <c r="C168" t="s">
        <v>20</v>
      </c>
      <c r="D168" t="s">
        <v>22</v>
      </c>
      <c r="E168" t="s">
        <v>175</v>
      </c>
      <c r="F168">
        <v>9</v>
      </c>
      <c r="G168">
        <v>341856</v>
      </c>
      <c r="H168" t="s">
        <v>436</v>
      </c>
      <c r="I168">
        <v>3076704</v>
      </c>
    </row>
    <row r="169" spans="1:9" x14ac:dyDescent="0.35">
      <c r="A169" s="2">
        <v>44109</v>
      </c>
      <c r="B169" t="s">
        <v>9</v>
      </c>
      <c r="C169" t="s">
        <v>17</v>
      </c>
      <c r="D169" t="s">
        <v>25</v>
      </c>
      <c r="E169" t="s">
        <v>176</v>
      </c>
      <c r="F169">
        <v>6</v>
      </c>
      <c r="G169">
        <v>40358</v>
      </c>
      <c r="H169" t="s">
        <v>439</v>
      </c>
      <c r="I169">
        <v>242148</v>
      </c>
    </row>
    <row r="170" spans="1:9" x14ac:dyDescent="0.35">
      <c r="A170" s="2">
        <v>44119</v>
      </c>
      <c r="B170" t="s">
        <v>10</v>
      </c>
      <c r="C170" t="s">
        <v>20</v>
      </c>
      <c r="D170" t="s">
        <v>24</v>
      </c>
      <c r="E170" t="s">
        <v>177</v>
      </c>
      <c r="F170">
        <v>8</v>
      </c>
      <c r="G170">
        <v>366942</v>
      </c>
      <c r="H170" t="s">
        <v>437</v>
      </c>
      <c r="I170">
        <v>2935536</v>
      </c>
    </row>
    <row r="171" spans="1:9" x14ac:dyDescent="0.35">
      <c r="A171" s="2">
        <v>44132</v>
      </c>
      <c r="B171" t="s">
        <v>9</v>
      </c>
      <c r="C171" t="s">
        <v>18</v>
      </c>
      <c r="D171" t="s">
        <v>24</v>
      </c>
      <c r="E171" t="s">
        <v>178</v>
      </c>
      <c r="F171">
        <v>4</v>
      </c>
      <c r="G171">
        <v>236628</v>
      </c>
      <c r="H171" t="s">
        <v>438</v>
      </c>
      <c r="I171">
        <v>946512</v>
      </c>
    </row>
    <row r="172" spans="1:9" x14ac:dyDescent="0.35">
      <c r="A172" s="2">
        <v>44140</v>
      </c>
      <c r="B172" t="s">
        <v>10</v>
      </c>
      <c r="C172" t="s">
        <v>17</v>
      </c>
      <c r="D172" t="s">
        <v>24</v>
      </c>
      <c r="E172" t="s">
        <v>179</v>
      </c>
      <c r="F172">
        <v>3</v>
      </c>
      <c r="G172">
        <v>171434</v>
      </c>
      <c r="H172" t="s">
        <v>440</v>
      </c>
      <c r="I172">
        <v>514302</v>
      </c>
    </row>
    <row r="173" spans="1:9" x14ac:dyDescent="0.35">
      <c r="A173" s="2">
        <v>44140</v>
      </c>
      <c r="B173" t="s">
        <v>10</v>
      </c>
      <c r="C173" t="s">
        <v>19</v>
      </c>
      <c r="D173" t="s">
        <v>25</v>
      </c>
      <c r="E173" t="s">
        <v>180</v>
      </c>
      <c r="F173">
        <v>8</v>
      </c>
      <c r="G173">
        <v>354732</v>
      </c>
      <c r="H173" t="s">
        <v>435</v>
      </c>
      <c r="I173">
        <v>2837856</v>
      </c>
    </row>
    <row r="174" spans="1:9" x14ac:dyDescent="0.35">
      <c r="A174" s="2">
        <v>44144</v>
      </c>
      <c r="B174" t="s">
        <v>12</v>
      </c>
      <c r="C174" t="s">
        <v>20</v>
      </c>
      <c r="D174" t="s">
        <v>24</v>
      </c>
      <c r="E174" t="s">
        <v>181</v>
      </c>
      <c r="F174">
        <v>7</v>
      </c>
      <c r="G174">
        <v>416134</v>
      </c>
      <c r="H174" t="s">
        <v>435</v>
      </c>
      <c r="I174">
        <v>2912938</v>
      </c>
    </row>
    <row r="175" spans="1:9" x14ac:dyDescent="0.35">
      <c r="A175" s="2">
        <v>44144</v>
      </c>
      <c r="B175" t="s">
        <v>10</v>
      </c>
      <c r="C175" t="s">
        <v>15</v>
      </c>
      <c r="D175" t="s">
        <v>22</v>
      </c>
      <c r="E175" t="s">
        <v>182</v>
      </c>
      <c r="F175">
        <v>5</v>
      </c>
      <c r="G175">
        <v>103970</v>
      </c>
      <c r="H175" t="s">
        <v>438</v>
      </c>
      <c r="I175">
        <v>519850</v>
      </c>
    </row>
    <row r="176" spans="1:9" x14ac:dyDescent="0.35">
      <c r="A176" s="2">
        <v>44149</v>
      </c>
      <c r="B176" t="s">
        <v>10</v>
      </c>
      <c r="C176" t="s">
        <v>14</v>
      </c>
      <c r="D176" t="s">
        <v>25</v>
      </c>
      <c r="E176" t="s">
        <v>56</v>
      </c>
      <c r="F176">
        <v>3</v>
      </c>
      <c r="G176">
        <v>144069</v>
      </c>
      <c r="H176" t="s">
        <v>436</v>
      </c>
      <c r="I176">
        <v>432207</v>
      </c>
    </row>
    <row r="177" spans="1:9" x14ac:dyDescent="0.35">
      <c r="A177" s="2">
        <v>44149</v>
      </c>
      <c r="B177" t="s">
        <v>9</v>
      </c>
      <c r="C177" t="s">
        <v>15</v>
      </c>
      <c r="D177" t="s">
        <v>25</v>
      </c>
      <c r="E177" t="s">
        <v>81</v>
      </c>
      <c r="F177">
        <v>1</v>
      </c>
      <c r="G177">
        <v>289617</v>
      </c>
      <c r="H177" t="s">
        <v>439</v>
      </c>
      <c r="I177">
        <v>289617</v>
      </c>
    </row>
    <row r="178" spans="1:9" x14ac:dyDescent="0.35">
      <c r="A178" s="2">
        <v>44158</v>
      </c>
      <c r="B178" t="s">
        <v>9</v>
      </c>
      <c r="C178" t="s">
        <v>18</v>
      </c>
      <c r="D178" t="s">
        <v>25</v>
      </c>
      <c r="E178" t="s">
        <v>183</v>
      </c>
      <c r="F178">
        <v>4</v>
      </c>
      <c r="G178">
        <v>367452</v>
      </c>
      <c r="H178" t="s">
        <v>437</v>
      </c>
      <c r="I178">
        <v>1469808</v>
      </c>
    </row>
    <row r="179" spans="1:9" x14ac:dyDescent="0.35">
      <c r="A179" s="2">
        <v>44161</v>
      </c>
      <c r="B179" t="s">
        <v>13</v>
      </c>
      <c r="C179" t="s">
        <v>17</v>
      </c>
      <c r="D179" t="s">
        <v>22</v>
      </c>
      <c r="E179" t="s">
        <v>184</v>
      </c>
      <c r="F179">
        <v>2</v>
      </c>
      <c r="G179">
        <v>174116</v>
      </c>
      <c r="H179" t="s">
        <v>435</v>
      </c>
      <c r="I179">
        <v>348232</v>
      </c>
    </row>
    <row r="180" spans="1:9" x14ac:dyDescent="0.35">
      <c r="A180" s="2">
        <v>44163</v>
      </c>
      <c r="B180" t="s">
        <v>12</v>
      </c>
      <c r="C180" t="s">
        <v>17</v>
      </c>
      <c r="D180" t="s">
        <v>22</v>
      </c>
      <c r="E180" t="s">
        <v>185</v>
      </c>
      <c r="F180">
        <v>1</v>
      </c>
      <c r="G180">
        <v>292022</v>
      </c>
      <c r="H180" t="s">
        <v>440</v>
      </c>
      <c r="I180">
        <v>292022</v>
      </c>
    </row>
    <row r="181" spans="1:9" x14ac:dyDescent="0.35">
      <c r="A181" s="2">
        <v>44164</v>
      </c>
      <c r="B181" t="s">
        <v>10</v>
      </c>
      <c r="C181" t="s">
        <v>14</v>
      </c>
      <c r="D181" t="s">
        <v>25</v>
      </c>
      <c r="E181" t="s">
        <v>186</v>
      </c>
      <c r="F181">
        <v>6</v>
      </c>
      <c r="G181">
        <v>343927</v>
      </c>
      <c r="H181" t="s">
        <v>439</v>
      </c>
      <c r="I181">
        <v>2063562</v>
      </c>
    </row>
    <row r="182" spans="1:9" x14ac:dyDescent="0.35">
      <c r="A182" s="2">
        <v>44172</v>
      </c>
      <c r="B182" t="s">
        <v>13</v>
      </c>
      <c r="C182" t="s">
        <v>17</v>
      </c>
      <c r="D182" t="s">
        <v>25</v>
      </c>
      <c r="E182" t="s">
        <v>187</v>
      </c>
      <c r="F182">
        <v>9</v>
      </c>
      <c r="G182">
        <v>441515</v>
      </c>
      <c r="H182" t="s">
        <v>438</v>
      </c>
      <c r="I182">
        <v>3973635</v>
      </c>
    </row>
    <row r="183" spans="1:9" x14ac:dyDescent="0.35">
      <c r="A183" s="2">
        <v>44174</v>
      </c>
      <c r="B183" t="s">
        <v>12</v>
      </c>
      <c r="C183" t="s">
        <v>15</v>
      </c>
      <c r="D183" t="s">
        <v>24</v>
      </c>
      <c r="E183" t="s">
        <v>188</v>
      </c>
      <c r="F183">
        <v>7</v>
      </c>
      <c r="G183">
        <v>150847</v>
      </c>
      <c r="H183" t="s">
        <v>435</v>
      </c>
      <c r="I183">
        <v>1055929</v>
      </c>
    </row>
    <row r="184" spans="1:9" x14ac:dyDescent="0.35">
      <c r="A184" s="2">
        <v>44179</v>
      </c>
      <c r="B184" t="s">
        <v>12</v>
      </c>
      <c r="C184" t="s">
        <v>17</v>
      </c>
      <c r="D184" t="s">
        <v>22</v>
      </c>
      <c r="E184" t="s">
        <v>189</v>
      </c>
      <c r="F184">
        <v>1</v>
      </c>
      <c r="G184">
        <v>85629</v>
      </c>
      <c r="H184" t="s">
        <v>436</v>
      </c>
      <c r="I184">
        <v>85629</v>
      </c>
    </row>
    <row r="185" spans="1:9" x14ac:dyDescent="0.35">
      <c r="A185" s="2">
        <v>44179</v>
      </c>
      <c r="B185" t="s">
        <v>13</v>
      </c>
      <c r="C185" t="s">
        <v>19</v>
      </c>
      <c r="D185" t="s">
        <v>24</v>
      </c>
      <c r="E185" t="s">
        <v>190</v>
      </c>
      <c r="F185">
        <v>6</v>
      </c>
      <c r="G185">
        <v>401000</v>
      </c>
      <c r="H185" t="s">
        <v>440</v>
      </c>
      <c r="I185">
        <v>2406000</v>
      </c>
    </row>
    <row r="186" spans="1:9" x14ac:dyDescent="0.35">
      <c r="A186" s="2">
        <v>44180</v>
      </c>
      <c r="B186" t="s">
        <v>13</v>
      </c>
      <c r="C186" t="s">
        <v>20</v>
      </c>
      <c r="D186" t="s">
        <v>24</v>
      </c>
      <c r="E186" t="s">
        <v>191</v>
      </c>
      <c r="F186">
        <v>6</v>
      </c>
      <c r="G186">
        <v>426305</v>
      </c>
      <c r="H186" t="s">
        <v>439</v>
      </c>
      <c r="I186">
        <v>2557830</v>
      </c>
    </row>
    <row r="187" spans="1:9" x14ac:dyDescent="0.35">
      <c r="A187" s="2">
        <v>44180</v>
      </c>
      <c r="B187" t="s">
        <v>10</v>
      </c>
      <c r="C187" t="s">
        <v>19</v>
      </c>
      <c r="D187" t="s">
        <v>23</v>
      </c>
      <c r="E187" t="s">
        <v>192</v>
      </c>
      <c r="F187">
        <v>2</v>
      </c>
      <c r="G187">
        <v>110773</v>
      </c>
      <c r="H187" t="s">
        <v>435</v>
      </c>
      <c r="I187">
        <v>221546</v>
      </c>
    </row>
    <row r="188" spans="1:9" x14ac:dyDescent="0.35">
      <c r="A188" s="2">
        <v>44180</v>
      </c>
      <c r="B188" t="s">
        <v>13</v>
      </c>
      <c r="C188" t="s">
        <v>14</v>
      </c>
      <c r="D188" t="s">
        <v>25</v>
      </c>
      <c r="E188" t="s">
        <v>163</v>
      </c>
      <c r="F188">
        <v>7</v>
      </c>
      <c r="G188">
        <v>264701</v>
      </c>
      <c r="H188" t="s">
        <v>435</v>
      </c>
      <c r="I188">
        <v>1852907</v>
      </c>
    </row>
    <row r="189" spans="1:9" x14ac:dyDescent="0.35">
      <c r="A189" s="2">
        <v>44181</v>
      </c>
      <c r="B189" t="s">
        <v>10</v>
      </c>
      <c r="C189" t="s">
        <v>20</v>
      </c>
      <c r="D189" t="s">
        <v>24</v>
      </c>
      <c r="E189" t="s">
        <v>193</v>
      </c>
      <c r="F189">
        <v>8</v>
      </c>
      <c r="G189">
        <v>348628</v>
      </c>
      <c r="H189" t="s">
        <v>435</v>
      </c>
      <c r="I189">
        <v>2789024</v>
      </c>
    </row>
    <row r="190" spans="1:9" x14ac:dyDescent="0.35">
      <c r="A190" s="2">
        <v>44182</v>
      </c>
      <c r="B190" t="s">
        <v>13</v>
      </c>
      <c r="C190" t="s">
        <v>18</v>
      </c>
      <c r="D190" t="s">
        <v>24</v>
      </c>
      <c r="E190" t="s">
        <v>110</v>
      </c>
      <c r="F190">
        <v>3</v>
      </c>
      <c r="G190">
        <v>65821</v>
      </c>
      <c r="H190" t="s">
        <v>437</v>
      </c>
      <c r="I190">
        <v>197463</v>
      </c>
    </row>
    <row r="191" spans="1:9" x14ac:dyDescent="0.35">
      <c r="A191" s="2">
        <v>44186</v>
      </c>
      <c r="B191" t="s">
        <v>11</v>
      </c>
      <c r="C191" t="s">
        <v>19</v>
      </c>
      <c r="D191" t="s">
        <v>24</v>
      </c>
      <c r="E191" t="s">
        <v>194</v>
      </c>
      <c r="F191">
        <v>6</v>
      </c>
      <c r="G191">
        <v>417349</v>
      </c>
      <c r="H191" t="s">
        <v>435</v>
      </c>
      <c r="I191">
        <v>2504094</v>
      </c>
    </row>
    <row r="192" spans="1:9" x14ac:dyDescent="0.35">
      <c r="A192" s="2">
        <v>44190</v>
      </c>
      <c r="B192" t="s">
        <v>10</v>
      </c>
      <c r="C192" t="s">
        <v>16</v>
      </c>
      <c r="D192" t="s">
        <v>22</v>
      </c>
      <c r="E192" t="s">
        <v>62</v>
      </c>
      <c r="F192">
        <v>8</v>
      </c>
      <c r="G192">
        <v>395185</v>
      </c>
      <c r="H192" t="s">
        <v>440</v>
      </c>
      <c r="I192">
        <v>3161480</v>
      </c>
    </row>
    <row r="193" spans="1:9" x14ac:dyDescent="0.35">
      <c r="A193" s="2">
        <v>44192</v>
      </c>
      <c r="B193" t="s">
        <v>9</v>
      </c>
      <c r="C193" t="s">
        <v>18</v>
      </c>
      <c r="D193" t="s">
        <v>25</v>
      </c>
      <c r="E193" t="s">
        <v>195</v>
      </c>
      <c r="F193">
        <v>4</v>
      </c>
      <c r="G193">
        <v>207009</v>
      </c>
      <c r="H193" t="s">
        <v>435</v>
      </c>
      <c r="I193">
        <v>828036</v>
      </c>
    </row>
    <row r="194" spans="1:9" x14ac:dyDescent="0.35">
      <c r="A194" s="2">
        <v>44194</v>
      </c>
      <c r="B194" t="s">
        <v>11</v>
      </c>
      <c r="C194" t="s">
        <v>18</v>
      </c>
      <c r="D194" t="s">
        <v>22</v>
      </c>
      <c r="E194" t="s">
        <v>196</v>
      </c>
      <c r="F194">
        <v>1</v>
      </c>
      <c r="G194">
        <v>88822</v>
      </c>
      <c r="H194" t="s">
        <v>436</v>
      </c>
      <c r="I194">
        <v>88822</v>
      </c>
    </row>
    <row r="195" spans="1:9" x14ac:dyDescent="0.35">
      <c r="A195" s="2">
        <v>44195</v>
      </c>
      <c r="B195" t="s">
        <v>10</v>
      </c>
      <c r="C195" t="s">
        <v>15</v>
      </c>
      <c r="D195" t="s">
        <v>22</v>
      </c>
      <c r="E195" t="s">
        <v>197</v>
      </c>
      <c r="F195">
        <v>9</v>
      </c>
      <c r="G195">
        <v>150052</v>
      </c>
      <c r="H195" t="s">
        <v>439</v>
      </c>
      <c r="I195">
        <v>1350468</v>
      </c>
    </row>
    <row r="196" spans="1:9" x14ac:dyDescent="0.35">
      <c r="A196" s="2">
        <v>44199</v>
      </c>
      <c r="B196" t="s">
        <v>12</v>
      </c>
      <c r="C196" t="s">
        <v>15</v>
      </c>
      <c r="D196" t="s">
        <v>25</v>
      </c>
      <c r="E196" t="s">
        <v>198</v>
      </c>
      <c r="F196">
        <v>1</v>
      </c>
      <c r="G196">
        <v>83777</v>
      </c>
      <c r="H196" t="s">
        <v>440</v>
      </c>
      <c r="I196">
        <v>83777</v>
      </c>
    </row>
    <row r="197" spans="1:9" x14ac:dyDescent="0.35">
      <c r="A197" s="2">
        <v>44201</v>
      </c>
      <c r="B197" t="s">
        <v>13</v>
      </c>
      <c r="C197" t="s">
        <v>18</v>
      </c>
      <c r="D197" t="s">
        <v>23</v>
      </c>
      <c r="E197" t="s">
        <v>199</v>
      </c>
      <c r="F197">
        <v>9</v>
      </c>
      <c r="G197">
        <v>88027</v>
      </c>
      <c r="H197" t="s">
        <v>439</v>
      </c>
      <c r="I197">
        <v>792243</v>
      </c>
    </row>
    <row r="198" spans="1:9" x14ac:dyDescent="0.35">
      <c r="A198" s="2">
        <v>44204</v>
      </c>
      <c r="B198" t="s">
        <v>10</v>
      </c>
      <c r="C198" t="s">
        <v>17</v>
      </c>
      <c r="D198" t="s">
        <v>23</v>
      </c>
      <c r="E198" t="s">
        <v>200</v>
      </c>
      <c r="F198">
        <v>7</v>
      </c>
      <c r="G198">
        <v>422466</v>
      </c>
      <c r="H198" t="s">
        <v>437</v>
      </c>
      <c r="I198">
        <v>2957262</v>
      </c>
    </row>
    <row r="199" spans="1:9" x14ac:dyDescent="0.35">
      <c r="A199" s="2">
        <v>44209</v>
      </c>
      <c r="B199" t="s">
        <v>10</v>
      </c>
      <c r="C199" t="s">
        <v>18</v>
      </c>
      <c r="D199" t="s">
        <v>23</v>
      </c>
      <c r="E199" t="s">
        <v>201</v>
      </c>
      <c r="F199">
        <v>7</v>
      </c>
      <c r="G199">
        <v>116978</v>
      </c>
      <c r="H199" t="s">
        <v>435</v>
      </c>
      <c r="I199">
        <v>818846</v>
      </c>
    </row>
    <row r="200" spans="1:9" x14ac:dyDescent="0.35">
      <c r="A200" s="2">
        <v>44209</v>
      </c>
      <c r="B200" t="s">
        <v>13</v>
      </c>
      <c r="C200" t="s">
        <v>16</v>
      </c>
      <c r="D200" t="s">
        <v>25</v>
      </c>
      <c r="E200" t="s">
        <v>202</v>
      </c>
      <c r="F200">
        <v>7</v>
      </c>
      <c r="G200">
        <v>179145</v>
      </c>
      <c r="H200" t="s">
        <v>437</v>
      </c>
      <c r="I200">
        <v>1254015</v>
      </c>
    </row>
    <row r="201" spans="1:9" x14ac:dyDescent="0.35">
      <c r="A201" s="2">
        <v>44213</v>
      </c>
      <c r="B201" t="s">
        <v>11</v>
      </c>
      <c r="C201" t="s">
        <v>15</v>
      </c>
      <c r="D201" t="s">
        <v>22</v>
      </c>
      <c r="E201" t="s">
        <v>203</v>
      </c>
      <c r="F201">
        <v>4</v>
      </c>
      <c r="G201">
        <v>198759</v>
      </c>
      <c r="H201" t="s">
        <v>439</v>
      </c>
      <c r="I201">
        <v>795036</v>
      </c>
    </row>
    <row r="202" spans="1:9" x14ac:dyDescent="0.35">
      <c r="A202" s="2">
        <v>44216</v>
      </c>
      <c r="B202" t="s">
        <v>9</v>
      </c>
      <c r="C202" t="s">
        <v>20</v>
      </c>
      <c r="D202" t="s">
        <v>23</v>
      </c>
      <c r="E202" t="s">
        <v>204</v>
      </c>
      <c r="F202">
        <v>9</v>
      </c>
      <c r="G202">
        <v>275535</v>
      </c>
      <c r="H202" t="s">
        <v>435</v>
      </c>
      <c r="I202">
        <v>2479815</v>
      </c>
    </row>
    <row r="203" spans="1:9" x14ac:dyDescent="0.35">
      <c r="A203" s="2">
        <v>44217</v>
      </c>
      <c r="B203" t="s">
        <v>11</v>
      </c>
      <c r="C203" t="s">
        <v>15</v>
      </c>
      <c r="D203" t="s">
        <v>22</v>
      </c>
      <c r="E203" t="s">
        <v>205</v>
      </c>
      <c r="F203">
        <v>2</v>
      </c>
      <c r="G203">
        <v>42878</v>
      </c>
      <c r="H203" t="s">
        <v>440</v>
      </c>
      <c r="I203">
        <v>85756</v>
      </c>
    </row>
    <row r="204" spans="1:9" x14ac:dyDescent="0.35">
      <c r="A204" s="2">
        <v>44217</v>
      </c>
      <c r="B204" t="s">
        <v>13</v>
      </c>
      <c r="C204" t="s">
        <v>20</v>
      </c>
      <c r="D204" t="s">
        <v>23</v>
      </c>
      <c r="E204" t="s">
        <v>50</v>
      </c>
      <c r="F204">
        <v>4</v>
      </c>
      <c r="G204">
        <v>307215</v>
      </c>
      <c r="H204" t="s">
        <v>438</v>
      </c>
      <c r="I204">
        <v>1228860</v>
      </c>
    </row>
    <row r="205" spans="1:9" x14ac:dyDescent="0.35">
      <c r="A205" s="2">
        <v>44218</v>
      </c>
      <c r="B205" t="s">
        <v>10</v>
      </c>
      <c r="C205" t="s">
        <v>15</v>
      </c>
      <c r="D205" t="s">
        <v>23</v>
      </c>
      <c r="E205" t="s">
        <v>195</v>
      </c>
      <c r="F205">
        <v>6</v>
      </c>
      <c r="G205">
        <v>294344</v>
      </c>
      <c r="H205" t="s">
        <v>435</v>
      </c>
      <c r="I205">
        <v>1766064</v>
      </c>
    </row>
    <row r="206" spans="1:9" x14ac:dyDescent="0.35">
      <c r="A206" s="2">
        <v>44222</v>
      </c>
      <c r="B206" t="s">
        <v>13</v>
      </c>
      <c r="C206" t="s">
        <v>19</v>
      </c>
      <c r="D206" t="s">
        <v>25</v>
      </c>
      <c r="E206" t="s">
        <v>206</v>
      </c>
      <c r="F206">
        <v>5</v>
      </c>
      <c r="G206">
        <v>441180</v>
      </c>
      <c r="H206" t="s">
        <v>438</v>
      </c>
      <c r="I206">
        <v>2205900</v>
      </c>
    </row>
    <row r="207" spans="1:9" x14ac:dyDescent="0.35">
      <c r="A207" s="2">
        <v>44224</v>
      </c>
      <c r="B207" t="s">
        <v>12</v>
      </c>
      <c r="C207" t="s">
        <v>21</v>
      </c>
      <c r="D207" t="s">
        <v>22</v>
      </c>
      <c r="E207" t="s">
        <v>207</v>
      </c>
      <c r="F207">
        <v>8</v>
      </c>
      <c r="G207">
        <v>104612</v>
      </c>
      <c r="H207" t="s">
        <v>437</v>
      </c>
      <c r="I207">
        <v>836896</v>
      </c>
    </row>
    <row r="208" spans="1:9" x14ac:dyDescent="0.35">
      <c r="A208" s="2">
        <v>44233</v>
      </c>
      <c r="B208" t="s">
        <v>13</v>
      </c>
      <c r="C208" t="s">
        <v>21</v>
      </c>
      <c r="D208" t="s">
        <v>25</v>
      </c>
      <c r="E208" t="s">
        <v>63</v>
      </c>
      <c r="F208">
        <v>3</v>
      </c>
      <c r="G208">
        <v>462500</v>
      </c>
      <c r="H208" t="s">
        <v>436</v>
      </c>
      <c r="I208">
        <v>1387500</v>
      </c>
    </row>
    <row r="209" spans="1:9" x14ac:dyDescent="0.35">
      <c r="A209" s="2">
        <v>44247</v>
      </c>
      <c r="B209" t="s">
        <v>13</v>
      </c>
      <c r="C209" t="s">
        <v>20</v>
      </c>
      <c r="D209" t="s">
        <v>22</v>
      </c>
      <c r="E209" t="s">
        <v>208</v>
      </c>
      <c r="F209">
        <v>5</v>
      </c>
      <c r="G209">
        <v>78410</v>
      </c>
      <c r="H209" t="s">
        <v>437</v>
      </c>
      <c r="I209">
        <v>392050</v>
      </c>
    </row>
    <row r="210" spans="1:9" x14ac:dyDescent="0.35">
      <c r="A210" s="2">
        <v>44262</v>
      </c>
      <c r="B210" t="s">
        <v>10</v>
      </c>
      <c r="C210" t="s">
        <v>17</v>
      </c>
      <c r="D210" t="s">
        <v>23</v>
      </c>
      <c r="E210" t="s">
        <v>209</v>
      </c>
      <c r="F210">
        <v>6</v>
      </c>
      <c r="G210">
        <v>288707</v>
      </c>
      <c r="H210" t="s">
        <v>439</v>
      </c>
      <c r="I210">
        <v>1732242</v>
      </c>
    </row>
    <row r="211" spans="1:9" x14ac:dyDescent="0.35">
      <c r="A211" s="2">
        <v>44263</v>
      </c>
      <c r="B211" t="s">
        <v>9</v>
      </c>
      <c r="C211" t="s">
        <v>14</v>
      </c>
      <c r="D211" t="s">
        <v>25</v>
      </c>
      <c r="E211" t="s">
        <v>62</v>
      </c>
      <c r="F211">
        <v>1</v>
      </c>
      <c r="G211">
        <v>247912</v>
      </c>
      <c r="H211" t="s">
        <v>438</v>
      </c>
      <c r="I211">
        <v>247912</v>
      </c>
    </row>
    <row r="212" spans="1:9" x14ac:dyDescent="0.35">
      <c r="A212" s="2">
        <v>44263</v>
      </c>
      <c r="B212" t="s">
        <v>10</v>
      </c>
      <c r="C212" t="s">
        <v>20</v>
      </c>
      <c r="D212" t="s">
        <v>22</v>
      </c>
      <c r="E212" t="s">
        <v>210</v>
      </c>
      <c r="F212">
        <v>8</v>
      </c>
      <c r="G212">
        <v>151608</v>
      </c>
      <c r="H212" t="s">
        <v>437</v>
      </c>
      <c r="I212">
        <v>1212864</v>
      </c>
    </row>
    <row r="213" spans="1:9" x14ac:dyDescent="0.35">
      <c r="A213" s="2">
        <v>44270</v>
      </c>
      <c r="B213" t="s">
        <v>12</v>
      </c>
      <c r="C213" t="s">
        <v>21</v>
      </c>
      <c r="D213" t="s">
        <v>25</v>
      </c>
      <c r="E213" t="s">
        <v>211</v>
      </c>
      <c r="F213">
        <v>5</v>
      </c>
      <c r="G213">
        <v>306223</v>
      </c>
      <c r="H213" t="s">
        <v>437</v>
      </c>
      <c r="I213">
        <v>1531115</v>
      </c>
    </row>
    <row r="214" spans="1:9" x14ac:dyDescent="0.35">
      <c r="A214" s="2">
        <v>44270</v>
      </c>
      <c r="B214" t="s">
        <v>12</v>
      </c>
      <c r="C214" t="s">
        <v>19</v>
      </c>
      <c r="D214" t="s">
        <v>22</v>
      </c>
      <c r="E214" t="s">
        <v>212</v>
      </c>
      <c r="F214">
        <v>2</v>
      </c>
      <c r="G214">
        <v>377772</v>
      </c>
      <c r="H214" t="s">
        <v>436</v>
      </c>
      <c r="I214">
        <v>755544</v>
      </c>
    </row>
    <row r="215" spans="1:9" x14ac:dyDescent="0.35">
      <c r="A215" s="2">
        <v>44278</v>
      </c>
      <c r="B215" t="s">
        <v>13</v>
      </c>
      <c r="C215" t="s">
        <v>20</v>
      </c>
      <c r="D215" t="s">
        <v>25</v>
      </c>
      <c r="E215" t="s">
        <v>213</v>
      </c>
      <c r="F215">
        <v>1</v>
      </c>
      <c r="G215">
        <v>36456</v>
      </c>
      <c r="H215" t="s">
        <v>439</v>
      </c>
      <c r="I215">
        <v>36456</v>
      </c>
    </row>
    <row r="216" spans="1:9" x14ac:dyDescent="0.35">
      <c r="A216" s="2">
        <v>44279</v>
      </c>
      <c r="B216" t="s">
        <v>9</v>
      </c>
      <c r="C216" t="s">
        <v>21</v>
      </c>
      <c r="D216" t="s">
        <v>23</v>
      </c>
      <c r="E216" t="s">
        <v>214</v>
      </c>
      <c r="F216">
        <v>3</v>
      </c>
      <c r="G216">
        <v>73303</v>
      </c>
      <c r="H216" t="s">
        <v>440</v>
      </c>
      <c r="I216">
        <v>219909</v>
      </c>
    </row>
    <row r="217" spans="1:9" x14ac:dyDescent="0.35">
      <c r="A217" s="2">
        <v>44279</v>
      </c>
      <c r="B217" t="s">
        <v>10</v>
      </c>
      <c r="C217" t="s">
        <v>14</v>
      </c>
      <c r="D217" t="s">
        <v>22</v>
      </c>
      <c r="E217" t="s">
        <v>59</v>
      </c>
      <c r="F217">
        <v>6</v>
      </c>
      <c r="G217">
        <v>207759</v>
      </c>
      <c r="H217" t="s">
        <v>438</v>
      </c>
      <c r="I217">
        <v>1246554</v>
      </c>
    </row>
    <row r="218" spans="1:9" x14ac:dyDescent="0.35">
      <c r="A218" s="2">
        <v>44279</v>
      </c>
      <c r="B218" t="s">
        <v>13</v>
      </c>
      <c r="C218" t="s">
        <v>20</v>
      </c>
      <c r="D218" t="s">
        <v>23</v>
      </c>
      <c r="E218" t="s">
        <v>215</v>
      </c>
      <c r="F218">
        <v>7</v>
      </c>
      <c r="G218">
        <v>275039</v>
      </c>
      <c r="H218" t="s">
        <v>435</v>
      </c>
      <c r="I218">
        <v>1925273</v>
      </c>
    </row>
    <row r="219" spans="1:9" x14ac:dyDescent="0.35">
      <c r="A219" s="2">
        <v>44285</v>
      </c>
      <c r="B219" t="s">
        <v>13</v>
      </c>
      <c r="C219" t="s">
        <v>16</v>
      </c>
      <c r="D219" t="s">
        <v>23</v>
      </c>
      <c r="E219" t="s">
        <v>216</v>
      </c>
      <c r="F219">
        <v>5</v>
      </c>
      <c r="G219">
        <v>432585</v>
      </c>
      <c r="H219" t="s">
        <v>436</v>
      </c>
      <c r="I219">
        <v>2162925</v>
      </c>
    </row>
    <row r="220" spans="1:9" x14ac:dyDescent="0.35">
      <c r="A220" s="2">
        <v>44289</v>
      </c>
      <c r="B220" t="s">
        <v>12</v>
      </c>
      <c r="C220" t="s">
        <v>14</v>
      </c>
      <c r="D220" t="s">
        <v>24</v>
      </c>
      <c r="E220" t="s">
        <v>217</v>
      </c>
      <c r="F220">
        <v>8</v>
      </c>
      <c r="G220">
        <v>205650</v>
      </c>
      <c r="H220" t="s">
        <v>435</v>
      </c>
      <c r="I220">
        <v>1645200</v>
      </c>
    </row>
    <row r="221" spans="1:9" x14ac:dyDescent="0.35">
      <c r="A221" s="2">
        <v>44291</v>
      </c>
      <c r="B221" t="s">
        <v>11</v>
      </c>
      <c r="C221" t="s">
        <v>19</v>
      </c>
      <c r="D221" t="s">
        <v>24</v>
      </c>
      <c r="E221" t="s">
        <v>218</v>
      </c>
      <c r="F221">
        <v>7</v>
      </c>
      <c r="G221">
        <v>381053</v>
      </c>
      <c r="H221" t="s">
        <v>436</v>
      </c>
      <c r="I221">
        <v>2667371</v>
      </c>
    </row>
    <row r="222" spans="1:9" x14ac:dyDescent="0.35">
      <c r="A222" s="2">
        <v>44292</v>
      </c>
      <c r="B222" t="s">
        <v>12</v>
      </c>
      <c r="C222" t="s">
        <v>17</v>
      </c>
      <c r="D222" t="s">
        <v>22</v>
      </c>
      <c r="E222" t="s">
        <v>219</v>
      </c>
      <c r="F222">
        <v>6</v>
      </c>
      <c r="G222">
        <v>109845</v>
      </c>
      <c r="H222" t="s">
        <v>436</v>
      </c>
      <c r="I222">
        <v>659070</v>
      </c>
    </row>
    <row r="223" spans="1:9" x14ac:dyDescent="0.35">
      <c r="A223" s="2">
        <v>44308</v>
      </c>
      <c r="B223" t="s">
        <v>9</v>
      </c>
      <c r="C223" t="s">
        <v>17</v>
      </c>
      <c r="D223" t="s">
        <v>23</v>
      </c>
      <c r="E223" t="s">
        <v>220</v>
      </c>
      <c r="F223">
        <v>8</v>
      </c>
      <c r="G223">
        <v>188186</v>
      </c>
      <c r="H223" t="s">
        <v>438</v>
      </c>
      <c r="I223">
        <v>1505488</v>
      </c>
    </row>
    <row r="224" spans="1:9" x14ac:dyDescent="0.35">
      <c r="A224" s="2">
        <v>44309</v>
      </c>
      <c r="B224" t="s">
        <v>11</v>
      </c>
      <c r="C224" t="s">
        <v>14</v>
      </c>
      <c r="D224" t="s">
        <v>22</v>
      </c>
      <c r="E224" t="s">
        <v>221</v>
      </c>
      <c r="F224">
        <v>5</v>
      </c>
      <c r="G224">
        <v>458447</v>
      </c>
      <c r="H224" t="s">
        <v>437</v>
      </c>
      <c r="I224">
        <v>2292235</v>
      </c>
    </row>
    <row r="225" spans="1:9" x14ac:dyDescent="0.35">
      <c r="A225" s="2">
        <v>44313</v>
      </c>
      <c r="B225" t="s">
        <v>12</v>
      </c>
      <c r="C225" t="s">
        <v>19</v>
      </c>
      <c r="D225" t="s">
        <v>24</v>
      </c>
      <c r="E225" t="s">
        <v>222</v>
      </c>
      <c r="F225">
        <v>8</v>
      </c>
      <c r="G225">
        <v>476569</v>
      </c>
      <c r="H225" t="s">
        <v>435</v>
      </c>
      <c r="I225">
        <v>3812552</v>
      </c>
    </row>
    <row r="226" spans="1:9" x14ac:dyDescent="0.35">
      <c r="A226" s="2">
        <v>44323</v>
      </c>
      <c r="B226" t="s">
        <v>13</v>
      </c>
      <c r="C226" t="s">
        <v>19</v>
      </c>
      <c r="D226" t="s">
        <v>24</v>
      </c>
      <c r="E226" t="s">
        <v>223</v>
      </c>
      <c r="F226">
        <v>8</v>
      </c>
      <c r="G226">
        <v>265466</v>
      </c>
      <c r="H226" t="s">
        <v>435</v>
      </c>
      <c r="I226">
        <v>2123728</v>
      </c>
    </row>
    <row r="227" spans="1:9" x14ac:dyDescent="0.35">
      <c r="A227" s="2">
        <v>44326</v>
      </c>
      <c r="B227" t="s">
        <v>12</v>
      </c>
      <c r="C227" t="s">
        <v>15</v>
      </c>
      <c r="D227" t="s">
        <v>25</v>
      </c>
      <c r="E227" t="s">
        <v>224</v>
      </c>
      <c r="F227">
        <v>6</v>
      </c>
      <c r="G227">
        <v>139168</v>
      </c>
      <c r="H227" t="s">
        <v>440</v>
      </c>
      <c r="I227">
        <v>835008</v>
      </c>
    </row>
    <row r="228" spans="1:9" x14ac:dyDescent="0.35">
      <c r="A228" s="2">
        <v>44329</v>
      </c>
      <c r="B228" t="s">
        <v>13</v>
      </c>
      <c r="C228" t="s">
        <v>19</v>
      </c>
      <c r="D228" t="s">
        <v>24</v>
      </c>
      <c r="E228" t="s">
        <v>225</v>
      </c>
      <c r="F228">
        <v>8</v>
      </c>
      <c r="G228">
        <v>31685</v>
      </c>
      <c r="H228" t="s">
        <v>440</v>
      </c>
      <c r="I228">
        <v>253480</v>
      </c>
    </row>
    <row r="229" spans="1:9" x14ac:dyDescent="0.35">
      <c r="A229" s="2">
        <v>44331</v>
      </c>
      <c r="B229" t="s">
        <v>10</v>
      </c>
      <c r="C229" t="s">
        <v>18</v>
      </c>
      <c r="D229" t="s">
        <v>24</v>
      </c>
      <c r="E229" t="s">
        <v>226</v>
      </c>
      <c r="F229">
        <v>5</v>
      </c>
      <c r="G229">
        <v>325441</v>
      </c>
      <c r="H229" t="s">
        <v>437</v>
      </c>
      <c r="I229">
        <v>1627205</v>
      </c>
    </row>
    <row r="230" spans="1:9" x14ac:dyDescent="0.35">
      <c r="A230" s="2">
        <v>44333</v>
      </c>
      <c r="B230" t="s">
        <v>11</v>
      </c>
      <c r="C230" t="s">
        <v>18</v>
      </c>
      <c r="D230" t="s">
        <v>25</v>
      </c>
      <c r="E230" t="s">
        <v>177</v>
      </c>
      <c r="F230">
        <v>5</v>
      </c>
      <c r="G230">
        <v>349440</v>
      </c>
      <c r="H230" t="s">
        <v>436</v>
      </c>
      <c r="I230">
        <v>1747200</v>
      </c>
    </row>
    <row r="231" spans="1:9" x14ac:dyDescent="0.35">
      <c r="A231" s="2">
        <v>44335</v>
      </c>
      <c r="B231" t="s">
        <v>12</v>
      </c>
      <c r="C231" t="s">
        <v>21</v>
      </c>
      <c r="D231" t="s">
        <v>24</v>
      </c>
      <c r="E231" t="s">
        <v>227</v>
      </c>
      <c r="F231">
        <v>8</v>
      </c>
      <c r="G231">
        <v>83411</v>
      </c>
      <c r="H231" t="s">
        <v>439</v>
      </c>
      <c r="I231">
        <v>667288</v>
      </c>
    </row>
    <row r="232" spans="1:9" x14ac:dyDescent="0.35">
      <c r="A232" s="2">
        <v>44363</v>
      </c>
      <c r="B232" t="s">
        <v>13</v>
      </c>
      <c r="C232" t="s">
        <v>18</v>
      </c>
      <c r="D232" t="s">
        <v>24</v>
      </c>
      <c r="E232" t="s">
        <v>228</v>
      </c>
      <c r="F232">
        <v>3</v>
      </c>
      <c r="G232">
        <v>238037</v>
      </c>
      <c r="H232" t="s">
        <v>437</v>
      </c>
      <c r="I232">
        <v>714111</v>
      </c>
    </row>
    <row r="233" spans="1:9" x14ac:dyDescent="0.35">
      <c r="A233" s="2">
        <v>44365</v>
      </c>
      <c r="B233" t="s">
        <v>12</v>
      </c>
      <c r="C233" t="s">
        <v>18</v>
      </c>
      <c r="D233" t="s">
        <v>22</v>
      </c>
      <c r="E233" t="s">
        <v>112</v>
      </c>
      <c r="F233">
        <v>3</v>
      </c>
      <c r="G233">
        <v>90726</v>
      </c>
      <c r="H233" t="s">
        <v>440</v>
      </c>
      <c r="I233">
        <v>272178</v>
      </c>
    </row>
    <row r="234" spans="1:9" x14ac:dyDescent="0.35">
      <c r="A234" s="2">
        <v>44365</v>
      </c>
      <c r="B234" t="s">
        <v>13</v>
      </c>
      <c r="C234" t="s">
        <v>21</v>
      </c>
      <c r="D234" t="s">
        <v>25</v>
      </c>
      <c r="E234" t="s">
        <v>209</v>
      </c>
      <c r="F234">
        <v>5</v>
      </c>
      <c r="G234">
        <v>430975</v>
      </c>
      <c r="H234" t="s">
        <v>437</v>
      </c>
      <c r="I234">
        <v>2154875</v>
      </c>
    </row>
    <row r="235" spans="1:9" x14ac:dyDescent="0.35">
      <c r="A235" s="2">
        <v>44369</v>
      </c>
      <c r="B235" t="s">
        <v>12</v>
      </c>
      <c r="C235" t="s">
        <v>14</v>
      </c>
      <c r="D235" t="s">
        <v>23</v>
      </c>
      <c r="E235" t="s">
        <v>229</v>
      </c>
      <c r="F235">
        <v>9</v>
      </c>
      <c r="G235">
        <v>288182</v>
      </c>
      <c r="H235" t="s">
        <v>437</v>
      </c>
      <c r="I235">
        <v>2593638</v>
      </c>
    </row>
    <row r="236" spans="1:9" x14ac:dyDescent="0.35">
      <c r="A236" s="2">
        <v>44375</v>
      </c>
      <c r="B236" t="s">
        <v>9</v>
      </c>
      <c r="C236" t="s">
        <v>18</v>
      </c>
      <c r="D236" t="s">
        <v>23</v>
      </c>
      <c r="E236" t="s">
        <v>230</v>
      </c>
      <c r="F236">
        <v>3</v>
      </c>
      <c r="G236">
        <v>473104</v>
      </c>
      <c r="H236" t="s">
        <v>437</v>
      </c>
      <c r="I236">
        <v>1419312</v>
      </c>
    </row>
    <row r="237" spans="1:9" x14ac:dyDescent="0.35">
      <c r="A237" s="2">
        <v>44377</v>
      </c>
      <c r="B237" t="s">
        <v>10</v>
      </c>
      <c r="C237" t="s">
        <v>14</v>
      </c>
      <c r="D237" t="s">
        <v>23</v>
      </c>
      <c r="E237" t="s">
        <v>231</v>
      </c>
      <c r="F237">
        <v>9</v>
      </c>
      <c r="G237">
        <v>276302</v>
      </c>
      <c r="H237" t="s">
        <v>438</v>
      </c>
      <c r="I237">
        <v>2486718</v>
      </c>
    </row>
    <row r="238" spans="1:9" x14ac:dyDescent="0.35">
      <c r="A238" s="2">
        <v>44382</v>
      </c>
      <c r="B238" t="s">
        <v>12</v>
      </c>
      <c r="C238" t="s">
        <v>20</v>
      </c>
      <c r="D238" t="s">
        <v>25</v>
      </c>
      <c r="E238" t="s">
        <v>52</v>
      </c>
      <c r="F238">
        <v>6</v>
      </c>
      <c r="G238">
        <v>345513</v>
      </c>
      <c r="H238" t="s">
        <v>435</v>
      </c>
      <c r="I238">
        <v>2073078</v>
      </c>
    </row>
    <row r="239" spans="1:9" x14ac:dyDescent="0.35">
      <c r="A239" s="2">
        <v>44383</v>
      </c>
      <c r="B239" t="s">
        <v>9</v>
      </c>
      <c r="C239" t="s">
        <v>15</v>
      </c>
      <c r="D239" t="s">
        <v>25</v>
      </c>
      <c r="E239" t="s">
        <v>186</v>
      </c>
      <c r="F239">
        <v>5</v>
      </c>
      <c r="G239">
        <v>227240</v>
      </c>
      <c r="H239" t="s">
        <v>440</v>
      </c>
      <c r="I239">
        <v>1136200</v>
      </c>
    </row>
    <row r="240" spans="1:9" x14ac:dyDescent="0.35">
      <c r="A240" s="2">
        <v>44383</v>
      </c>
      <c r="B240" t="s">
        <v>9</v>
      </c>
      <c r="C240" t="s">
        <v>17</v>
      </c>
      <c r="D240" t="s">
        <v>22</v>
      </c>
      <c r="E240" t="s">
        <v>232</v>
      </c>
      <c r="F240">
        <v>4</v>
      </c>
      <c r="G240">
        <v>484937</v>
      </c>
      <c r="H240" t="s">
        <v>438</v>
      </c>
      <c r="I240">
        <v>1939748</v>
      </c>
    </row>
    <row r="241" spans="1:9" x14ac:dyDescent="0.35">
      <c r="A241" s="2">
        <v>44385</v>
      </c>
      <c r="B241" t="s">
        <v>10</v>
      </c>
      <c r="C241" t="s">
        <v>21</v>
      </c>
      <c r="D241" t="s">
        <v>25</v>
      </c>
      <c r="E241" t="s">
        <v>233</v>
      </c>
      <c r="F241">
        <v>2</v>
      </c>
      <c r="G241">
        <v>499426</v>
      </c>
      <c r="H241" t="s">
        <v>438</v>
      </c>
      <c r="I241">
        <v>998852</v>
      </c>
    </row>
    <row r="242" spans="1:9" x14ac:dyDescent="0.35">
      <c r="A242" s="2">
        <v>44387</v>
      </c>
      <c r="B242" t="s">
        <v>13</v>
      </c>
      <c r="C242" t="s">
        <v>14</v>
      </c>
      <c r="D242" t="s">
        <v>22</v>
      </c>
      <c r="E242" t="s">
        <v>195</v>
      </c>
      <c r="F242">
        <v>8</v>
      </c>
      <c r="G242">
        <v>190578</v>
      </c>
      <c r="H242" t="s">
        <v>440</v>
      </c>
      <c r="I242">
        <v>1524624</v>
      </c>
    </row>
    <row r="243" spans="1:9" x14ac:dyDescent="0.35">
      <c r="A243" s="2">
        <v>44390</v>
      </c>
      <c r="B243" t="s">
        <v>13</v>
      </c>
      <c r="C243" t="s">
        <v>15</v>
      </c>
      <c r="D243" t="s">
        <v>25</v>
      </c>
      <c r="E243" t="s">
        <v>85</v>
      </c>
      <c r="F243">
        <v>8</v>
      </c>
      <c r="G243">
        <v>156538</v>
      </c>
      <c r="H243" t="s">
        <v>440</v>
      </c>
      <c r="I243">
        <v>1252304</v>
      </c>
    </row>
    <row r="244" spans="1:9" x14ac:dyDescent="0.35">
      <c r="A244" s="2">
        <v>44393</v>
      </c>
      <c r="B244" t="s">
        <v>12</v>
      </c>
      <c r="C244" t="s">
        <v>18</v>
      </c>
      <c r="D244" t="s">
        <v>24</v>
      </c>
      <c r="E244" t="s">
        <v>234</v>
      </c>
      <c r="F244">
        <v>8</v>
      </c>
      <c r="G244">
        <v>248391</v>
      </c>
      <c r="H244" t="s">
        <v>437</v>
      </c>
      <c r="I244">
        <v>1987128</v>
      </c>
    </row>
    <row r="245" spans="1:9" x14ac:dyDescent="0.35">
      <c r="A245" s="2">
        <v>44400</v>
      </c>
      <c r="B245" t="s">
        <v>11</v>
      </c>
      <c r="C245" t="s">
        <v>20</v>
      </c>
      <c r="D245" t="s">
        <v>22</v>
      </c>
      <c r="E245" t="s">
        <v>235</v>
      </c>
      <c r="F245">
        <v>6</v>
      </c>
      <c r="G245">
        <v>34159</v>
      </c>
      <c r="H245" t="s">
        <v>440</v>
      </c>
      <c r="I245">
        <v>204954</v>
      </c>
    </row>
    <row r="246" spans="1:9" x14ac:dyDescent="0.35">
      <c r="A246" s="2">
        <v>44406</v>
      </c>
      <c r="B246" t="s">
        <v>13</v>
      </c>
      <c r="C246" t="s">
        <v>17</v>
      </c>
      <c r="D246" t="s">
        <v>22</v>
      </c>
      <c r="E246" t="s">
        <v>236</v>
      </c>
      <c r="F246">
        <v>6</v>
      </c>
      <c r="G246">
        <v>51710</v>
      </c>
      <c r="H246" t="s">
        <v>436</v>
      </c>
      <c r="I246">
        <v>310260</v>
      </c>
    </row>
    <row r="247" spans="1:9" x14ac:dyDescent="0.35">
      <c r="A247" s="2">
        <v>44406</v>
      </c>
      <c r="B247" t="s">
        <v>9</v>
      </c>
      <c r="C247" t="s">
        <v>18</v>
      </c>
      <c r="D247" t="s">
        <v>24</v>
      </c>
      <c r="E247" t="s">
        <v>237</v>
      </c>
      <c r="F247">
        <v>8</v>
      </c>
      <c r="G247">
        <v>406357</v>
      </c>
      <c r="H247" t="s">
        <v>437</v>
      </c>
      <c r="I247">
        <v>3250856</v>
      </c>
    </row>
    <row r="248" spans="1:9" x14ac:dyDescent="0.35">
      <c r="A248" s="2">
        <v>44407</v>
      </c>
      <c r="B248" t="s">
        <v>9</v>
      </c>
      <c r="C248" t="s">
        <v>19</v>
      </c>
      <c r="D248" t="s">
        <v>23</v>
      </c>
      <c r="E248" t="s">
        <v>238</v>
      </c>
      <c r="F248">
        <v>2</v>
      </c>
      <c r="G248">
        <v>433348</v>
      </c>
      <c r="H248" t="s">
        <v>440</v>
      </c>
      <c r="I248">
        <v>866696</v>
      </c>
    </row>
    <row r="249" spans="1:9" x14ac:dyDescent="0.35">
      <c r="A249" s="2">
        <v>44414</v>
      </c>
      <c r="B249" t="s">
        <v>13</v>
      </c>
      <c r="C249" t="s">
        <v>14</v>
      </c>
      <c r="D249" t="s">
        <v>22</v>
      </c>
      <c r="E249" t="s">
        <v>239</v>
      </c>
      <c r="F249">
        <v>8</v>
      </c>
      <c r="G249">
        <v>250095</v>
      </c>
      <c r="H249" t="s">
        <v>440</v>
      </c>
      <c r="I249">
        <v>2000760</v>
      </c>
    </row>
    <row r="250" spans="1:9" x14ac:dyDescent="0.35">
      <c r="A250" s="2">
        <v>44418</v>
      </c>
      <c r="B250" t="s">
        <v>9</v>
      </c>
      <c r="C250" t="s">
        <v>18</v>
      </c>
      <c r="D250" t="s">
        <v>23</v>
      </c>
      <c r="E250" t="s">
        <v>153</v>
      </c>
      <c r="F250">
        <v>9</v>
      </c>
      <c r="G250">
        <v>87981</v>
      </c>
      <c r="H250" t="s">
        <v>437</v>
      </c>
      <c r="I250">
        <v>791829</v>
      </c>
    </row>
    <row r="251" spans="1:9" x14ac:dyDescent="0.35">
      <c r="A251" s="2">
        <v>44428</v>
      </c>
      <c r="B251" t="s">
        <v>11</v>
      </c>
      <c r="C251" t="s">
        <v>16</v>
      </c>
      <c r="D251" t="s">
        <v>23</v>
      </c>
      <c r="E251" t="s">
        <v>240</v>
      </c>
      <c r="F251">
        <v>5</v>
      </c>
      <c r="G251">
        <v>167894</v>
      </c>
      <c r="H251" t="s">
        <v>435</v>
      </c>
      <c r="I251">
        <v>839470</v>
      </c>
    </row>
    <row r="252" spans="1:9" x14ac:dyDescent="0.35">
      <c r="A252" s="2">
        <v>44436</v>
      </c>
      <c r="B252" t="s">
        <v>10</v>
      </c>
      <c r="C252" t="s">
        <v>21</v>
      </c>
      <c r="D252" t="s">
        <v>24</v>
      </c>
      <c r="E252" t="s">
        <v>241</v>
      </c>
      <c r="F252">
        <v>4</v>
      </c>
      <c r="G252">
        <v>426365</v>
      </c>
      <c r="H252" t="s">
        <v>440</v>
      </c>
      <c r="I252">
        <v>1705460</v>
      </c>
    </row>
    <row r="253" spans="1:9" x14ac:dyDescent="0.35">
      <c r="A253" s="2">
        <v>44447</v>
      </c>
      <c r="B253" t="s">
        <v>13</v>
      </c>
      <c r="C253" t="s">
        <v>21</v>
      </c>
      <c r="D253" t="s">
        <v>24</v>
      </c>
      <c r="E253" t="s">
        <v>192</v>
      </c>
      <c r="F253">
        <v>5</v>
      </c>
      <c r="G253">
        <v>210675</v>
      </c>
      <c r="H253" t="s">
        <v>438</v>
      </c>
      <c r="I253">
        <v>1053375</v>
      </c>
    </row>
    <row r="254" spans="1:9" x14ac:dyDescent="0.35">
      <c r="A254" s="2">
        <v>44449</v>
      </c>
      <c r="B254" t="s">
        <v>11</v>
      </c>
      <c r="C254" t="s">
        <v>14</v>
      </c>
      <c r="D254" t="s">
        <v>22</v>
      </c>
      <c r="E254" t="s">
        <v>242</v>
      </c>
      <c r="F254">
        <v>7</v>
      </c>
      <c r="G254">
        <v>44059</v>
      </c>
      <c r="H254" t="s">
        <v>439</v>
      </c>
      <c r="I254">
        <v>308413</v>
      </c>
    </row>
    <row r="255" spans="1:9" x14ac:dyDescent="0.35">
      <c r="A255" s="2">
        <v>44460</v>
      </c>
      <c r="B255" t="s">
        <v>10</v>
      </c>
      <c r="C255" t="s">
        <v>17</v>
      </c>
      <c r="D255" t="s">
        <v>25</v>
      </c>
      <c r="E255" t="s">
        <v>238</v>
      </c>
      <c r="F255">
        <v>8</v>
      </c>
      <c r="G255">
        <v>191951</v>
      </c>
      <c r="H255" t="s">
        <v>438</v>
      </c>
      <c r="I255">
        <v>1535608</v>
      </c>
    </row>
    <row r="256" spans="1:9" x14ac:dyDescent="0.35">
      <c r="A256" s="2">
        <v>44463</v>
      </c>
      <c r="B256" t="s">
        <v>13</v>
      </c>
      <c r="C256" t="s">
        <v>20</v>
      </c>
      <c r="D256" t="s">
        <v>25</v>
      </c>
      <c r="E256" t="s">
        <v>243</v>
      </c>
      <c r="F256">
        <v>8</v>
      </c>
      <c r="G256">
        <v>133567</v>
      </c>
      <c r="H256" t="s">
        <v>437</v>
      </c>
      <c r="I256">
        <v>1068536</v>
      </c>
    </row>
    <row r="257" spans="1:9" x14ac:dyDescent="0.35">
      <c r="A257" s="2">
        <v>44465</v>
      </c>
      <c r="B257" t="s">
        <v>12</v>
      </c>
      <c r="C257" t="s">
        <v>15</v>
      </c>
      <c r="D257" t="s">
        <v>23</v>
      </c>
      <c r="E257" t="s">
        <v>244</v>
      </c>
      <c r="F257">
        <v>9</v>
      </c>
      <c r="G257">
        <v>249201</v>
      </c>
      <c r="H257" t="s">
        <v>439</v>
      </c>
      <c r="I257">
        <v>2242809</v>
      </c>
    </row>
    <row r="258" spans="1:9" x14ac:dyDescent="0.35">
      <c r="A258" s="2">
        <v>44469</v>
      </c>
      <c r="B258" t="s">
        <v>13</v>
      </c>
      <c r="C258" t="s">
        <v>19</v>
      </c>
      <c r="D258" t="s">
        <v>22</v>
      </c>
      <c r="E258" t="s">
        <v>81</v>
      </c>
      <c r="F258">
        <v>7</v>
      </c>
      <c r="G258">
        <v>183872</v>
      </c>
      <c r="H258" t="s">
        <v>438</v>
      </c>
      <c r="I258">
        <v>1287104</v>
      </c>
    </row>
    <row r="259" spans="1:9" x14ac:dyDescent="0.35">
      <c r="A259" s="2">
        <v>44480</v>
      </c>
      <c r="B259" t="s">
        <v>11</v>
      </c>
      <c r="C259" t="s">
        <v>17</v>
      </c>
      <c r="D259" t="s">
        <v>24</v>
      </c>
      <c r="E259" t="s">
        <v>245</v>
      </c>
      <c r="F259">
        <v>9</v>
      </c>
      <c r="G259">
        <v>313135</v>
      </c>
      <c r="H259" t="s">
        <v>436</v>
      </c>
      <c r="I259">
        <v>2818215</v>
      </c>
    </row>
    <row r="260" spans="1:9" x14ac:dyDescent="0.35">
      <c r="A260" s="2">
        <v>44482</v>
      </c>
      <c r="B260" t="s">
        <v>11</v>
      </c>
      <c r="C260" t="s">
        <v>14</v>
      </c>
      <c r="D260" t="s">
        <v>25</v>
      </c>
      <c r="E260" t="s">
        <v>246</v>
      </c>
      <c r="F260">
        <v>8</v>
      </c>
      <c r="G260">
        <v>447459</v>
      </c>
      <c r="H260" t="s">
        <v>439</v>
      </c>
      <c r="I260">
        <v>3579672</v>
      </c>
    </row>
    <row r="261" spans="1:9" x14ac:dyDescent="0.35">
      <c r="A261" s="2">
        <v>44484</v>
      </c>
      <c r="B261" t="s">
        <v>9</v>
      </c>
      <c r="C261" t="s">
        <v>18</v>
      </c>
      <c r="D261" t="s">
        <v>23</v>
      </c>
      <c r="E261" t="s">
        <v>247</v>
      </c>
      <c r="F261">
        <v>5</v>
      </c>
      <c r="G261">
        <v>332527</v>
      </c>
      <c r="H261" t="s">
        <v>436</v>
      </c>
      <c r="I261">
        <v>1662635</v>
      </c>
    </row>
    <row r="262" spans="1:9" x14ac:dyDescent="0.35">
      <c r="A262" s="2">
        <v>44488</v>
      </c>
      <c r="B262" t="s">
        <v>12</v>
      </c>
      <c r="C262" t="s">
        <v>18</v>
      </c>
      <c r="D262" t="s">
        <v>25</v>
      </c>
      <c r="E262" t="s">
        <v>248</v>
      </c>
      <c r="F262">
        <v>9</v>
      </c>
      <c r="G262">
        <v>154077</v>
      </c>
      <c r="H262" t="s">
        <v>438</v>
      </c>
      <c r="I262">
        <v>1386693</v>
      </c>
    </row>
    <row r="263" spans="1:9" x14ac:dyDescent="0.35">
      <c r="A263" s="2">
        <v>44491</v>
      </c>
      <c r="B263" t="s">
        <v>12</v>
      </c>
      <c r="C263" t="s">
        <v>17</v>
      </c>
      <c r="D263" t="s">
        <v>24</v>
      </c>
      <c r="E263" t="s">
        <v>249</v>
      </c>
      <c r="F263">
        <v>3</v>
      </c>
      <c r="G263">
        <v>440857</v>
      </c>
      <c r="H263" t="s">
        <v>440</v>
      </c>
      <c r="I263">
        <v>1322571</v>
      </c>
    </row>
    <row r="264" spans="1:9" x14ac:dyDescent="0.35">
      <c r="A264" s="2">
        <v>44495</v>
      </c>
      <c r="B264" t="s">
        <v>9</v>
      </c>
      <c r="C264" t="s">
        <v>14</v>
      </c>
      <c r="D264" t="s">
        <v>24</v>
      </c>
      <c r="E264" t="s">
        <v>250</v>
      </c>
      <c r="F264">
        <v>7</v>
      </c>
      <c r="G264">
        <v>431906</v>
      </c>
      <c r="H264" t="s">
        <v>436</v>
      </c>
      <c r="I264">
        <v>3023342</v>
      </c>
    </row>
    <row r="265" spans="1:9" x14ac:dyDescent="0.35">
      <c r="A265" s="2">
        <v>44495</v>
      </c>
      <c r="B265" t="s">
        <v>13</v>
      </c>
      <c r="C265" t="s">
        <v>14</v>
      </c>
      <c r="D265" t="s">
        <v>23</v>
      </c>
      <c r="E265" t="s">
        <v>251</v>
      </c>
      <c r="F265">
        <v>3</v>
      </c>
      <c r="G265">
        <v>117680</v>
      </c>
      <c r="H265" t="s">
        <v>435</v>
      </c>
      <c r="I265">
        <v>353040</v>
      </c>
    </row>
    <row r="266" spans="1:9" x14ac:dyDescent="0.35">
      <c r="A266" s="2">
        <v>44496</v>
      </c>
      <c r="B266" t="s">
        <v>11</v>
      </c>
      <c r="C266" t="s">
        <v>19</v>
      </c>
      <c r="D266" t="s">
        <v>23</v>
      </c>
      <c r="E266" t="s">
        <v>252</v>
      </c>
      <c r="F266">
        <v>5</v>
      </c>
      <c r="G266">
        <v>130161</v>
      </c>
      <c r="H266" t="s">
        <v>436</v>
      </c>
      <c r="I266">
        <v>650805</v>
      </c>
    </row>
    <row r="267" spans="1:9" x14ac:dyDescent="0.35">
      <c r="A267" s="2">
        <v>44506</v>
      </c>
      <c r="B267" t="s">
        <v>10</v>
      </c>
      <c r="C267" t="s">
        <v>15</v>
      </c>
      <c r="D267" t="s">
        <v>22</v>
      </c>
      <c r="E267" t="s">
        <v>175</v>
      </c>
      <c r="F267">
        <v>7</v>
      </c>
      <c r="G267">
        <v>293500</v>
      </c>
      <c r="H267" t="s">
        <v>435</v>
      </c>
      <c r="I267">
        <v>2054500</v>
      </c>
    </row>
    <row r="268" spans="1:9" x14ac:dyDescent="0.35">
      <c r="A268" s="2">
        <v>44518</v>
      </c>
      <c r="B268" t="s">
        <v>10</v>
      </c>
      <c r="C268" t="s">
        <v>20</v>
      </c>
      <c r="D268" t="s">
        <v>25</v>
      </c>
      <c r="E268" t="s">
        <v>253</v>
      </c>
      <c r="F268">
        <v>1</v>
      </c>
      <c r="G268">
        <v>162379</v>
      </c>
      <c r="H268" t="s">
        <v>435</v>
      </c>
      <c r="I268">
        <v>162379</v>
      </c>
    </row>
    <row r="269" spans="1:9" x14ac:dyDescent="0.35">
      <c r="A269" s="2">
        <v>44525</v>
      </c>
      <c r="B269" t="s">
        <v>10</v>
      </c>
      <c r="C269" t="s">
        <v>17</v>
      </c>
      <c r="D269" t="s">
        <v>23</v>
      </c>
      <c r="E269" t="s">
        <v>245</v>
      </c>
      <c r="F269">
        <v>5</v>
      </c>
      <c r="G269">
        <v>353981</v>
      </c>
      <c r="H269" t="s">
        <v>439</v>
      </c>
      <c r="I269">
        <v>1769905</v>
      </c>
    </row>
    <row r="270" spans="1:9" x14ac:dyDescent="0.35">
      <c r="A270" s="2">
        <v>44526</v>
      </c>
      <c r="B270" t="s">
        <v>9</v>
      </c>
      <c r="C270" t="s">
        <v>14</v>
      </c>
      <c r="D270" t="s">
        <v>22</v>
      </c>
      <c r="E270" t="s">
        <v>141</v>
      </c>
      <c r="F270">
        <v>8</v>
      </c>
      <c r="G270">
        <v>264814</v>
      </c>
      <c r="H270" t="s">
        <v>437</v>
      </c>
      <c r="I270">
        <v>2118512</v>
      </c>
    </row>
    <row r="271" spans="1:9" x14ac:dyDescent="0.35">
      <c r="A271" s="2">
        <v>44526</v>
      </c>
      <c r="B271" t="s">
        <v>13</v>
      </c>
      <c r="C271" t="s">
        <v>19</v>
      </c>
      <c r="D271" t="s">
        <v>22</v>
      </c>
      <c r="E271" t="s">
        <v>254</v>
      </c>
      <c r="F271">
        <v>1</v>
      </c>
      <c r="G271">
        <v>470303</v>
      </c>
      <c r="H271" t="s">
        <v>436</v>
      </c>
      <c r="I271">
        <v>470303</v>
      </c>
    </row>
    <row r="272" spans="1:9" x14ac:dyDescent="0.35">
      <c r="A272" s="2">
        <v>44535</v>
      </c>
      <c r="B272" t="s">
        <v>12</v>
      </c>
      <c r="C272" t="s">
        <v>15</v>
      </c>
      <c r="D272" t="s">
        <v>25</v>
      </c>
      <c r="E272" t="s">
        <v>48</v>
      </c>
      <c r="F272">
        <v>1</v>
      </c>
      <c r="G272">
        <v>481591</v>
      </c>
      <c r="H272" t="s">
        <v>438</v>
      </c>
      <c r="I272">
        <v>481591</v>
      </c>
    </row>
    <row r="273" spans="1:9" x14ac:dyDescent="0.35">
      <c r="A273" s="2">
        <v>44535</v>
      </c>
      <c r="B273" t="s">
        <v>12</v>
      </c>
      <c r="C273" t="s">
        <v>17</v>
      </c>
      <c r="D273" t="s">
        <v>24</v>
      </c>
      <c r="E273" t="s">
        <v>85</v>
      </c>
      <c r="F273">
        <v>4</v>
      </c>
      <c r="G273">
        <v>48260</v>
      </c>
      <c r="H273" t="s">
        <v>439</v>
      </c>
      <c r="I273">
        <v>193040</v>
      </c>
    </row>
    <row r="274" spans="1:9" x14ac:dyDescent="0.35">
      <c r="A274" s="2">
        <v>44547</v>
      </c>
      <c r="B274" t="s">
        <v>9</v>
      </c>
      <c r="C274" t="s">
        <v>20</v>
      </c>
      <c r="D274" t="s">
        <v>23</v>
      </c>
      <c r="E274" t="s">
        <v>255</v>
      </c>
      <c r="F274">
        <v>9</v>
      </c>
      <c r="G274">
        <v>238884</v>
      </c>
      <c r="H274" t="s">
        <v>439</v>
      </c>
      <c r="I274">
        <v>2149956</v>
      </c>
    </row>
    <row r="275" spans="1:9" x14ac:dyDescent="0.35">
      <c r="A275" s="2">
        <v>44548</v>
      </c>
      <c r="B275" t="s">
        <v>10</v>
      </c>
      <c r="C275" t="s">
        <v>21</v>
      </c>
      <c r="D275" t="s">
        <v>23</v>
      </c>
      <c r="E275" t="s">
        <v>256</v>
      </c>
      <c r="F275">
        <v>1</v>
      </c>
      <c r="G275">
        <v>47715</v>
      </c>
      <c r="H275" t="s">
        <v>436</v>
      </c>
      <c r="I275">
        <v>47715</v>
      </c>
    </row>
    <row r="276" spans="1:9" x14ac:dyDescent="0.35">
      <c r="A276" s="2">
        <v>44550</v>
      </c>
      <c r="B276" t="s">
        <v>11</v>
      </c>
      <c r="C276" t="s">
        <v>16</v>
      </c>
      <c r="D276" t="s">
        <v>24</v>
      </c>
      <c r="E276" t="s">
        <v>257</v>
      </c>
      <c r="F276">
        <v>1</v>
      </c>
      <c r="G276">
        <v>53418</v>
      </c>
      <c r="H276" t="s">
        <v>440</v>
      </c>
      <c r="I276">
        <v>53418</v>
      </c>
    </row>
    <row r="277" spans="1:9" x14ac:dyDescent="0.35">
      <c r="A277" s="2">
        <v>44554</v>
      </c>
      <c r="B277" t="s">
        <v>11</v>
      </c>
      <c r="C277" t="s">
        <v>20</v>
      </c>
      <c r="D277" t="s">
        <v>24</v>
      </c>
      <c r="E277" t="s">
        <v>258</v>
      </c>
      <c r="F277">
        <v>7</v>
      </c>
      <c r="G277">
        <v>100598</v>
      </c>
      <c r="H277" t="s">
        <v>436</v>
      </c>
      <c r="I277">
        <v>704186</v>
      </c>
    </row>
    <row r="278" spans="1:9" x14ac:dyDescent="0.35">
      <c r="A278" s="2">
        <v>44564</v>
      </c>
      <c r="B278" t="s">
        <v>10</v>
      </c>
      <c r="C278" t="s">
        <v>20</v>
      </c>
      <c r="D278" t="s">
        <v>22</v>
      </c>
      <c r="E278" t="s">
        <v>113</v>
      </c>
      <c r="F278">
        <v>2</v>
      </c>
      <c r="G278">
        <v>288369</v>
      </c>
      <c r="H278" t="s">
        <v>438</v>
      </c>
      <c r="I278">
        <v>576738</v>
      </c>
    </row>
    <row r="279" spans="1:9" x14ac:dyDescent="0.35">
      <c r="A279" s="2">
        <v>44568</v>
      </c>
      <c r="B279" t="s">
        <v>9</v>
      </c>
      <c r="C279" t="s">
        <v>16</v>
      </c>
      <c r="D279" t="s">
        <v>24</v>
      </c>
      <c r="E279" t="s">
        <v>194</v>
      </c>
      <c r="F279">
        <v>4</v>
      </c>
      <c r="G279">
        <v>72688</v>
      </c>
      <c r="H279" t="s">
        <v>435</v>
      </c>
      <c r="I279">
        <v>290752</v>
      </c>
    </row>
    <row r="280" spans="1:9" x14ac:dyDescent="0.35">
      <c r="A280" s="2">
        <v>44575</v>
      </c>
      <c r="B280" t="s">
        <v>9</v>
      </c>
      <c r="C280" t="s">
        <v>14</v>
      </c>
      <c r="D280" t="s">
        <v>23</v>
      </c>
      <c r="E280" t="s">
        <v>259</v>
      </c>
      <c r="F280">
        <v>1</v>
      </c>
      <c r="G280">
        <v>471781</v>
      </c>
      <c r="H280" t="s">
        <v>437</v>
      </c>
      <c r="I280">
        <v>471781</v>
      </c>
    </row>
    <row r="281" spans="1:9" x14ac:dyDescent="0.35">
      <c r="A281" s="2">
        <v>44588</v>
      </c>
      <c r="B281" t="s">
        <v>13</v>
      </c>
      <c r="C281" t="s">
        <v>21</v>
      </c>
      <c r="D281" t="s">
        <v>22</v>
      </c>
      <c r="E281" t="s">
        <v>260</v>
      </c>
      <c r="F281">
        <v>1</v>
      </c>
      <c r="G281">
        <v>293417</v>
      </c>
      <c r="H281" t="s">
        <v>437</v>
      </c>
      <c r="I281">
        <v>293417</v>
      </c>
    </row>
    <row r="282" spans="1:9" x14ac:dyDescent="0.35">
      <c r="A282" s="2">
        <v>44594</v>
      </c>
      <c r="B282" t="s">
        <v>12</v>
      </c>
      <c r="C282" t="s">
        <v>14</v>
      </c>
      <c r="D282" t="s">
        <v>25</v>
      </c>
      <c r="E282" t="s">
        <v>261</v>
      </c>
      <c r="F282">
        <v>8</v>
      </c>
      <c r="G282">
        <v>145540</v>
      </c>
      <c r="H282" t="s">
        <v>435</v>
      </c>
      <c r="I282">
        <v>1164320</v>
      </c>
    </row>
    <row r="283" spans="1:9" x14ac:dyDescent="0.35">
      <c r="A283" s="2">
        <v>44611</v>
      </c>
      <c r="B283" t="s">
        <v>10</v>
      </c>
      <c r="C283" t="s">
        <v>17</v>
      </c>
      <c r="D283" t="s">
        <v>23</v>
      </c>
      <c r="E283" t="s">
        <v>262</v>
      </c>
      <c r="F283">
        <v>4</v>
      </c>
      <c r="G283">
        <v>161516</v>
      </c>
      <c r="H283" t="s">
        <v>435</v>
      </c>
      <c r="I283">
        <v>646064</v>
      </c>
    </row>
    <row r="284" spans="1:9" x14ac:dyDescent="0.35">
      <c r="A284" s="2">
        <v>44623</v>
      </c>
      <c r="B284" t="s">
        <v>11</v>
      </c>
      <c r="C284" t="s">
        <v>14</v>
      </c>
      <c r="D284" t="s">
        <v>24</v>
      </c>
      <c r="E284" t="s">
        <v>263</v>
      </c>
      <c r="F284">
        <v>2</v>
      </c>
      <c r="G284">
        <v>140638</v>
      </c>
      <c r="H284" t="s">
        <v>436</v>
      </c>
      <c r="I284">
        <v>281276</v>
      </c>
    </row>
    <row r="285" spans="1:9" x14ac:dyDescent="0.35">
      <c r="A285" s="2">
        <v>44626</v>
      </c>
      <c r="B285" t="s">
        <v>9</v>
      </c>
      <c r="C285" t="s">
        <v>18</v>
      </c>
      <c r="D285" t="s">
        <v>24</v>
      </c>
      <c r="E285" t="s">
        <v>264</v>
      </c>
      <c r="F285">
        <v>1</v>
      </c>
      <c r="G285">
        <v>55222</v>
      </c>
      <c r="H285" t="s">
        <v>440</v>
      </c>
      <c r="I285">
        <v>55222</v>
      </c>
    </row>
    <row r="286" spans="1:9" x14ac:dyDescent="0.35">
      <c r="A286" s="2">
        <v>44631</v>
      </c>
      <c r="B286" t="s">
        <v>13</v>
      </c>
      <c r="C286" t="s">
        <v>20</v>
      </c>
      <c r="D286" t="s">
        <v>22</v>
      </c>
      <c r="E286" t="s">
        <v>265</v>
      </c>
      <c r="F286">
        <v>6</v>
      </c>
      <c r="G286">
        <v>313535</v>
      </c>
      <c r="H286" t="s">
        <v>437</v>
      </c>
      <c r="I286">
        <v>1881210</v>
      </c>
    </row>
    <row r="287" spans="1:9" x14ac:dyDescent="0.35">
      <c r="A287" s="2">
        <v>44640</v>
      </c>
      <c r="B287" t="s">
        <v>9</v>
      </c>
      <c r="C287" t="s">
        <v>15</v>
      </c>
      <c r="D287" t="s">
        <v>24</v>
      </c>
      <c r="E287" t="s">
        <v>266</v>
      </c>
      <c r="F287">
        <v>3</v>
      </c>
      <c r="G287">
        <v>401050</v>
      </c>
      <c r="H287" t="s">
        <v>435</v>
      </c>
      <c r="I287">
        <v>1203150</v>
      </c>
    </row>
    <row r="288" spans="1:9" x14ac:dyDescent="0.35">
      <c r="A288" s="2">
        <v>44645</v>
      </c>
      <c r="B288" t="s">
        <v>13</v>
      </c>
      <c r="C288" t="s">
        <v>20</v>
      </c>
      <c r="D288" t="s">
        <v>25</v>
      </c>
      <c r="E288" t="s">
        <v>215</v>
      </c>
      <c r="F288">
        <v>1</v>
      </c>
      <c r="G288">
        <v>266185</v>
      </c>
      <c r="H288" t="s">
        <v>436</v>
      </c>
      <c r="I288">
        <v>266185</v>
      </c>
    </row>
    <row r="289" spans="1:9" x14ac:dyDescent="0.35">
      <c r="A289" s="2">
        <v>44647</v>
      </c>
      <c r="B289" t="s">
        <v>12</v>
      </c>
      <c r="C289" t="s">
        <v>15</v>
      </c>
      <c r="D289" t="s">
        <v>25</v>
      </c>
      <c r="E289" t="s">
        <v>267</v>
      </c>
      <c r="F289">
        <v>2</v>
      </c>
      <c r="G289">
        <v>240815</v>
      </c>
      <c r="H289" t="s">
        <v>435</v>
      </c>
      <c r="I289">
        <v>481630</v>
      </c>
    </row>
    <row r="290" spans="1:9" x14ac:dyDescent="0.35">
      <c r="A290" s="2">
        <v>44653</v>
      </c>
      <c r="B290" t="s">
        <v>10</v>
      </c>
      <c r="C290" t="s">
        <v>15</v>
      </c>
      <c r="D290" t="s">
        <v>24</v>
      </c>
      <c r="E290" t="s">
        <v>268</v>
      </c>
      <c r="F290">
        <v>8</v>
      </c>
      <c r="G290">
        <v>167162</v>
      </c>
      <c r="H290" t="s">
        <v>438</v>
      </c>
      <c r="I290">
        <v>1337296</v>
      </c>
    </row>
    <row r="291" spans="1:9" x14ac:dyDescent="0.35">
      <c r="A291" s="2">
        <v>44653</v>
      </c>
      <c r="B291" t="s">
        <v>13</v>
      </c>
      <c r="C291" t="s">
        <v>17</v>
      </c>
      <c r="D291" t="s">
        <v>24</v>
      </c>
      <c r="E291" t="s">
        <v>269</v>
      </c>
      <c r="F291">
        <v>7</v>
      </c>
      <c r="G291">
        <v>309600</v>
      </c>
      <c r="H291" t="s">
        <v>437</v>
      </c>
      <c r="I291">
        <v>2167200</v>
      </c>
    </row>
    <row r="292" spans="1:9" x14ac:dyDescent="0.35">
      <c r="A292" s="2">
        <v>44653</v>
      </c>
      <c r="B292" t="s">
        <v>9</v>
      </c>
      <c r="C292" t="s">
        <v>20</v>
      </c>
      <c r="D292" t="s">
        <v>24</v>
      </c>
      <c r="E292" t="s">
        <v>270</v>
      </c>
      <c r="F292">
        <v>6</v>
      </c>
      <c r="G292">
        <v>424754</v>
      </c>
      <c r="H292" t="s">
        <v>437</v>
      </c>
      <c r="I292">
        <v>2548524</v>
      </c>
    </row>
    <row r="293" spans="1:9" x14ac:dyDescent="0.35">
      <c r="A293" s="2">
        <v>44657</v>
      </c>
      <c r="B293" t="s">
        <v>11</v>
      </c>
      <c r="C293" t="s">
        <v>14</v>
      </c>
      <c r="D293" t="s">
        <v>22</v>
      </c>
      <c r="E293" t="s">
        <v>271</v>
      </c>
      <c r="F293">
        <v>9</v>
      </c>
      <c r="G293">
        <v>469844</v>
      </c>
      <c r="H293" t="s">
        <v>440</v>
      </c>
      <c r="I293">
        <v>4228596</v>
      </c>
    </row>
    <row r="294" spans="1:9" x14ac:dyDescent="0.35">
      <c r="A294" s="2">
        <v>44665</v>
      </c>
      <c r="B294" t="s">
        <v>11</v>
      </c>
      <c r="C294" t="s">
        <v>17</v>
      </c>
      <c r="D294" t="s">
        <v>22</v>
      </c>
      <c r="E294" t="s">
        <v>272</v>
      </c>
      <c r="F294">
        <v>4</v>
      </c>
      <c r="G294">
        <v>415632</v>
      </c>
      <c r="H294" t="s">
        <v>440</v>
      </c>
      <c r="I294">
        <v>1662528</v>
      </c>
    </row>
    <row r="295" spans="1:9" x14ac:dyDescent="0.35">
      <c r="A295" s="2">
        <v>44667</v>
      </c>
      <c r="B295" t="s">
        <v>13</v>
      </c>
      <c r="C295" t="s">
        <v>16</v>
      </c>
      <c r="D295" t="s">
        <v>24</v>
      </c>
      <c r="E295" t="s">
        <v>273</v>
      </c>
      <c r="F295">
        <v>8</v>
      </c>
      <c r="G295">
        <v>174880</v>
      </c>
      <c r="H295" t="s">
        <v>435</v>
      </c>
      <c r="I295">
        <v>1399040</v>
      </c>
    </row>
    <row r="296" spans="1:9" x14ac:dyDescent="0.35">
      <c r="A296" s="2">
        <v>44667</v>
      </c>
      <c r="B296" t="s">
        <v>9</v>
      </c>
      <c r="C296" t="s">
        <v>19</v>
      </c>
      <c r="D296" t="s">
        <v>23</v>
      </c>
      <c r="E296" t="s">
        <v>274</v>
      </c>
      <c r="F296">
        <v>1</v>
      </c>
      <c r="G296">
        <v>136180</v>
      </c>
      <c r="H296" t="s">
        <v>439</v>
      </c>
      <c r="I296">
        <v>136180</v>
      </c>
    </row>
    <row r="297" spans="1:9" x14ac:dyDescent="0.35">
      <c r="A297" s="2">
        <v>44671</v>
      </c>
      <c r="B297" t="s">
        <v>9</v>
      </c>
      <c r="C297" t="s">
        <v>17</v>
      </c>
      <c r="D297" t="s">
        <v>25</v>
      </c>
      <c r="E297" t="s">
        <v>275</v>
      </c>
      <c r="F297">
        <v>4</v>
      </c>
      <c r="G297">
        <v>66252</v>
      </c>
      <c r="H297" t="s">
        <v>439</v>
      </c>
      <c r="I297">
        <v>265008</v>
      </c>
    </row>
    <row r="298" spans="1:9" x14ac:dyDescent="0.35">
      <c r="A298" s="2">
        <v>44675</v>
      </c>
      <c r="B298" t="s">
        <v>9</v>
      </c>
      <c r="C298" t="s">
        <v>20</v>
      </c>
      <c r="D298" t="s">
        <v>24</v>
      </c>
      <c r="E298" t="s">
        <v>276</v>
      </c>
      <c r="F298">
        <v>4</v>
      </c>
      <c r="G298">
        <v>129061</v>
      </c>
      <c r="H298" t="s">
        <v>436</v>
      </c>
      <c r="I298">
        <v>516244</v>
      </c>
    </row>
    <row r="299" spans="1:9" x14ac:dyDescent="0.35">
      <c r="A299" s="2">
        <v>44677</v>
      </c>
      <c r="B299" t="s">
        <v>13</v>
      </c>
      <c r="C299" t="s">
        <v>14</v>
      </c>
      <c r="D299" t="s">
        <v>23</v>
      </c>
      <c r="E299" t="s">
        <v>277</v>
      </c>
      <c r="F299">
        <v>3</v>
      </c>
      <c r="G299">
        <v>443638</v>
      </c>
      <c r="H299" t="s">
        <v>438</v>
      </c>
      <c r="I299">
        <v>1330914</v>
      </c>
    </row>
    <row r="300" spans="1:9" x14ac:dyDescent="0.35">
      <c r="A300" s="2">
        <v>44678</v>
      </c>
      <c r="B300" t="s">
        <v>11</v>
      </c>
      <c r="C300" t="s">
        <v>19</v>
      </c>
      <c r="D300" t="s">
        <v>23</v>
      </c>
      <c r="E300" t="s">
        <v>278</v>
      </c>
      <c r="F300">
        <v>9</v>
      </c>
      <c r="G300">
        <v>457148</v>
      </c>
      <c r="H300" t="s">
        <v>438</v>
      </c>
      <c r="I300">
        <v>4114332</v>
      </c>
    </row>
    <row r="301" spans="1:9" x14ac:dyDescent="0.35">
      <c r="A301" s="2">
        <v>44679</v>
      </c>
      <c r="B301" t="s">
        <v>13</v>
      </c>
      <c r="C301" t="s">
        <v>19</v>
      </c>
      <c r="D301" t="s">
        <v>23</v>
      </c>
      <c r="E301" t="s">
        <v>59</v>
      </c>
      <c r="F301">
        <v>3</v>
      </c>
      <c r="G301">
        <v>260800</v>
      </c>
      <c r="H301" t="s">
        <v>440</v>
      </c>
      <c r="I301">
        <v>782400</v>
      </c>
    </row>
    <row r="302" spans="1:9" x14ac:dyDescent="0.35">
      <c r="A302" s="2">
        <v>44687</v>
      </c>
      <c r="B302" t="s">
        <v>10</v>
      </c>
      <c r="C302" t="s">
        <v>20</v>
      </c>
      <c r="D302" t="s">
        <v>22</v>
      </c>
      <c r="E302" t="s">
        <v>279</v>
      </c>
      <c r="F302">
        <v>3</v>
      </c>
      <c r="G302">
        <v>269899</v>
      </c>
      <c r="H302" t="s">
        <v>439</v>
      </c>
      <c r="I302">
        <v>809697</v>
      </c>
    </row>
    <row r="303" spans="1:9" x14ac:dyDescent="0.35">
      <c r="A303" s="2">
        <v>44695</v>
      </c>
      <c r="B303" t="s">
        <v>12</v>
      </c>
      <c r="C303" t="s">
        <v>20</v>
      </c>
      <c r="D303" t="s">
        <v>25</v>
      </c>
      <c r="E303" t="s">
        <v>280</v>
      </c>
      <c r="F303">
        <v>6</v>
      </c>
      <c r="G303">
        <v>314836</v>
      </c>
      <c r="H303" t="s">
        <v>440</v>
      </c>
      <c r="I303">
        <v>1889016</v>
      </c>
    </row>
    <row r="304" spans="1:9" x14ac:dyDescent="0.35">
      <c r="A304" s="2">
        <v>44699</v>
      </c>
      <c r="B304" t="s">
        <v>10</v>
      </c>
      <c r="C304" t="s">
        <v>18</v>
      </c>
      <c r="D304" t="s">
        <v>25</v>
      </c>
      <c r="E304" t="s">
        <v>281</v>
      </c>
      <c r="F304">
        <v>6</v>
      </c>
      <c r="G304">
        <v>147299</v>
      </c>
      <c r="H304" t="s">
        <v>439</v>
      </c>
      <c r="I304">
        <v>883794</v>
      </c>
    </row>
    <row r="305" spans="1:9" x14ac:dyDescent="0.35">
      <c r="A305" s="2">
        <v>44702</v>
      </c>
      <c r="B305" t="s">
        <v>11</v>
      </c>
      <c r="C305" t="s">
        <v>18</v>
      </c>
      <c r="D305" t="s">
        <v>23</v>
      </c>
      <c r="E305" t="s">
        <v>282</v>
      </c>
      <c r="F305">
        <v>3</v>
      </c>
      <c r="G305">
        <v>446822</v>
      </c>
      <c r="H305" t="s">
        <v>439</v>
      </c>
      <c r="I305">
        <v>1340466</v>
      </c>
    </row>
    <row r="306" spans="1:9" x14ac:dyDescent="0.35">
      <c r="A306" s="2">
        <v>44702</v>
      </c>
      <c r="B306" t="s">
        <v>12</v>
      </c>
      <c r="C306" t="s">
        <v>18</v>
      </c>
      <c r="D306" t="s">
        <v>23</v>
      </c>
      <c r="E306" t="s">
        <v>30</v>
      </c>
      <c r="F306">
        <v>7</v>
      </c>
      <c r="G306">
        <v>50416</v>
      </c>
      <c r="H306" t="s">
        <v>440</v>
      </c>
      <c r="I306">
        <v>352912</v>
      </c>
    </row>
    <row r="307" spans="1:9" x14ac:dyDescent="0.35">
      <c r="A307" s="2">
        <v>44703</v>
      </c>
      <c r="B307" t="s">
        <v>13</v>
      </c>
      <c r="C307" t="s">
        <v>16</v>
      </c>
      <c r="D307" t="s">
        <v>25</v>
      </c>
      <c r="E307" t="s">
        <v>283</v>
      </c>
      <c r="F307">
        <v>4</v>
      </c>
      <c r="G307">
        <v>154786</v>
      </c>
      <c r="H307" t="s">
        <v>438</v>
      </c>
      <c r="I307">
        <v>619144</v>
      </c>
    </row>
    <row r="308" spans="1:9" x14ac:dyDescent="0.35">
      <c r="A308" s="2">
        <v>44703</v>
      </c>
      <c r="B308" t="s">
        <v>13</v>
      </c>
      <c r="C308" t="s">
        <v>14</v>
      </c>
      <c r="D308" t="s">
        <v>24</v>
      </c>
      <c r="E308" t="s">
        <v>90</v>
      </c>
      <c r="F308">
        <v>6</v>
      </c>
      <c r="G308">
        <v>325949</v>
      </c>
      <c r="H308" t="s">
        <v>438</v>
      </c>
      <c r="I308">
        <v>1955694</v>
      </c>
    </row>
    <row r="309" spans="1:9" x14ac:dyDescent="0.35">
      <c r="A309" s="2">
        <v>44709</v>
      </c>
      <c r="B309" t="s">
        <v>11</v>
      </c>
      <c r="C309" t="s">
        <v>19</v>
      </c>
      <c r="D309" t="s">
        <v>22</v>
      </c>
      <c r="E309" t="s">
        <v>89</v>
      </c>
      <c r="F309">
        <v>2</v>
      </c>
      <c r="G309">
        <v>273768</v>
      </c>
      <c r="H309" t="s">
        <v>440</v>
      </c>
      <c r="I309">
        <v>547536</v>
      </c>
    </row>
    <row r="310" spans="1:9" x14ac:dyDescent="0.35">
      <c r="A310" s="2">
        <v>44711</v>
      </c>
      <c r="B310" t="s">
        <v>9</v>
      </c>
      <c r="C310" t="s">
        <v>16</v>
      </c>
      <c r="D310" t="s">
        <v>22</v>
      </c>
      <c r="E310" t="s">
        <v>284</v>
      </c>
      <c r="F310">
        <v>5</v>
      </c>
      <c r="G310">
        <v>313177</v>
      </c>
      <c r="H310" t="s">
        <v>435</v>
      </c>
      <c r="I310">
        <v>1565885</v>
      </c>
    </row>
    <row r="311" spans="1:9" x14ac:dyDescent="0.35">
      <c r="A311" s="2">
        <v>44717</v>
      </c>
      <c r="B311" t="s">
        <v>12</v>
      </c>
      <c r="C311" t="s">
        <v>21</v>
      </c>
      <c r="D311" t="s">
        <v>23</v>
      </c>
      <c r="E311" t="s">
        <v>285</v>
      </c>
      <c r="F311">
        <v>6</v>
      </c>
      <c r="G311">
        <v>411473</v>
      </c>
      <c r="H311" t="s">
        <v>436</v>
      </c>
      <c r="I311">
        <v>2468838</v>
      </c>
    </row>
    <row r="312" spans="1:9" x14ac:dyDescent="0.35">
      <c r="A312" s="2">
        <v>44725</v>
      </c>
      <c r="B312" t="s">
        <v>9</v>
      </c>
      <c r="C312" t="s">
        <v>17</v>
      </c>
      <c r="D312" t="s">
        <v>22</v>
      </c>
      <c r="E312" t="s">
        <v>286</v>
      </c>
      <c r="F312">
        <v>4</v>
      </c>
      <c r="G312">
        <v>154483</v>
      </c>
      <c r="H312" t="s">
        <v>436</v>
      </c>
      <c r="I312">
        <v>617932</v>
      </c>
    </row>
    <row r="313" spans="1:9" x14ac:dyDescent="0.35">
      <c r="A313" s="2">
        <v>44732</v>
      </c>
      <c r="B313" t="s">
        <v>13</v>
      </c>
      <c r="C313" t="s">
        <v>14</v>
      </c>
      <c r="D313" t="s">
        <v>25</v>
      </c>
      <c r="E313" t="s">
        <v>287</v>
      </c>
      <c r="F313">
        <v>9</v>
      </c>
      <c r="G313">
        <v>121924</v>
      </c>
      <c r="H313" t="s">
        <v>437</v>
      </c>
      <c r="I313">
        <v>1097316</v>
      </c>
    </row>
    <row r="314" spans="1:9" x14ac:dyDescent="0.35">
      <c r="A314" s="2">
        <v>44738</v>
      </c>
      <c r="B314" t="s">
        <v>12</v>
      </c>
      <c r="C314" t="s">
        <v>20</v>
      </c>
      <c r="D314" t="s">
        <v>23</v>
      </c>
      <c r="E314" t="s">
        <v>288</v>
      </c>
      <c r="F314">
        <v>2</v>
      </c>
      <c r="G314">
        <v>57330</v>
      </c>
      <c r="H314" t="s">
        <v>438</v>
      </c>
      <c r="I314">
        <v>114660</v>
      </c>
    </row>
    <row r="315" spans="1:9" x14ac:dyDescent="0.35">
      <c r="A315" s="2">
        <v>44744</v>
      </c>
      <c r="B315" t="s">
        <v>11</v>
      </c>
      <c r="C315" t="s">
        <v>18</v>
      </c>
      <c r="D315" t="s">
        <v>24</v>
      </c>
      <c r="E315" t="s">
        <v>289</v>
      </c>
      <c r="F315">
        <v>7</v>
      </c>
      <c r="G315">
        <v>446009</v>
      </c>
      <c r="H315" t="s">
        <v>438</v>
      </c>
      <c r="I315">
        <v>3122063</v>
      </c>
    </row>
    <row r="316" spans="1:9" x14ac:dyDescent="0.35">
      <c r="A316" s="2">
        <v>44749</v>
      </c>
      <c r="B316" t="s">
        <v>11</v>
      </c>
      <c r="C316" t="s">
        <v>16</v>
      </c>
      <c r="D316" t="s">
        <v>23</v>
      </c>
      <c r="E316" t="s">
        <v>290</v>
      </c>
      <c r="F316">
        <v>5</v>
      </c>
      <c r="G316">
        <v>224756</v>
      </c>
      <c r="H316" t="s">
        <v>435</v>
      </c>
      <c r="I316">
        <v>1123780</v>
      </c>
    </row>
    <row r="317" spans="1:9" x14ac:dyDescent="0.35">
      <c r="A317" s="2">
        <v>44752</v>
      </c>
      <c r="B317" t="s">
        <v>9</v>
      </c>
      <c r="C317" t="s">
        <v>17</v>
      </c>
      <c r="D317" t="s">
        <v>24</v>
      </c>
      <c r="E317" t="s">
        <v>291</v>
      </c>
      <c r="F317">
        <v>3</v>
      </c>
      <c r="G317">
        <v>463303</v>
      </c>
      <c r="H317" t="s">
        <v>438</v>
      </c>
      <c r="I317">
        <v>1389909</v>
      </c>
    </row>
    <row r="318" spans="1:9" x14ac:dyDescent="0.35">
      <c r="A318" s="2">
        <v>44758</v>
      </c>
      <c r="B318" t="s">
        <v>10</v>
      </c>
      <c r="C318" t="s">
        <v>14</v>
      </c>
      <c r="D318" t="s">
        <v>23</v>
      </c>
      <c r="E318" t="s">
        <v>292</v>
      </c>
      <c r="F318">
        <v>7</v>
      </c>
      <c r="G318">
        <v>230409</v>
      </c>
      <c r="H318" t="s">
        <v>435</v>
      </c>
      <c r="I318">
        <v>1612863</v>
      </c>
    </row>
    <row r="319" spans="1:9" x14ac:dyDescent="0.35">
      <c r="A319" s="2">
        <v>44761</v>
      </c>
      <c r="B319" t="s">
        <v>11</v>
      </c>
      <c r="C319" t="s">
        <v>20</v>
      </c>
      <c r="D319" t="s">
        <v>25</v>
      </c>
      <c r="E319" t="s">
        <v>293</v>
      </c>
      <c r="F319">
        <v>8</v>
      </c>
      <c r="G319">
        <v>426742</v>
      </c>
      <c r="H319" t="s">
        <v>435</v>
      </c>
      <c r="I319">
        <v>3413936</v>
      </c>
    </row>
    <row r="320" spans="1:9" x14ac:dyDescent="0.35">
      <c r="A320" s="2">
        <v>44763</v>
      </c>
      <c r="B320" t="s">
        <v>12</v>
      </c>
      <c r="C320" t="s">
        <v>19</v>
      </c>
      <c r="D320" t="s">
        <v>24</v>
      </c>
      <c r="E320" t="s">
        <v>294</v>
      </c>
      <c r="F320">
        <v>8</v>
      </c>
      <c r="G320">
        <v>382231</v>
      </c>
      <c r="H320" t="s">
        <v>438</v>
      </c>
      <c r="I320">
        <v>3057848</v>
      </c>
    </row>
    <row r="321" spans="1:9" x14ac:dyDescent="0.35">
      <c r="A321" s="2">
        <v>44764</v>
      </c>
      <c r="B321" t="s">
        <v>10</v>
      </c>
      <c r="C321" t="s">
        <v>19</v>
      </c>
      <c r="D321" t="s">
        <v>25</v>
      </c>
      <c r="E321" t="s">
        <v>295</v>
      </c>
      <c r="F321">
        <v>7</v>
      </c>
      <c r="G321">
        <v>271881</v>
      </c>
      <c r="H321" t="s">
        <v>436</v>
      </c>
      <c r="I321">
        <v>1903167</v>
      </c>
    </row>
    <row r="322" spans="1:9" x14ac:dyDescent="0.35">
      <c r="A322" s="2">
        <v>44764</v>
      </c>
      <c r="B322" t="s">
        <v>13</v>
      </c>
      <c r="C322" t="s">
        <v>14</v>
      </c>
      <c r="D322" t="s">
        <v>25</v>
      </c>
      <c r="E322" t="s">
        <v>296</v>
      </c>
      <c r="F322">
        <v>6</v>
      </c>
      <c r="G322">
        <v>255306</v>
      </c>
      <c r="H322" t="s">
        <v>436</v>
      </c>
      <c r="I322">
        <v>1531836</v>
      </c>
    </row>
    <row r="323" spans="1:9" x14ac:dyDescent="0.35">
      <c r="A323" s="2">
        <v>44765</v>
      </c>
      <c r="B323" t="s">
        <v>11</v>
      </c>
      <c r="C323" t="s">
        <v>20</v>
      </c>
      <c r="D323" t="s">
        <v>22</v>
      </c>
      <c r="E323" t="s">
        <v>297</v>
      </c>
      <c r="F323">
        <v>7</v>
      </c>
      <c r="G323">
        <v>301082</v>
      </c>
      <c r="H323" t="s">
        <v>440</v>
      </c>
      <c r="I323">
        <v>2107574</v>
      </c>
    </row>
    <row r="324" spans="1:9" x14ac:dyDescent="0.35">
      <c r="A324" s="2">
        <v>44769</v>
      </c>
      <c r="B324" t="s">
        <v>10</v>
      </c>
      <c r="C324" t="s">
        <v>16</v>
      </c>
      <c r="D324" t="s">
        <v>23</v>
      </c>
      <c r="E324" t="s">
        <v>298</v>
      </c>
      <c r="F324">
        <v>2</v>
      </c>
      <c r="G324">
        <v>263711</v>
      </c>
      <c r="H324" t="s">
        <v>437</v>
      </c>
      <c r="I324">
        <v>527422</v>
      </c>
    </row>
    <row r="325" spans="1:9" x14ac:dyDescent="0.35">
      <c r="A325" s="2">
        <v>44770</v>
      </c>
      <c r="B325" t="s">
        <v>9</v>
      </c>
      <c r="C325" t="s">
        <v>17</v>
      </c>
      <c r="D325" t="s">
        <v>23</v>
      </c>
      <c r="E325" t="s">
        <v>207</v>
      </c>
      <c r="F325">
        <v>1</v>
      </c>
      <c r="G325">
        <v>401907</v>
      </c>
      <c r="H325" t="s">
        <v>437</v>
      </c>
      <c r="I325">
        <v>401907</v>
      </c>
    </row>
    <row r="326" spans="1:9" x14ac:dyDescent="0.35">
      <c r="A326" s="2">
        <v>44773</v>
      </c>
      <c r="B326" t="s">
        <v>9</v>
      </c>
      <c r="C326" t="s">
        <v>20</v>
      </c>
      <c r="D326" t="s">
        <v>23</v>
      </c>
      <c r="E326" t="s">
        <v>299</v>
      </c>
      <c r="F326">
        <v>8</v>
      </c>
      <c r="G326">
        <v>382594</v>
      </c>
      <c r="H326" t="s">
        <v>440</v>
      </c>
      <c r="I326">
        <v>3060752</v>
      </c>
    </row>
    <row r="327" spans="1:9" x14ac:dyDescent="0.35">
      <c r="A327" s="2">
        <v>44773</v>
      </c>
      <c r="B327" t="s">
        <v>12</v>
      </c>
      <c r="C327" t="s">
        <v>20</v>
      </c>
      <c r="D327" t="s">
        <v>22</v>
      </c>
      <c r="E327" t="s">
        <v>300</v>
      </c>
      <c r="F327">
        <v>1</v>
      </c>
      <c r="G327">
        <v>178377</v>
      </c>
      <c r="H327" t="s">
        <v>440</v>
      </c>
      <c r="I327">
        <v>178377</v>
      </c>
    </row>
    <row r="328" spans="1:9" x14ac:dyDescent="0.35">
      <c r="A328" s="2">
        <v>44774</v>
      </c>
      <c r="B328" t="s">
        <v>9</v>
      </c>
      <c r="C328" t="s">
        <v>19</v>
      </c>
      <c r="D328" t="s">
        <v>23</v>
      </c>
      <c r="E328" t="s">
        <v>98</v>
      </c>
      <c r="F328">
        <v>9</v>
      </c>
      <c r="G328">
        <v>118651</v>
      </c>
      <c r="H328" t="s">
        <v>436</v>
      </c>
      <c r="I328">
        <v>1067859</v>
      </c>
    </row>
    <row r="329" spans="1:9" x14ac:dyDescent="0.35">
      <c r="A329" s="2">
        <v>44775</v>
      </c>
      <c r="B329" t="s">
        <v>12</v>
      </c>
      <c r="C329" t="s">
        <v>21</v>
      </c>
      <c r="D329" t="s">
        <v>23</v>
      </c>
      <c r="E329" t="s">
        <v>301</v>
      </c>
      <c r="F329">
        <v>5</v>
      </c>
      <c r="G329">
        <v>251547</v>
      </c>
      <c r="H329" t="s">
        <v>438</v>
      </c>
      <c r="I329">
        <v>1257735</v>
      </c>
    </row>
    <row r="330" spans="1:9" x14ac:dyDescent="0.35">
      <c r="A330" s="2">
        <v>44780</v>
      </c>
      <c r="B330" t="s">
        <v>12</v>
      </c>
      <c r="C330" t="s">
        <v>18</v>
      </c>
      <c r="D330" t="s">
        <v>22</v>
      </c>
      <c r="E330" t="s">
        <v>302</v>
      </c>
      <c r="F330">
        <v>7</v>
      </c>
      <c r="G330">
        <v>234782</v>
      </c>
      <c r="H330" t="s">
        <v>440</v>
      </c>
      <c r="I330">
        <v>1643474</v>
      </c>
    </row>
    <row r="331" spans="1:9" x14ac:dyDescent="0.35">
      <c r="A331" s="2">
        <v>44794</v>
      </c>
      <c r="B331" t="s">
        <v>13</v>
      </c>
      <c r="C331" t="s">
        <v>21</v>
      </c>
      <c r="D331" t="s">
        <v>22</v>
      </c>
      <c r="E331" t="s">
        <v>303</v>
      </c>
      <c r="F331">
        <v>7</v>
      </c>
      <c r="G331">
        <v>42172</v>
      </c>
      <c r="H331" t="s">
        <v>436</v>
      </c>
      <c r="I331">
        <v>295204</v>
      </c>
    </row>
    <row r="332" spans="1:9" x14ac:dyDescent="0.35">
      <c r="A332" s="2">
        <v>44799</v>
      </c>
      <c r="B332" t="s">
        <v>13</v>
      </c>
      <c r="C332" t="s">
        <v>17</v>
      </c>
      <c r="D332" t="s">
        <v>25</v>
      </c>
      <c r="E332" t="s">
        <v>304</v>
      </c>
      <c r="F332">
        <v>2</v>
      </c>
      <c r="G332">
        <v>347783</v>
      </c>
      <c r="H332" t="s">
        <v>437</v>
      </c>
      <c r="I332">
        <v>695566</v>
      </c>
    </row>
    <row r="333" spans="1:9" x14ac:dyDescent="0.35">
      <c r="A333" s="2">
        <v>44803</v>
      </c>
      <c r="B333" t="s">
        <v>10</v>
      </c>
      <c r="C333" t="s">
        <v>20</v>
      </c>
      <c r="D333" t="s">
        <v>23</v>
      </c>
      <c r="E333" t="s">
        <v>305</v>
      </c>
      <c r="F333">
        <v>2</v>
      </c>
      <c r="G333">
        <v>310709</v>
      </c>
      <c r="H333" t="s">
        <v>435</v>
      </c>
      <c r="I333">
        <v>621418</v>
      </c>
    </row>
    <row r="334" spans="1:9" x14ac:dyDescent="0.35">
      <c r="A334" s="2">
        <v>44811</v>
      </c>
      <c r="B334" t="s">
        <v>10</v>
      </c>
      <c r="C334" t="s">
        <v>20</v>
      </c>
      <c r="D334" t="s">
        <v>25</v>
      </c>
      <c r="E334" t="s">
        <v>130</v>
      </c>
      <c r="F334">
        <v>8</v>
      </c>
      <c r="G334">
        <v>191536</v>
      </c>
      <c r="H334" t="s">
        <v>440</v>
      </c>
      <c r="I334">
        <v>1532288</v>
      </c>
    </row>
    <row r="335" spans="1:9" x14ac:dyDescent="0.35">
      <c r="A335" s="2">
        <v>44812</v>
      </c>
      <c r="B335" t="s">
        <v>11</v>
      </c>
      <c r="C335" t="s">
        <v>15</v>
      </c>
      <c r="D335" t="s">
        <v>22</v>
      </c>
      <c r="E335" t="s">
        <v>306</v>
      </c>
      <c r="F335">
        <v>6</v>
      </c>
      <c r="G335">
        <v>272416</v>
      </c>
      <c r="H335" t="s">
        <v>437</v>
      </c>
      <c r="I335">
        <v>1634496</v>
      </c>
    </row>
    <row r="336" spans="1:9" x14ac:dyDescent="0.35">
      <c r="A336" s="2">
        <v>44813</v>
      </c>
      <c r="B336" t="s">
        <v>13</v>
      </c>
      <c r="C336" t="s">
        <v>20</v>
      </c>
      <c r="D336" t="s">
        <v>25</v>
      </c>
      <c r="E336" t="s">
        <v>307</v>
      </c>
      <c r="F336">
        <v>5</v>
      </c>
      <c r="G336">
        <v>357870</v>
      </c>
      <c r="H336" t="s">
        <v>436</v>
      </c>
      <c r="I336">
        <v>1789350</v>
      </c>
    </row>
    <row r="337" spans="1:9" x14ac:dyDescent="0.35">
      <c r="A337" s="2">
        <v>44813</v>
      </c>
      <c r="B337" t="s">
        <v>9</v>
      </c>
      <c r="C337" t="s">
        <v>16</v>
      </c>
      <c r="D337" t="s">
        <v>23</v>
      </c>
      <c r="E337" t="s">
        <v>308</v>
      </c>
      <c r="F337">
        <v>7</v>
      </c>
      <c r="G337">
        <v>261366</v>
      </c>
      <c r="H337" t="s">
        <v>438</v>
      </c>
      <c r="I337">
        <v>1829562</v>
      </c>
    </row>
    <row r="338" spans="1:9" x14ac:dyDescent="0.35">
      <c r="A338" s="2">
        <v>44819</v>
      </c>
      <c r="B338" t="s">
        <v>12</v>
      </c>
      <c r="C338" t="s">
        <v>19</v>
      </c>
      <c r="D338" t="s">
        <v>22</v>
      </c>
      <c r="E338" t="s">
        <v>309</v>
      </c>
      <c r="F338">
        <v>8</v>
      </c>
      <c r="G338">
        <v>302648</v>
      </c>
      <c r="H338" t="s">
        <v>438</v>
      </c>
      <c r="I338">
        <v>2421184</v>
      </c>
    </row>
    <row r="339" spans="1:9" x14ac:dyDescent="0.35">
      <c r="A339" s="2">
        <v>44820</v>
      </c>
      <c r="B339" t="s">
        <v>9</v>
      </c>
      <c r="C339" t="s">
        <v>15</v>
      </c>
      <c r="D339" t="s">
        <v>25</v>
      </c>
      <c r="E339" t="s">
        <v>126</v>
      </c>
      <c r="F339">
        <v>4</v>
      </c>
      <c r="G339">
        <v>166522</v>
      </c>
      <c r="H339" t="s">
        <v>436</v>
      </c>
      <c r="I339">
        <v>666088</v>
      </c>
    </row>
    <row r="340" spans="1:9" x14ac:dyDescent="0.35">
      <c r="A340" s="2">
        <v>44820</v>
      </c>
      <c r="B340" t="s">
        <v>13</v>
      </c>
      <c r="C340" t="s">
        <v>16</v>
      </c>
      <c r="D340" t="s">
        <v>23</v>
      </c>
      <c r="E340" t="s">
        <v>310</v>
      </c>
      <c r="F340">
        <v>3</v>
      </c>
      <c r="G340">
        <v>209244</v>
      </c>
      <c r="H340" t="s">
        <v>435</v>
      </c>
      <c r="I340">
        <v>627732</v>
      </c>
    </row>
    <row r="341" spans="1:9" x14ac:dyDescent="0.35">
      <c r="A341" s="2">
        <v>44825</v>
      </c>
      <c r="B341" t="s">
        <v>11</v>
      </c>
      <c r="C341" t="s">
        <v>18</v>
      </c>
      <c r="D341" t="s">
        <v>23</v>
      </c>
      <c r="E341" t="s">
        <v>311</v>
      </c>
      <c r="F341">
        <v>9</v>
      </c>
      <c r="G341">
        <v>146202</v>
      </c>
      <c r="H341" t="s">
        <v>439</v>
      </c>
      <c r="I341">
        <v>1315818</v>
      </c>
    </row>
    <row r="342" spans="1:9" x14ac:dyDescent="0.35">
      <c r="A342" s="2">
        <v>44828</v>
      </c>
      <c r="B342" t="s">
        <v>9</v>
      </c>
      <c r="C342" t="s">
        <v>14</v>
      </c>
      <c r="D342" t="s">
        <v>22</v>
      </c>
      <c r="E342" t="s">
        <v>312</v>
      </c>
      <c r="F342">
        <v>4</v>
      </c>
      <c r="G342">
        <v>387026</v>
      </c>
      <c r="H342" t="s">
        <v>436</v>
      </c>
      <c r="I342">
        <v>1548104</v>
      </c>
    </row>
    <row r="343" spans="1:9" x14ac:dyDescent="0.35">
      <c r="A343" s="2">
        <v>44837</v>
      </c>
      <c r="B343" t="s">
        <v>12</v>
      </c>
      <c r="C343" t="s">
        <v>15</v>
      </c>
      <c r="D343" t="s">
        <v>22</v>
      </c>
      <c r="E343" t="s">
        <v>313</v>
      </c>
      <c r="F343">
        <v>8</v>
      </c>
      <c r="G343">
        <v>278263</v>
      </c>
      <c r="H343" t="s">
        <v>436</v>
      </c>
      <c r="I343">
        <v>2226104</v>
      </c>
    </row>
    <row r="344" spans="1:9" x14ac:dyDescent="0.35">
      <c r="A344" s="2">
        <v>44838</v>
      </c>
      <c r="B344" t="s">
        <v>10</v>
      </c>
      <c r="C344" t="s">
        <v>21</v>
      </c>
      <c r="D344" t="s">
        <v>22</v>
      </c>
      <c r="E344" t="s">
        <v>163</v>
      </c>
      <c r="F344">
        <v>3</v>
      </c>
      <c r="G344">
        <v>217386</v>
      </c>
      <c r="H344" t="s">
        <v>440</v>
      </c>
      <c r="I344">
        <v>652158</v>
      </c>
    </row>
    <row r="345" spans="1:9" x14ac:dyDescent="0.35">
      <c r="A345" s="2">
        <v>44839</v>
      </c>
      <c r="B345" t="s">
        <v>10</v>
      </c>
      <c r="C345" t="s">
        <v>19</v>
      </c>
      <c r="D345" t="s">
        <v>23</v>
      </c>
      <c r="E345" t="s">
        <v>314</v>
      </c>
      <c r="F345">
        <v>9</v>
      </c>
      <c r="G345">
        <v>298173</v>
      </c>
      <c r="H345" t="s">
        <v>435</v>
      </c>
      <c r="I345">
        <v>2683557</v>
      </c>
    </row>
    <row r="346" spans="1:9" x14ac:dyDescent="0.35">
      <c r="A346" s="2">
        <v>44840</v>
      </c>
      <c r="B346" t="s">
        <v>12</v>
      </c>
      <c r="C346" t="s">
        <v>14</v>
      </c>
      <c r="D346" t="s">
        <v>25</v>
      </c>
      <c r="E346" t="s">
        <v>315</v>
      </c>
      <c r="F346">
        <v>1</v>
      </c>
      <c r="G346">
        <v>43266</v>
      </c>
      <c r="H346" t="s">
        <v>440</v>
      </c>
      <c r="I346">
        <v>43266</v>
      </c>
    </row>
    <row r="347" spans="1:9" x14ac:dyDescent="0.35">
      <c r="A347" s="2">
        <v>44842</v>
      </c>
      <c r="B347" t="s">
        <v>12</v>
      </c>
      <c r="C347" t="s">
        <v>14</v>
      </c>
      <c r="D347" t="s">
        <v>23</v>
      </c>
      <c r="E347" t="s">
        <v>135</v>
      </c>
      <c r="F347">
        <v>7</v>
      </c>
      <c r="G347">
        <v>88751</v>
      </c>
      <c r="H347" t="s">
        <v>440</v>
      </c>
      <c r="I347">
        <v>621257</v>
      </c>
    </row>
    <row r="348" spans="1:9" x14ac:dyDescent="0.35">
      <c r="A348" s="2">
        <v>44842</v>
      </c>
      <c r="B348" t="s">
        <v>12</v>
      </c>
      <c r="C348" t="s">
        <v>20</v>
      </c>
      <c r="D348" t="s">
        <v>24</v>
      </c>
      <c r="E348" t="s">
        <v>256</v>
      </c>
      <c r="F348">
        <v>8</v>
      </c>
      <c r="G348">
        <v>180654</v>
      </c>
      <c r="H348" t="s">
        <v>435</v>
      </c>
      <c r="I348">
        <v>1445232</v>
      </c>
    </row>
    <row r="349" spans="1:9" x14ac:dyDescent="0.35">
      <c r="A349" s="2">
        <v>44847</v>
      </c>
      <c r="B349" t="s">
        <v>9</v>
      </c>
      <c r="C349" t="s">
        <v>19</v>
      </c>
      <c r="D349" t="s">
        <v>23</v>
      </c>
      <c r="E349" t="s">
        <v>316</v>
      </c>
      <c r="F349">
        <v>3</v>
      </c>
      <c r="G349">
        <v>342075</v>
      </c>
      <c r="H349" t="s">
        <v>438</v>
      </c>
      <c r="I349">
        <v>1026225</v>
      </c>
    </row>
    <row r="350" spans="1:9" x14ac:dyDescent="0.35">
      <c r="A350" s="2">
        <v>44848</v>
      </c>
      <c r="B350" t="s">
        <v>13</v>
      </c>
      <c r="C350" t="s">
        <v>18</v>
      </c>
      <c r="D350" t="s">
        <v>24</v>
      </c>
      <c r="E350" t="s">
        <v>162</v>
      </c>
      <c r="F350">
        <v>6</v>
      </c>
      <c r="G350">
        <v>150950</v>
      </c>
      <c r="H350" t="s">
        <v>436</v>
      </c>
      <c r="I350">
        <v>905700</v>
      </c>
    </row>
    <row r="351" spans="1:9" x14ac:dyDescent="0.35">
      <c r="A351" s="2">
        <v>44851</v>
      </c>
      <c r="B351" t="s">
        <v>13</v>
      </c>
      <c r="C351" t="s">
        <v>18</v>
      </c>
      <c r="D351" t="s">
        <v>25</v>
      </c>
      <c r="E351" t="s">
        <v>317</v>
      </c>
      <c r="F351">
        <v>4</v>
      </c>
      <c r="G351">
        <v>391418</v>
      </c>
      <c r="H351" t="s">
        <v>437</v>
      </c>
      <c r="I351">
        <v>1565672</v>
      </c>
    </row>
    <row r="352" spans="1:9" x14ac:dyDescent="0.35">
      <c r="A352" s="2">
        <v>44851</v>
      </c>
      <c r="B352" t="s">
        <v>11</v>
      </c>
      <c r="C352" t="s">
        <v>19</v>
      </c>
      <c r="D352" t="s">
        <v>22</v>
      </c>
      <c r="E352" t="s">
        <v>318</v>
      </c>
      <c r="F352">
        <v>1</v>
      </c>
      <c r="G352">
        <v>182515</v>
      </c>
      <c r="H352" t="s">
        <v>437</v>
      </c>
      <c r="I352">
        <v>182515</v>
      </c>
    </row>
    <row r="353" spans="1:9" x14ac:dyDescent="0.35">
      <c r="A353" s="2">
        <v>44854</v>
      </c>
      <c r="B353" t="s">
        <v>12</v>
      </c>
      <c r="C353" t="s">
        <v>14</v>
      </c>
      <c r="D353" t="s">
        <v>23</v>
      </c>
      <c r="E353" t="s">
        <v>319</v>
      </c>
      <c r="F353">
        <v>1</v>
      </c>
      <c r="G353">
        <v>56074</v>
      </c>
      <c r="H353" t="s">
        <v>435</v>
      </c>
      <c r="I353">
        <v>56074</v>
      </c>
    </row>
    <row r="354" spans="1:9" x14ac:dyDescent="0.35">
      <c r="A354" s="2">
        <v>44856</v>
      </c>
      <c r="B354" t="s">
        <v>12</v>
      </c>
      <c r="C354" t="s">
        <v>16</v>
      </c>
      <c r="D354" t="s">
        <v>25</v>
      </c>
      <c r="E354" t="s">
        <v>224</v>
      </c>
      <c r="F354">
        <v>5</v>
      </c>
      <c r="G354">
        <v>349186</v>
      </c>
      <c r="H354" t="s">
        <v>436</v>
      </c>
      <c r="I354">
        <v>1745930</v>
      </c>
    </row>
    <row r="355" spans="1:9" x14ac:dyDescent="0.35">
      <c r="A355" s="2">
        <v>44857</v>
      </c>
      <c r="B355" t="s">
        <v>9</v>
      </c>
      <c r="C355" t="s">
        <v>18</v>
      </c>
      <c r="D355" t="s">
        <v>25</v>
      </c>
      <c r="E355" t="s">
        <v>36</v>
      </c>
      <c r="F355">
        <v>9</v>
      </c>
      <c r="G355">
        <v>30151</v>
      </c>
      <c r="H355" t="s">
        <v>440</v>
      </c>
      <c r="I355">
        <v>271359</v>
      </c>
    </row>
    <row r="356" spans="1:9" x14ac:dyDescent="0.35">
      <c r="A356" s="2">
        <v>44858</v>
      </c>
      <c r="B356" t="s">
        <v>13</v>
      </c>
      <c r="C356" t="s">
        <v>15</v>
      </c>
      <c r="D356" t="s">
        <v>24</v>
      </c>
      <c r="E356" t="s">
        <v>320</v>
      </c>
      <c r="F356">
        <v>1</v>
      </c>
      <c r="G356">
        <v>177564</v>
      </c>
      <c r="H356" t="s">
        <v>435</v>
      </c>
      <c r="I356">
        <v>177564</v>
      </c>
    </row>
    <row r="357" spans="1:9" x14ac:dyDescent="0.35">
      <c r="A357" s="2">
        <v>44858</v>
      </c>
      <c r="B357" t="s">
        <v>12</v>
      </c>
      <c r="C357" t="s">
        <v>14</v>
      </c>
      <c r="D357" t="s">
        <v>25</v>
      </c>
      <c r="E357" t="s">
        <v>142</v>
      </c>
      <c r="F357">
        <v>9</v>
      </c>
      <c r="G357">
        <v>376540</v>
      </c>
      <c r="H357" t="s">
        <v>440</v>
      </c>
      <c r="I357">
        <v>3388860</v>
      </c>
    </row>
    <row r="358" spans="1:9" x14ac:dyDescent="0.35">
      <c r="A358" s="2">
        <v>44863</v>
      </c>
      <c r="B358" t="s">
        <v>11</v>
      </c>
      <c r="C358" t="s">
        <v>17</v>
      </c>
      <c r="D358" t="s">
        <v>25</v>
      </c>
      <c r="E358" t="s">
        <v>321</v>
      </c>
      <c r="F358">
        <v>3</v>
      </c>
      <c r="G358">
        <v>458348</v>
      </c>
      <c r="H358" t="s">
        <v>435</v>
      </c>
      <c r="I358">
        <v>1375044</v>
      </c>
    </row>
    <row r="359" spans="1:9" x14ac:dyDescent="0.35">
      <c r="A359" s="2">
        <v>44867</v>
      </c>
      <c r="B359" t="s">
        <v>12</v>
      </c>
      <c r="C359" t="s">
        <v>21</v>
      </c>
      <c r="D359" t="s">
        <v>23</v>
      </c>
      <c r="E359" t="s">
        <v>322</v>
      </c>
      <c r="F359">
        <v>4</v>
      </c>
      <c r="G359">
        <v>459139</v>
      </c>
      <c r="H359" t="s">
        <v>438</v>
      </c>
      <c r="I359">
        <v>1836556</v>
      </c>
    </row>
    <row r="360" spans="1:9" x14ac:dyDescent="0.35">
      <c r="A360" s="2">
        <v>44870</v>
      </c>
      <c r="B360" t="s">
        <v>11</v>
      </c>
      <c r="C360" t="s">
        <v>16</v>
      </c>
      <c r="D360" t="s">
        <v>24</v>
      </c>
      <c r="E360" t="s">
        <v>68</v>
      </c>
      <c r="F360">
        <v>9</v>
      </c>
      <c r="G360">
        <v>409870</v>
      </c>
      <c r="H360" t="s">
        <v>439</v>
      </c>
      <c r="I360">
        <v>3688830</v>
      </c>
    </row>
    <row r="361" spans="1:9" x14ac:dyDescent="0.35">
      <c r="A361" s="2">
        <v>44879</v>
      </c>
      <c r="B361" t="s">
        <v>9</v>
      </c>
      <c r="C361" t="s">
        <v>21</v>
      </c>
      <c r="D361" t="s">
        <v>22</v>
      </c>
      <c r="E361" t="s">
        <v>298</v>
      </c>
      <c r="F361">
        <v>9</v>
      </c>
      <c r="G361">
        <v>242353</v>
      </c>
      <c r="H361" t="s">
        <v>438</v>
      </c>
      <c r="I361">
        <v>2181177</v>
      </c>
    </row>
    <row r="362" spans="1:9" x14ac:dyDescent="0.35">
      <c r="A362" s="2">
        <v>44880</v>
      </c>
      <c r="B362" t="s">
        <v>13</v>
      </c>
      <c r="C362" t="s">
        <v>17</v>
      </c>
      <c r="D362" t="s">
        <v>23</v>
      </c>
      <c r="E362" t="s">
        <v>323</v>
      </c>
      <c r="F362">
        <v>6</v>
      </c>
      <c r="G362">
        <v>47555</v>
      </c>
      <c r="H362" t="s">
        <v>436</v>
      </c>
      <c r="I362">
        <v>285330</v>
      </c>
    </row>
    <row r="363" spans="1:9" x14ac:dyDescent="0.35">
      <c r="A363" s="2">
        <v>44885</v>
      </c>
      <c r="B363" t="s">
        <v>11</v>
      </c>
      <c r="C363" t="s">
        <v>15</v>
      </c>
      <c r="D363" t="s">
        <v>24</v>
      </c>
      <c r="E363" t="s">
        <v>314</v>
      </c>
      <c r="F363">
        <v>1</v>
      </c>
      <c r="G363">
        <v>476085</v>
      </c>
      <c r="H363" t="s">
        <v>435</v>
      </c>
      <c r="I363">
        <v>476085</v>
      </c>
    </row>
    <row r="364" spans="1:9" x14ac:dyDescent="0.35">
      <c r="A364" s="2">
        <v>44885</v>
      </c>
      <c r="B364" t="s">
        <v>11</v>
      </c>
      <c r="C364" t="s">
        <v>14</v>
      </c>
      <c r="D364" t="s">
        <v>23</v>
      </c>
      <c r="E364" t="s">
        <v>296</v>
      </c>
      <c r="F364">
        <v>4</v>
      </c>
      <c r="G364">
        <v>448813</v>
      </c>
      <c r="H364" t="s">
        <v>435</v>
      </c>
      <c r="I364">
        <v>1795252</v>
      </c>
    </row>
    <row r="365" spans="1:9" x14ac:dyDescent="0.35">
      <c r="A365" s="2">
        <v>44886</v>
      </c>
      <c r="B365" t="s">
        <v>12</v>
      </c>
      <c r="C365" t="s">
        <v>18</v>
      </c>
      <c r="D365" t="s">
        <v>23</v>
      </c>
      <c r="E365" t="s">
        <v>324</v>
      </c>
      <c r="F365">
        <v>4</v>
      </c>
      <c r="G365">
        <v>238597</v>
      </c>
      <c r="H365" t="s">
        <v>437</v>
      </c>
      <c r="I365">
        <v>954388</v>
      </c>
    </row>
    <row r="366" spans="1:9" x14ac:dyDescent="0.35">
      <c r="A366" s="2">
        <v>44890</v>
      </c>
      <c r="B366" t="s">
        <v>13</v>
      </c>
      <c r="C366" t="s">
        <v>16</v>
      </c>
      <c r="D366" t="s">
        <v>25</v>
      </c>
      <c r="E366" t="s">
        <v>325</v>
      </c>
      <c r="F366">
        <v>8</v>
      </c>
      <c r="G366">
        <v>441971</v>
      </c>
      <c r="H366" t="s">
        <v>436</v>
      </c>
      <c r="I366">
        <v>3535768</v>
      </c>
    </row>
    <row r="367" spans="1:9" x14ac:dyDescent="0.35">
      <c r="A367" s="2">
        <v>44890</v>
      </c>
      <c r="B367" t="s">
        <v>9</v>
      </c>
      <c r="C367" t="s">
        <v>21</v>
      </c>
      <c r="D367" t="s">
        <v>25</v>
      </c>
      <c r="E367" t="s">
        <v>123</v>
      </c>
      <c r="F367">
        <v>3</v>
      </c>
      <c r="G367">
        <v>450611</v>
      </c>
      <c r="H367" t="s">
        <v>440</v>
      </c>
      <c r="I367">
        <v>1351833</v>
      </c>
    </row>
    <row r="368" spans="1:9" x14ac:dyDescent="0.35">
      <c r="A368" s="2">
        <v>44891</v>
      </c>
      <c r="B368" t="s">
        <v>9</v>
      </c>
      <c r="C368" t="s">
        <v>21</v>
      </c>
      <c r="D368" t="s">
        <v>23</v>
      </c>
      <c r="E368" t="s">
        <v>188</v>
      </c>
      <c r="F368">
        <v>2</v>
      </c>
      <c r="G368">
        <v>489643</v>
      </c>
      <c r="H368" t="s">
        <v>439</v>
      </c>
      <c r="I368">
        <v>979286</v>
      </c>
    </row>
    <row r="369" spans="1:9" x14ac:dyDescent="0.35">
      <c r="A369" s="2">
        <v>44893</v>
      </c>
      <c r="B369" t="s">
        <v>13</v>
      </c>
      <c r="C369" t="s">
        <v>17</v>
      </c>
      <c r="D369" t="s">
        <v>24</v>
      </c>
      <c r="E369" t="s">
        <v>326</v>
      </c>
      <c r="F369">
        <v>8</v>
      </c>
      <c r="G369">
        <v>399074</v>
      </c>
      <c r="H369" t="s">
        <v>439</v>
      </c>
      <c r="I369">
        <v>3192592</v>
      </c>
    </row>
    <row r="370" spans="1:9" x14ac:dyDescent="0.35">
      <c r="A370" s="2">
        <v>44904</v>
      </c>
      <c r="B370" t="s">
        <v>10</v>
      </c>
      <c r="C370" t="s">
        <v>14</v>
      </c>
      <c r="D370" t="s">
        <v>24</v>
      </c>
      <c r="E370" t="s">
        <v>138</v>
      </c>
      <c r="F370">
        <v>5</v>
      </c>
      <c r="G370">
        <v>279695</v>
      </c>
      <c r="H370" t="s">
        <v>439</v>
      </c>
      <c r="I370">
        <v>1398475</v>
      </c>
    </row>
    <row r="371" spans="1:9" x14ac:dyDescent="0.35">
      <c r="A371" s="2">
        <v>44909</v>
      </c>
      <c r="B371" t="s">
        <v>11</v>
      </c>
      <c r="C371" t="s">
        <v>21</v>
      </c>
      <c r="D371" t="s">
        <v>23</v>
      </c>
      <c r="E371" t="s">
        <v>38</v>
      </c>
      <c r="F371">
        <v>2</v>
      </c>
      <c r="G371">
        <v>335450</v>
      </c>
      <c r="H371" t="s">
        <v>436</v>
      </c>
      <c r="I371">
        <v>670900</v>
      </c>
    </row>
    <row r="372" spans="1:9" x14ac:dyDescent="0.35">
      <c r="A372" s="2">
        <v>44911</v>
      </c>
      <c r="B372" t="s">
        <v>9</v>
      </c>
      <c r="C372" t="s">
        <v>16</v>
      </c>
      <c r="D372" t="s">
        <v>23</v>
      </c>
      <c r="E372" t="s">
        <v>327</v>
      </c>
      <c r="F372">
        <v>4</v>
      </c>
      <c r="G372">
        <v>449918</v>
      </c>
      <c r="H372" t="s">
        <v>435</v>
      </c>
      <c r="I372">
        <v>1799672</v>
      </c>
    </row>
    <row r="373" spans="1:9" x14ac:dyDescent="0.35">
      <c r="A373" s="2">
        <v>44914</v>
      </c>
      <c r="B373" t="s">
        <v>11</v>
      </c>
      <c r="C373" t="s">
        <v>14</v>
      </c>
      <c r="D373" t="s">
        <v>25</v>
      </c>
      <c r="E373" t="s">
        <v>105</v>
      </c>
      <c r="F373">
        <v>4</v>
      </c>
      <c r="G373">
        <v>237808</v>
      </c>
      <c r="H373" t="s">
        <v>440</v>
      </c>
      <c r="I373">
        <v>951232</v>
      </c>
    </row>
    <row r="374" spans="1:9" x14ac:dyDescent="0.35">
      <c r="A374" s="2">
        <v>44921</v>
      </c>
      <c r="B374" t="s">
        <v>9</v>
      </c>
      <c r="C374" t="s">
        <v>14</v>
      </c>
      <c r="D374" t="s">
        <v>24</v>
      </c>
      <c r="E374" t="s">
        <v>220</v>
      </c>
      <c r="F374">
        <v>1</v>
      </c>
      <c r="G374">
        <v>456951</v>
      </c>
      <c r="H374" t="s">
        <v>438</v>
      </c>
      <c r="I374">
        <v>456951</v>
      </c>
    </row>
    <row r="375" spans="1:9" x14ac:dyDescent="0.35">
      <c r="A375" s="2">
        <v>44922</v>
      </c>
      <c r="B375" t="s">
        <v>10</v>
      </c>
      <c r="C375" t="s">
        <v>19</v>
      </c>
      <c r="D375" t="s">
        <v>25</v>
      </c>
      <c r="E375" t="s">
        <v>328</v>
      </c>
      <c r="F375">
        <v>3</v>
      </c>
      <c r="G375">
        <v>206375</v>
      </c>
      <c r="H375" t="s">
        <v>440</v>
      </c>
      <c r="I375">
        <v>619125</v>
      </c>
    </row>
    <row r="376" spans="1:9" x14ac:dyDescent="0.35">
      <c r="A376" s="2">
        <v>44926</v>
      </c>
      <c r="B376" t="s">
        <v>9</v>
      </c>
      <c r="C376" t="s">
        <v>18</v>
      </c>
      <c r="D376" t="s">
        <v>24</v>
      </c>
      <c r="E376" t="s">
        <v>329</v>
      </c>
      <c r="F376">
        <v>2</v>
      </c>
      <c r="G376">
        <v>224313</v>
      </c>
      <c r="H376" t="s">
        <v>439</v>
      </c>
      <c r="I376">
        <v>448626</v>
      </c>
    </row>
    <row r="377" spans="1:9" x14ac:dyDescent="0.35">
      <c r="A377" s="2">
        <v>44927</v>
      </c>
      <c r="B377" t="s">
        <v>13</v>
      </c>
      <c r="C377" t="s">
        <v>21</v>
      </c>
      <c r="D377" t="s">
        <v>25</v>
      </c>
      <c r="E377" t="s">
        <v>330</v>
      </c>
      <c r="F377">
        <v>9</v>
      </c>
      <c r="G377">
        <v>366553</v>
      </c>
      <c r="H377" t="s">
        <v>437</v>
      </c>
      <c r="I377">
        <v>3298977</v>
      </c>
    </row>
    <row r="378" spans="1:9" x14ac:dyDescent="0.35">
      <c r="A378" s="2">
        <v>44943</v>
      </c>
      <c r="B378" t="s">
        <v>13</v>
      </c>
      <c r="C378" t="s">
        <v>15</v>
      </c>
      <c r="D378" t="s">
        <v>23</v>
      </c>
      <c r="E378" t="s">
        <v>331</v>
      </c>
      <c r="F378">
        <v>3</v>
      </c>
      <c r="G378">
        <v>248796</v>
      </c>
      <c r="H378" t="s">
        <v>435</v>
      </c>
      <c r="I378">
        <v>746388</v>
      </c>
    </row>
    <row r="379" spans="1:9" x14ac:dyDescent="0.35">
      <c r="A379" s="2">
        <v>44945</v>
      </c>
      <c r="B379" t="s">
        <v>13</v>
      </c>
      <c r="C379" t="s">
        <v>18</v>
      </c>
      <c r="D379" t="s">
        <v>23</v>
      </c>
      <c r="E379" t="s">
        <v>332</v>
      </c>
      <c r="F379">
        <v>4</v>
      </c>
      <c r="G379">
        <v>246532</v>
      </c>
      <c r="H379" t="s">
        <v>436</v>
      </c>
      <c r="I379">
        <v>986128</v>
      </c>
    </row>
    <row r="380" spans="1:9" x14ac:dyDescent="0.35">
      <c r="A380" s="2">
        <v>44946</v>
      </c>
      <c r="B380" t="s">
        <v>11</v>
      </c>
      <c r="C380" t="s">
        <v>19</v>
      </c>
      <c r="D380" t="s">
        <v>24</v>
      </c>
      <c r="E380" t="s">
        <v>264</v>
      </c>
      <c r="F380">
        <v>9</v>
      </c>
      <c r="G380">
        <v>405054</v>
      </c>
      <c r="H380" t="s">
        <v>436</v>
      </c>
      <c r="I380">
        <v>3645486</v>
      </c>
    </row>
    <row r="381" spans="1:9" x14ac:dyDescent="0.35">
      <c r="A381" s="2">
        <v>44948</v>
      </c>
      <c r="B381" t="s">
        <v>13</v>
      </c>
      <c r="C381" t="s">
        <v>18</v>
      </c>
      <c r="D381" t="s">
        <v>25</v>
      </c>
      <c r="E381" t="s">
        <v>333</v>
      </c>
      <c r="F381">
        <v>3</v>
      </c>
      <c r="G381">
        <v>360151</v>
      </c>
      <c r="H381" t="s">
        <v>435</v>
      </c>
      <c r="I381">
        <v>1080453</v>
      </c>
    </row>
    <row r="382" spans="1:9" x14ac:dyDescent="0.35">
      <c r="A382" s="2">
        <v>44964</v>
      </c>
      <c r="B382" t="s">
        <v>9</v>
      </c>
      <c r="C382" t="s">
        <v>15</v>
      </c>
      <c r="D382" t="s">
        <v>22</v>
      </c>
      <c r="E382" t="s">
        <v>334</v>
      </c>
      <c r="F382">
        <v>2</v>
      </c>
      <c r="G382">
        <v>384716</v>
      </c>
      <c r="H382" t="s">
        <v>439</v>
      </c>
      <c r="I382">
        <v>769432</v>
      </c>
    </row>
    <row r="383" spans="1:9" x14ac:dyDescent="0.35">
      <c r="A383" s="2">
        <v>44967</v>
      </c>
      <c r="B383" t="s">
        <v>12</v>
      </c>
      <c r="C383" t="s">
        <v>21</v>
      </c>
      <c r="D383" t="s">
        <v>22</v>
      </c>
      <c r="E383" t="s">
        <v>246</v>
      </c>
      <c r="F383">
        <v>9</v>
      </c>
      <c r="G383">
        <v>416093</v>
      </c>
      <c r="H383" t="s">
        <v>435</v>
      </c>
      <c r="I383">
        <v>3744837</v>
      </c>
    </row>
    <row r="384" spans="1:9" x14ac:dyDescent="0.35">
      <c r="A384" s="2">
        <v>44970</v>
      </c>
      <c r="B384" t="s">
        <v>9</v>
      </c>
      <c r="C384" t="s">
        <v>15</v>
      </c>
      <c r="D384" t="s">
        <v>23</v>
      </c>
      <c r="E384" t="s">
        <v>335</v>
      </c>
      <c r="F384">
        <v>8</v>
      </c>
      <c r="G384">
        <v>135564</v>
      </c>
      <c r="H384" t="s">
        <v>435</v>
      </c>
      <c r="I384">
        <v>1084512</v>
      </c>
    </row>
    <row r="385" spans="1:9" x14ac:dyDescent="0.35">
      <c r="A385" s="2">
        <v>44971</v>
      </c>
      <c r="B385" t="s">
        <v>12</v>
      </c>
      <c r="C385" t="s">
        <v>20</v>
      </c>
      <c r="D385" t="s">
        <v>23</v>
      </c>
      <c r="E385" t="s">
        <v>97</v>
      </c>
      <c r="F385">
        <v>3</v>
      </c>
      <c r="G385">
        <v>433895</v>
      </c>
      <c r="H385" t="s">
        <v>437</v>
      </c>
      <c r="I385">
        <v>1301685</v>
      </c>
    </row>
    <row r="386" spans="1:9" x14ac:dyDescent="0.35">
      <c r="A386" s="2">
        <v>44975</v>
      </c>
      <c r="B386" t="s">
        <v>12</v>
      </c>
      <c r="C386" t="s">
        <v>14</v>
      </c>
      <c r="D386" t="s">
        <v>24</v>
      </c>
      <c r="E386" t="s">
        <v>255</v>
      </c>
      <c r="F386">
        <v>3</v>
      </c>
      <c r="G386">
        <v>310343</v>
      </c>
      <c r="H386" t="s">
        <v>436</v>
      </c>
      <c r="I386">
        <v>931029</v>
      </c>
    </row>
    <row r="387" spans="1:9" x14ac:dyDescent="0.35">
      <c r="A387" s="2">
        <v>44982</v>
      </c>
      <c r="B387" t="s">
        <v>13</v>
      </c>
      <c r="C387" t="s">
        <v>16</v>
      </c>
      <c r="D387" t="s">
        <v>23</v>
      </c>
      <c r="E387" t="s">
        <v>336</v>
      </c>
      <c r="F387">
        <v>2</v>
      </c>
      <c r="G387">
        <v>228992</v>
      </c>
      <c r="H387" t="s">
        <v>436</v>
      </c>
      <c r="I387">
        <v>457984</v>
      </c>
    </row>
    <row r="388" spans="1:9" x14ac:dyDescent="0.35">
      <c r="A388" s="2">
        <v>44984</v>
      </c>
      <c r="B388" t="s">
        <v>11</v>
      </c>
      <c r="C388" t="s">
        <v>16</v>
      </c>
      <c r="D388" t="s">
        <v>25</v>
      </c>
      <c r="E388" t="s">
        <v>337</v>
      </c>
      <c r="F388">
        <v>7</v>
      </c>
      <c r="G388">
        <v>306811</v>
      </c>
      <c r="H388" t="s">
        <v>436</v>
      </c>
      <c r="I388">
        <v>2147677</v>
      </c>
    </row>
    <row r="389" spans="1:9" x14ac:dyDescent="0.35">
      <c r="A389" s="2">
        <v>44988</v>
      </c>
      <c r="B389" t="s">
        <v>9</v>
      </c>
      <c r="C389" t="s">
        <v>16</v>
      </c>
      <c r="D389" t="s">
        <v>23</v>
      </c>
      <c r="E389" t="s">
        <v>338</v>
      </c>
      <c r="F389">
        <v>8</v>
      </c>
      <c r="G389">
        <v>480547</v>
      </c>
      <c r="H389" t="s">
        <v>437</v>
      </c>
      <c r="I389">
        <v>3844376</v>
      </c>
    </row>
    <row r="390" spans="1:9" x14ac:dyDescent="0.35">
      <c r="A390" s="2">
        <v>44994</v>
      </c>
      <c r="B390" t="s">
        <v>13</v>
      </c>
      <c r="C390" t="s">
        <v>18</v>
      </c>
      <c r="D390" t="s">
        <v>24</v>
      </c>
      <c r="E390" t="s">
        <v>132</v>
      </c>
      <c r="F390">
        <v>6</v>
      </c>
      <c r="G390">
        <v>334352</v>
      </c>
      <c r="H390" t="s">
        <v>439</v>
      </c>
      <c r="I390">
        <v>2006112</v>
      </c>
    </row>
    <row r="391" spans="1:9" x14ac:dyDescent="0.35">
      <c r="A391" s="2">
        <v>45001</v>
      </c>
      <c r="B391" t="s">
        <v>11</v>
      </c>
      <c r="C391" t="s">
        <v>15</v>
      </c>
      <c r="D391" t="s">
        <v>23</v>
      </c>
      <c r="E391" t="s">
        <v>109</v>
      </c>
      <c r="F391">
        <v>9</v>
      </c>
      <c r="G391">
        <v>309444</v>
      </c>
      <c r="H391" t="s">
        <v>435</v>
      </c>
      <c r="I391">
        <v>2784996</v>
      </c>
    </row>
    <row r="392" spans="1:9" x14ac:dyDescent="0.35">
      <c r="A392" s="2">
        <v>45003</v>
      </c>
      <c r="B392" t="s">
        <v>13</v>
      </c>
      <c r="C392" t="s">
        <v>16</v>
      </c>
      <c r="D392" t="s">
        <v>23</v>
      </c>
      <c r="E392" t="s">
        <v>339</v>
      </c>
      <c r="F392">
        <v>1</v>
      </c>
      <c r="G392">
        <v>391276</v>
      </c>
      <c r="H392" t="s">
        <v>436</v>
      </c>
      <c r="I392">
        <v>391276</v>
      </c>
    </row>
    <row r="393" spans="1:9" x14ac:dyDescent="0.35">
      <c r="A393" s="2">
        <v>45012</v>
      </c>
      <c r="B393" t="s">
        <v>12</v>
      </c>
      <c r="C393" t="s">
        <v>21</v>
      </c>
      <c r="D393" t="s">
        <v>23</v>
      </c>
      <c r="E393" t="s">
        <v>340</v>
      </c>
      <c r="F393">
        <v>7</v>
      </c>
      <c r="G393">
        <v>407241</v>
      </c>
      <c r="H393" t="s">
        <v>437</v>
      </c>
      <c r="I393">
        <v>2850687</v>
      </c>
    </row>
    <row r="394" spans="1:9" x14ac:dyDescent="0.35">
      <c r="A394" s="2">
        <v>45016</v>
      </c>
      <c r="B394" t="s">
        <v>9</v>
      </c>
      <c r="C394" t="s">
        <v>18</v>
      </c>
      <c r="D394" t="s">
        <v>25</v>
      </c>
      <c r="E394" t="s">
        <v>341</v>
      </c>
      <c r="F394">
        <v>6</v>
      </c>
      <c r="G394">
        <v>299896</v>
      </c>
      <c r="H394" t="s">
        <v>438</v>
      </c>
      <c r="I394">
        <v>1799376</v>
      </c>
    </row>
    <row r="395" spans="1:9" x14ac:dyDescent="0.35">
      <c r="A395" s="2">
        <v>45018</v>
      </c>
      <c r="B395" t="s">
        <v>11</v>
      </c>
      <c r="C395" t="s">
        <v>19</v>
      </c>
      <c r="D395" t="s">
        <v>23</v>
      </c>
      <c r="E395" t="s">
        <v>342</v>
      </c>
      <c r="F395">
        <v>5</v>
      </c>
      <c r="G395">
        <v>262702</v>
      </c>
      <c r="H395" t="s">
        <v>437</v>
      </c>
      <c r="I395">
        <v>1313510</v>
      </c>
    </row>
    <row r="396" spans="1:9" x14ac:dyDescent="0.35">
      <c r="A396" s="2">
        <v>45018</v>
      </c>
      <c r="B396" t="s">
        <v>13</v>
      </c>
      <c r="C396" t="s">
        <v>15</v>
      </c>
      <c r="D396" t="s">
        <v>24</v>
      </c>
      <c r="E396" t="s">
        <v>122</v>
      </c>
      <c r="F396">
        <v>4</v>
      </c>
      <c r="G396">
        <v>31949</v>
      </c>
      <c r="H396" t="s">
        <v>436</v>
      </c>
      <c r="I396">
        <v>127796</v>
      </c>
    </row>
    <row r="397" spans="1:9" x14ac:dyDescent="0.35">
      <c r="A397" s="2">
        <v>45020</v>
      </c>
      <c r="B397" t="s">
        <v>12</v>
      </c>
      <c r="C397" t="s">
        <v>15</v>
      </c>
      <c r="D397" t="s">
        <v>22</v>
      </c>
      <c r="E397" t="s">
        <v>343</v>
      </c>
      <c r="F397">
        <v>7</v>
      </c>
      <c r="G397">
        <v>216595</v>
      </c>
      <c r="H397" t="s">
        <v>435</v>
      </c>
      <c r="I397">
        <v>1516165</v>
      </c>
    </row>
    <row r="398" spans="1:9" x14ac:dyDescent="0.35">
      <c r="A398" s="2">
        <v>45033</v>
      </c>
      <c r="B398" t="s">
        <v>12</v>
      </c>
      <c r="C398" t="s">
        <v>19</v>
      </c>
      <c r="D398" t="s">
        <v>25</v>
      </c>
      <c r="E398" t="s">
        <v>344</v>
      </c>
      <c r="F398">
        <v>3</v>
      </c>
      <c r="G398">
        <v>105404</v>
      </c>
      <c r="H398" t="s">
        <v>440</v>
      </c>
      <c r="I398">
        <v>316212</v>
      </c>
    </row>
    <row r="399" spans="1:9" x14ac:dyDescent="0.35">
      <c r="A399" s="2">
        <v>45036</v>
      </c>
      <c r="B399" t="s">
        <v>11</v>
      </c>
      <c r="C399" t="s">
        <v>20</v>
      </c>
      <c r="D399" t="s">
        <v>23</v>
      </c>
      <c r="E399" t="s">
        <v>345</v>
      </c>
      <c r="F399">
        <v>9</v>
      </c>
      <c r="G399">
        <v>52691</v>
      </c>
      <c r="H399" t="s">
        <v>436</v>
      </c>
      <c r="I399">
        <v>474219</v>
      </c>
    </row>
    <row r="400" spans="1:9" x14ac:dyDescent="0.35">
      <c r="A400" s="2">
        <v>45040</v>
      </c>
      <c r="B400" t="s">
        <v>9</v>
      </c>
      <c r="C400" t="s">
        <v>14</v>
      </c>
      <c r="D400" t="s">
        <v>25</v>
      </c>
      <c r="E400" t="s">
        <v>291</v>
      </c>
      <c r="F400">
        <v>4</v>
      </c>
      <c r="G400">
        <v>260829</v>
      </c>
      <c r="H400" t="s">
        <v>438</v>
      </c>
      <c r="I400">
        <v>1043316</v>
      </c>
    </row>
    <row r="401" spans="1:9" x14ac:dyDescent="0.35">
      <c r="A401" s="2">
        <v>45040</v>
      </c>
      <c r="B401" t="s">
        <v>12</v>
      </c>
      <c r="C401" t="s">
        <v>21</v>
      </c>
      <c r="D401" t="s">
        <v>23</v>
      </c>
      <c r="E401" t="s">
        <v>346</v>
      </c>
      <c r="F401">
        <v>8</v>
      </c>
      <c r="G401">
        <v>263367</v>
      </c>
      <c r="H401" t="s">
        <v>436</v>
      </c>
      <c r="I401">
        <v>2106936</v>
      </c>
    </row>
    <row r="402" spans="1:9" x14ac:dyDescent="0.35">
      <c r="A402" s="2">
        <v>45041</v>
      </c>
      <c r="B402" t="s">
        <v>13</v>
      </c>
      <c r="C402" t="s">
        <v>15</v>
      </c>
      <c r="D402" t="s">
        <v>23</v>
      </c>
      <c r="E402" t="s">
        <v>347</v>
      </c>
      <c r="F402">
        <v>8</v>
      </c>
      <c r="G402">
        <v>358722</v>
      </c>
      <c r="H402" t="s">
        <v>435</v>
      </c>
      <c r="I402">
        <v>2869776</v>
      </c>
    </row>
    <row r="403" spans="1:9" x14ac:dyDescent="0.35">
      <c r="A403" s="2">
        <v>45041</v>
      </c>
      <c r="B403" t="s">
        <v>13</v>
      </c>
      <c r="C403" t="s">
        <v>20</v>
      </c>
      <c r="D403" t="s">
        <v>25</v>
      </c>
      <c r="E403" t="s">
        <v>348</v>
      </c>
      <c r="F403">
        <v>3</v>
      </c>
      <c r="G403">
        <v>251953</v>
      </c>
      <c r="H403" t="s">
        <v>440</v>
      </c>
      <c r="I403">
        <v>755859</v>
      </c>
    </row>
    <row r="404" spans="1:9" x14ac:dyDescent="0.35">
      <c r="A404" s="2">
        <v>45052</v>
      </c>
      <c r="B404" t="s">
        <v>13</v>
      </c>
      <c r="C404" t="s">
        <v>19</v>
      </c>
      <c r="D404" t="s">
        <v>25</v>
      </c>
      <c r="E404" t="s">
        <v>219</v>
      </c>
      <c r="F404">
        <v>8</v>
      </c>
      <c r="G404">
        <v>54272</v>
      </c>
      <c r="H404" t="s">
        <v>440</v>
      </c>
      <c r="I404">
        <v>434176</v>
      </c>
    </row>
    <row r="405" spans="1:9" x14ac:dyDescent="0.35">
      <c r="A405" s="2">
        <v>45068</v>
      </c>
      <c r="B405" t="s">
        <v>9</v>
      </c>
      <c r="C405" t="s">
        <v>17</v>
      </c>
      <c r="D405" t="s">
        <v>23</v>
      </c>
      <c r="E405" t="s">
        <v>349</v>
      </c>
      <c r="F405">
        <v>9</v>
      </c>
      <c r="G405">
        <v>94950</v>
      </c>
      <c r="H405" t="s">
        <v>437</v>
      </c>
      <c r="I405">
        <v>854550</v>
      </c>
    </row>
    <row r="406" spans="1:9" x14ac:dyDescent="0.35">
      <c r="A406" s="2">
        <v>45070</v>
      </c>
      <c r="B406" t="s">
        <v>10</v>
      </c>
      <c r="C406" t="s">
        <v>21</v>
      </c>
      <c r="D406" t="s">
        <v>22</v>
      </c>
      <c r="E406" t="s">
        <v>335</v>
      </c>
      <c r="F406">
        <v>6</v>
      </c>
      <c r="G406">
        <v>223308</v>
      </c>
      <c r="H406" t="s">
        <v>435</v>
      </c>
      <c r="I406">
        <v>1339848</v>
      </c>
    </row>
    <row r="407" spans="1:9" x14ac:dyDescent="0.35">
      <c r="A407" s="2">
        <v>45076</v>
      </c>
      <c r="B407" t="s">
        <v>11</v>
      </c>
      <c r="C407" t="s">
        <v>19</v>
      </c>
      <c r="D407" t="s">
        <v>23</v>
      </c>
      <c r="E407" t="s">
        <v>87</v>
      </c>
      <c r="F407">
        <v>9</v>
      </c>
      <c r="G407">
        <v>68887</v>
      </c>
      <c r="H407" t="s">
        <v>438</v>
      </c>
      <c r="I407">
        <v>619983</v>
      </c>
    </row>
    <row r="408" spans="1:9" x14ac:dyDescent="0.35">
      <c r="A408" s="2">
        <v>45077</v>
      </c>
      <c r="B408" t="s">
        <v>10</v>
      </c>
      <c r="C408" t="s">
        <v>16</v>
      </c>
      <c r="D408" t="s">
        <v>24</v>
      </c>
      <c r="E408" t="s">
        <v>350</v>
      </c>
      <c r="F408">
        <v>5</v>
      </c>
      <c r="G408">
        <v>77785</v>
      </c>
      <c r="H408" t="s">
        <v>437</v>
      </c>
      <c r="I408">
        <v>388925</v>
      </c>
    </row>
    <row r="409" spans="1:9" x14ac:dyDescent="0.35">
      <c r="A409" s="2">
        <v>45079</v>
      </c>
      <c r="B409" t="s">
        <v>10</v>
      </c>
      <c r="C409" t="s">
        <v>15</v>
      </c>
      <c r="D409" t="s">
        <v>23</v>
      </c>
      <c r="E409" t="s">
        <v>351</v>
      </c>
      <c r="F409">
        <v>3</v>
      </c>
      <c r="G409">
        <v>455089</v>
      </c>
      <c r="H409" t="s">
        <v>440</v>
      </c>
      <c r="I409">
        <v>1365267</v>
      </c>
    </row>
    <row r="410" spans="1:9" x14ac:dyDescent="0.35">
      <c r="A410" s="2">
        <v>45086</v>
      </c>
      <c r="B410" t="s">
        <v>13</v>
      </c>
      <c r="C410" t="s">
        <v>21</v>
      </c>
      <c r="D410" t="s">
        <v>22</v>
      </c>
      <c r="E410" t="s">
        <v>352</v>
      </c>
      <c r="F410">
        <v>9</v>
      </c>
      <c r="G410">
        <v>413123</v>
      </c>
      <c r="H410" t="s">
        <v>440</v>
      </c>
      <c r="I410">
        <v>3718107</v>
      </c>
    </row>
    <row r="411" spans="1:9" x14ac:dyDescent="0.35">
      <c r="A411" s="2">
        <v>45088</v>
      </c>
      <c r="B411" t="s">
        <v>11</v>
      </c>
      <c r="C411" t="s">
        <v>17</v>
      </c>
      <c r="D411" t="s">
        <v>22</v>
      </c>
      <c r="E411" t="s">
        <v>197</v>
      </c>
      <c r="F411">
        <v>8</v>
      </c>
      <c r="G411">
        <v>151404</v>
      </c>
      <c r="H411" t="s">
        <v>437</v>
      </c>
      <c r="I411">
        <v>1211232</v>
      </c>
    </row>
    <row r="412" spans="1:9" x14ac:dyDescent="0.35">
      <c r="A412" s="2">
        <v>45090</v>
      </c>
      <c r="B412" t="s">
        <v>10</v>
      </c>
      <c r="C412" t="s">
        <v>18</v>
      </c>
      <c r="D412" t="s">
        <v>25</v>
      </c>
      <c r="E412" t="s">
        <v>353</v>
      </c>
      <c r="F412">
        <v>6</v>
      </c>
      <c r="G412">
        <v>112041</v>
      </c>
      <c r="H412" t="s">
        <v>436</v>
      </c>
      <c r="I412">
        <v>672246</v>
      </c>
    </row>
    <row r="413" spans="1:9" x14ac:dyDescent="0.35">
      <c r="A413" s="2">
        <v>45099</v>
      </c>
      <c r="B413" t="s">
        <v>13</v>
      </c>
      <c r="C413" t="s">
        <v>20</v>
      </c>
      <c r="D413" t="s">
        <v>23</v>
      </c>
      <c r="E413" t="s">
        <v>272</v>
      </c>
      <c r="F413">
        <v>6</v>
      </c>
      <c r="G413">
        <v>484501</v>
      </c>
      <c r="H413" t="s">
        <v>435</v>
      </c>
      <c r="I413">
        <v>2907006</v>
      </c>
    </row>
    <row r="414" spans="1:9" x14ac:dyDescent="0.35">
      <c r="A414" s="2">
        <v>45099</v>
      </c>
      <c r="B414" t="s">
        <v>10</v>
      </c>
      <c r="C414" t="s">
        <v>15</v>
      </c>
      <c r="D414" t="s">
        <v>23</v>
      </c>
      <c r="E414" t="s">
        <v>354</v>
      </c>
      <c r="F414">
        <v>7</v>
      </c>
      <c r="G414">
        <v>310447</v>
      </c>
      <c r="H414" t="s">
        <v>439</v>
      </c>
      <c r="I414">
        <v>2173129</v>
      </c>
    </row>
    <row r="415" spans="1:9" x14ac:dyDescent="0.35">
      <c r="A415" s="2">
        <v>45099</v>
      </c>
      <c r="B415" t="s">
        <v>10</v>
      </c>
      <c r="C415" t="s">
        <v>15</v>
      </c>
      <c r="D415" t="s">
        <v>25</v>
      </c>
      <c r="E415" t="s">
        <v>355</v>
      </c>
      <c r="F415">
        <v>2</v>
      </c>
      <c r="G415">
        <v>94098</v>
      </c>
      <c r="H415" t="s">
        <v>439</v>
      </c>
      <c r="I415">
        <v>188196</v>
      </c>
    </row>
    <row r="416" spans="1:9" x14ac:dyDescent="0.35">
      <c r="A416" s="2">
        <v>45099</v>
      </c>
      <c r="B416" t="s">
        <v>9</v>
      </c>
      <c r="C416" t="s">
        <v>15</v>
      </c>
      <c r="D416" t="s">
        <v>22</v>
      </c>
      <c r="E416" t="s">
        <v>99</v>
      </c>
      <c r="F416">
        <v>3</v>
      </c>
      <c r="G416">
        <v>325600</v>
      </c>
      <c r="H416" t="s">
        <v>439</v>
      </c>
      <c r="I416">
        <v>976800</v>
      </c>
    </row>
    <row r="417" spans="1:9" x14ac:dyDescent="0.35">
      <c r="A417" s="2">
        <v>45100</v>
      </c>
      <c r="B417" t="s">
        <v>9</v>
      </c>
      <c r="C417" t="s">
        <v>18</v>
      </c>
      <c r="D417" t="s">
        <v>23</v>
      </c>
      <c r="E417" t="s">
        <v>356</v>
      </c>
      <c r="F417">
        <v>6</v>
      </c>
      <c r="G417">
        <v>232772</v>
      </c>
      <c r="H417" t="s">
        <v>436</v>
      </c>
      <c r="I417">
        <v>1396632</v>
      </c>
    </row>
    <row r="418" spans="1:9" x14ac:dyDescent="0.35">
      <c r="A418" s="2">
        <v>45101</v>
      </c>
      <c r="B418" t="s">
        <v>13</v>
      </c>
      <c r="C418" t="s">
        <v>15</v>
      </c>
      <c r="D418" t="s">
        <v>23</v>
      </c>
      <c r="E418" t="s">
        <v>51</v>
      </c>
      <c r="F418">
        <v>7</v>
      </c>
      <c r="G418">
        <v>248489</v>
      </c>
      <c r="H418" t="s">
        <v>437</v>
      </c>
      <c r="I418">
        <v>1739423</v>
      </c>
    </row>
    <row r="419" spans="1:9" x14ac:dyDescent="0.35">
      <c r="A419" s="2">
        <v>45105</v>
      </c>
      <c r="B419" t="s">
        <v>11</v>
      </c>
      <c r="C419" t="s">
        <v>20</v>
      </c>
      <c r="D419" t="s">
        <v>23</v>
      </c>
      <c r="E419" t="s">
        <v>357</v>
      </c>
      <c r="F419">
        <v>9</v>
      </c>
      <c r="G419">
        <v>317671</v>
      </c>
      <c r="H419" t="s">
        <v>438</v>
      </c>
      <c r="I419">
        <v>2859039</v>
      </c>
    </row>
    <row r="420" spans="1:9" x14ac:dyDescent="0.35">
      <c r="A420" s="2">
        <v>45107</v>
      </c>
      <c r="B420" t="s">
        <v>13</v>
      </c>
      <c r="C420" t="s">
        <v>17</v>
      </c>
      <c r="D420" t="s">
        <v>24</v>
      </c>
      <c r="E420" t="s">
        <v>358</v>
      </c>
      <c r="F420">
        <v>5</v>
      </c>
      <c r="G420">
        <v>497559</v>
      </c>
      <c r="H420" t="s">
        <v>438</v>
      </c>
      <c r="I420">
        <v>2487795</v>
      </c>
    </row>
    <row r="421" spans="1:9" x14ac:dyDescent="0.35">
      <c r="A421" s="2">
        <v>45114</v>
      </c>
      <c r="B421" t="s">
        <v>11</v>
      </c>
      <c r="C421" t="s">
        <v>18</v>
      </c>
      <c r="D421" t="s">
        <v>22</v>
      </c>
      <c r="E421" t="s">
        <v>257</v>
      </c>
      <c r="F421">
        <v>3</v>
      </c>
      <c r="G421">
        <v>275098</v>
      </c>
      <c r="H421" t="s">
        <v>439</v>
      </c>
      <c r="I421">
        <v>825294</v>
      </c>
    </row>
    <row r="422" spans="1:9" x14ac:dyDescent="0.35">
      <c r="A422" s="2">
        <v>45122</v>
      </c>
      <c r="B422" t="s">
        <v>12</v>
      </c>
      <c r="C422" t="s">
        <v>19</v>
      </c>
      <c r="D422" t="s">
        <v>22</v>
      </c>
      <c r="E422" t="s">
        <v>359</v>
      </c>
      <c r="F422">
        <v>2</v>
      </c>
      <c r="G422">
        <v>172362</v>
      </c>
      <c r="H422" t="s">
        <v>440</v>
      </c>
      <c r="I422">
        <v>344724</v>
      </c>
    </row>
    <row r="423" spans="1:9" x14ac:dyDescent="0.35">
      <c r="A423" s="2">
        <v>45123</v>
      </c>
      <c r="B423" t="s">
        <v>11</v>
      </c>
      <c r="C423" t="s">
        <v>19</v>
      </c>
      <c r="D423" t="s">
        <v>24</v>
      </c>
      <c r="E423" t="s">
        <v>335</v>
      </c>
      <c r="F423">
        <v>2</v>
      </c>
      <c r="G423">
        <v>357633</v>
      </c>
      <c r="H423" t="s">
        <v>440</v>
      </c>
      <c r="I423">
        <v>715266</v>
      </c>
    </row>
    <row r="424" spans="1:9" x14ac:dyDescent="0.35">
      <c r="A424" s="2">
        <v>45130</v>
      </c>
      <c r="B424" t="s">
        <v>9</v>
      </c>
      <c r="C424" t="s">
        <v>17</v>
      </c>
      <c r="D424" t="s">
        <v>23</v>
      </c>
      <c r="E424" t="s">
        <v>360</v>
      </c>
      <c r="F424">
        <v>9</v>
      </c>
      <c r="G424">
        <v>496279</v>
      </c>
      <c r="H424" t="s">
        <v>437</v>
      </c>
      <c r="I424">
        <v>4466511</v>
      </c>
    </row>
    <row r="425" spans="1:9" x14ac:dyDescent="0.35">
      <c r="A425" s="2">
        <v>45134</v>
      </c>
      <c r="B425" t="s">
        <v>11</v>
      </c>
      <c r="C425" t="s">
        <v>18</v>
      </c>
      <c r="D425" t="s">
        <v>23</v>
      </c>
      <c r="E425" t="s">
        <v>268</v>
      </c>
      <c r="F425">
        <v>4</v>
      </c>
      <c r="G425">
        <v>186122</v>
      </c>
      <c r="H425" t="s">
        <v>438</v>
      </c>
      <c r="I425">
        <v>744488</v>
      </c>
    </row>
    <row r="426" spans="1:9" x14ac:dyDescent="0.35">
      <c r="A426" s="2">
        <v>45140</v>
      </c>
      <c r="B426" t="s">
        <v>11</v>
      </c>
      <c r="C426" t="s">
        <v>19</v>
      </c>
      <c r="D426" t="s">
        <v>25</v>
      </c>
      <c r="E426" t="s">
        <v>361</v>
      </c>
      <c r="F426">
        <v>3</v>
      </c>
      <c r="G426">
        <v>163700</v>
      </c>
      <c r="H426" t="s">
        <v>437</v>
      </c>
      <c r="I426">
        <v>491100</v>
      </c>
    </row>
    <row r="427" spans="1:9" x14ac:dyDescent="0.35">
      <c r="A427" s="2">
        <v>45146</v>
      </c>
      <c r="B427" t="s">
        <v>12</v>
      </c>
      <c r="C427" t="s">
        <v>15</v>
      </c>
      <c r="D427" t="s">
        <v>23</v>
      </c>
      <c r="E427" t="s">
        <v>79</v>
      </c>
      <c r="F427">
        <v>4</v>
      </c>
      <c r="G427">
        <v>138022</v>
      </c>
      <c r="H427" t="s">
        <v>439</v>
      </c>
      <c r="I427">
        <v>552088</v>
      </c>
    </row>
    <row r="428" spans="1:9" x14ac:dyDescent="0.35">
      <c r="A428" s="2">
        <v>45147</v>
      </c>
      <c r="B428" t="s">
        <v>10</v>
      </c>
      <c r="C428" t="s">
        <v>17</v>
      </c>
      <c r="D428" t="s">
        <v>23</v>
      </c>
      <c r="E428" t="s">
        <v>362</v>
      </c>
      <c r="F428">
        <v>4</v>
      </c>
      <c r="G428">
        <v>35494</v>
      </c>
      <c r="H428" t="s">
        <v>436</v>
      </c>
      <c r="I428">
        <v>141976</v>
      </c>
    </row>
    <row r="429" spans="1:9" x14ac:dyDescent="0.35">
      <c r="A429" s="2">
        <v>45160</v>
      </c>
      <c r="B429" t="s">
        <v>13</v>
      </c>
      <c r="C429" t="s">
        <v>15</v>
      </c>
      <c r="D429" t="s">
        <v>25</v>
      </c>
      <c r="E429" t="s">
        <v>363</v>
      </c>
      <c r="F429">
        <v>9</v>
      </c>
      <c r="G429">
        <v>442395</v>
      </c>
      <c r="H429" t="s">
        <v>437</v>
      </c>
      <c r="I429">
        <v>3981555</v>
      </c>
    </row>
    <row r="430" spans="1:9" x14ac:dyDescent="0.35">
      <c r="A430" s="2">
        <v>45163</v>
      </c>
      <c r="B430" t="s">
        <v>13</v>
      </c>
      <c r="C430" t="s">
        <v>16</v>
      </c>
      <c r="D430" t="s">
        <v>25</v>
      </c>
      <c r="E430" t="s">
        <v>364</v>
      </c>
      <c r="F430">
        <v>8</v>
      </c>
      <c r="G430">
        <v>119469</v>
      </c>
      <c r="H430" t="s">
        <v>438</v>
      </c>
      <c r="I430">
        <v>955752</v>
      </c>
    </row>
    <row r="431" spans="1:9" x14ac:dyDescent="0.35">
      <c r="A431" s="2">
        <v>45165</v>
      </c>
      <c r="B431" t="s">
        <v>10</v>
      </c>
      <c r="C431" t="s">
        <v>14</v>
      </c>
      <c r="D431" t="s">
        <v>22</v>
      </c>
      <c r="E431" t="s">
        <v>365</v>
      </c>
      <c r="F431">
        <v>9</v>
      </c>
      <c r="G431">
        <v>59763</v>
      </c>
      <c r="H431" t="s">
        <v>437</v>
      </c>
      <c r="I431">
        <v>537867</v>
      </c>
    </row>
    <row r="432" spans="1:9" x14ac:dyDescent="0.35">
      <c r="A432" s="2">
        <v>45165</v>
      </c>
      <c r="B432" t="s">
        <v>13</v>
      </c>
      <c r="C432" t="s">
        <v>19</v>
      </c>
      <c r="D432" t="s">
        <v>22</v>
      </c>
      <c r="E432" t="s">
        <v>79</v>
      </c>
      <c r="F432">
        <v>8</v>
      </c>
      <c r="G432">
        <v>73295</v>
      </c>
      <c r="H432" t="s">
        <v>438</v>
      </c>
      <c r="I432">
        <v>586360</v>
      </c>
    </row>
    <row r="433" spans="1:9" x14ac:dyDescent="0.35">
      <c r="A433" s="2">
        <v>45169</v>
      </c>
      <c r="B433" t="s">
        <v>9</v>
      </c>
      <c r="C433" t="s">
        <v>14</v>
      </c>
      <c r="D433" t="s">
        <v>23</v>
      </c>
      <c r="E433" t="s">
        <v>345</v>
      </c>
      <c r="F433">
        <v>7</v>
      </c>
      <c r="G433">
        <v>407535</v>
      </c>
      <c r="H433" t="s">
        <v>435</v>
      </c>
      <c r="I433">
        <v>2852745</v>
      </c>
    </row>
    <row r="434" spans="1:9" x14ac:dyDescent="0.35">
      <c r="A434" s="2">
        <v>45170</v>
      </c>
      <c r="B434" t="s">
        <v>12</v>
      </c>
      <c r="C434" t="s">
        <v>21</v>
      </c>
      <c r="D434" t="s">
        <v>25</v>
      </c>
      <c r="E434" t="s">
        <v>75</v>
      </c>
      <c r="F434">
        <v>9</v>
      </c>
      <c r="G434">
        <v>478253</v>
      </c>
      <c r="H434" t="s">
        <v>438</v>
      </c>
      <c r="I434">
        <v>4304277</v>
      </c>
    </row>
    <row r="435" spans="1:9" x14ac:dyDescent="0.35">
      <c r="A435" s="2">
        <v>45173</v>
      </c>
      <c r="B435" t="s">
        <v>12</v>
      </c>
      <c r="C435" t="s">
        <v>18</v>
      </c>
      <c r="D435" t="s">
        <v>24</v>
      </c>
      <c r="E435" t="s">
        <v>366</v>
      </c>
      <c r="F435">
        <v>4</v>
      </c>
      <c r="G435">
        <v>40901</v>
      </c>
      <c r="H435" t="s">
        <v>439</v>
      </c>
      <c r="I435">
        <v>163604</v>
      </c>
    </row>
    <row r="436" spans="1:9" x14ac:dyDescent="0.35">
      <c r="A436" s="2">
        <v>45176</v>
      </c>
      <c r="B436" t="s">
        <v>10</v>
      </c>
      <c r="C436" t="s">
        <v>14</v>
      </c>
      <c r="D436" t="s">
        <v>25</v>
      </c>
      <c r="E436" t="s">
        <v>367</v>
      </c>
      <c r="F436">
        <v>2</v>
      </c>
      <c r="G436">
        <v>240473</v>
      </c>
      <c r="H436" t="s">
        <v>439</v>
      </c>
      <c r="I436">
        <v>480946</v>
      </c>
    </row>
    <row r="437" spans="1:9" x14ac:dyDescent="0.35">
      <c r="A437" s="2">
        <v>45183</v>
      </c>
      <c r="B437" t="s">
        <v>12</v>
      </c>
      <c r="C437" t="s">
        <v>18</v>
      </c>
      <c r="D437" t="s">
        <v>23</v>
      </c>
      <c r="E437" t="s">
        <v>120</v>
      </c>
      <c r="F437">
        <v>6</v>
      </c>
      <c r="G437">
        <v>256929</v>
      </c>
      <c r="H437" t="s">
        <v>440</v>
      </c>
      <c r="I437">
        <v>1541574</v>
      </c>
    </row>
    <row r="438" spans="1:9" x14ac:dyDescent="0.35">
      <c r="A438" s="2">
        <v>45191</v>
      </c>
      <c r="B438" t="s">
        <v>11</v>
      </c>
      <c r="C438" t="s">
        <v>15</v>
      </c>
      <c r="D438" t="s">
        <v>24</v>
      </c>
      <c r="E438" t="s">
        <v>368</v>
      </c>
      <c r="F438">
        <v>6</v>
      </c>
      <c r="G438">
        <v>55685</v>
      </c>
      <c r="H438" t="s">
        <v>440</v>
      </c>
      <c r="I438">
        <v>334110</v>
      </c>
    </row>
    <row r="439" spans="1:9" x14ac:dyDescent="0.35">
      <c r="A439" s="2">
        <v>45191</v>
      </c>
      <c r="B439" t="s">
        <v>10</v>
      </c>
      <c r="C439" t="s">
        <v>21</v>
      </c>
      <c r="D439" t="s">
        <v>22</v>
      </c>
      <c r="E439" t="s">
        <v>369</v>
      </c>
      <c r="F439">
        <v>6</v>
      </c>
      <c r="G439">
        <v>30641</v>
      </c>
      <c r="H439" t="s">
        <v>437</v>
      </c>
      <c r="I439">
        <v>183846</v>
      </c>
    </row>
    <row r="440" spans="1:9" x14ac:dyDescent="0.35">
      <c r="A440" s="2">
        <v>45196</v>
      </c>
      <c r="B440" t="s">
        <v>9</v>
      </c>
      <c r="C440" t="s">
        <v>19</v>
      </c>
      <c r="D440" t="s">
        <v>25</v>
      </c>
      <c r="E440" t="s">
        <v>370</v>
      </c>
      <c r="F440">
        <v>6</v>
      </c>
      <c r="G440">
        <v>379958</v>
      </c>
      <c r="H440" t="s">
        <v>435</v>
      </c>
      <c r="I440">
        <v>2279748</v>
      </c>
    </row>
    <row r="441" spans="1:9" x14ac:dyDescent="0.35">
      <c r="A441" s="2">
        <v>45203</v>
      </c>
      <c r="B441" t="s">
        <v>13</v>
      </c>
      <c r="C441" t="s">
        <v>18</v>
      </c>
      <c r="D441" t="s">
        <v>24</v>
      </c>
      <c r="E441" t="s">
        <v>371</v>
      </c>
      <c r="F441">
        <v>5</v>
      </c>
      <c r="G441">
        <v>461755</v>
      </c>
      <c r="H441" t="s">
        <v>439</v>
      </c>
      <c r="I441">
        <v>2308775</v>
      </c>
    </row>
    <row r="442" spans="1:9" x14ac:dyDescent="0.35">
      <c r="A442" s="2">
        <v>45212</v>
      </c>
      <c r="B442" t="s">
        <v>9</v>
      </c>
      <c r="C442" t="s">
        <v>16</v>
      </c>
      <c r="D442" t="s">
        <v>24</v>
      </c>
      <c r="E442" t="s">
        <v>372</v>
      </c>
      <c r="F442">
        <v>4</v>
      </c>
      <c r="G442">
        <v>417491</v>
      </c>
      <c r="H442" t="s">
        <v>438</v>
      </c>
      <c r="I442">
        <v>1669964</v>
      </c>
    </row>
    <row r="443" spans="1:9" x14ac:dyDescent="0.35">
      <c r="A443" s="2">
        <v>45213</v>
      </c>
      <c r="B443" t="s">
        <v>12</v>
      </c>
      <c r="C443" t="s">
        <v>14</v>
      </c>
      <c r="D443" t="s">
        <v>22</v>
      </c>
      <c r="E443" t="s">
        <v>124</v>
      </c>
      <c r="F443">
        <v>8</v>
      </c>
      <c r="G443">
        <v>273490</v>
      </c>
      <c r="H443" t="s">
        <v>435</v>
      </c>
      <c r="I443">
        <v>2187920</v>
      </c>
    </row>
    <row r="444" spans="1:9" x14ac:dyDescent="0.35">
      <c r="A444" s="2">
        <v>45216</v>
      </c>
      <c r="B444" t="s">
        <v>11</v>
      </c>
      <c r="C444" t="s">
        <v>19</v>
      </c>
      <c r="D444" t="s">
        <v>23</v>
      </c>
      <c r="E444" t="s">
        <v>373</v>
      </c>
      <c r="F444">
        <v>4</v>
      </c>
      <c r="G444">
        <v>495515</v>
      </c>
      <c r="H444" t="s">
        <v>439</v>
      </c>
      <c r="I444">
        <v>1982060</v>
      </c>
    </row>
    <row r="445" spans="1:9" x14ac:dyDescent="0.35">
      <c r="A445" s="2">
        <v>45224</v>
      </c>
      <c r="B445" t="s">
        <v>10</v>
      </c>
      <c r="C445" t="s">
        <v>16</v>
      </c>
      <c r="D445" t="s">
        <v>24</v>
      </c>
      <c r="E445" t="s">
        <v>374</v>
      </c>
      <c r="F445">
        <v>1</v>
      </c>
      <c r="G445">
        <v>170246</v>
      </c>
      <c r="H445" t="s">
        <v>435</v>
      </c>
      <c r="I445">
        <v>170246</v>
      </c>
    </row>
    <row r="446" spans="1:9" x14ac:dyDescent="0.35">
      <c r="A446" s="2">
        <v>45229</v>
      </c>
      <c r="B446" t="s">
        <v>9</v>
      </c>
      <c r="C446" t="s">
        <v>16</v>
      </c>
      <c r="D446" t="s">
        <v>25</v>
      </c>
      <c r="E446" t="s">
        <v>375</v>
      </c>
      <c r="F446">
        <v>2</v>
      </c>
      <c r="G446">
        <v>48135</v>
      </c>
      <c r="H446" t="s">
        <v>435</v>
      </c>
      <c r="I446">
        <v>96270</v>
      </c>
    </row>
    <row r="447" spans="1:9" x14ac:dyDescent="0.35">
      <c r="A447" s="2">
        <v>45236</v>
      </c>
      <c r="B447" t="s">
        <v>11</v>
      </c>
      <c r="C447" t="s">
        <v>20</v>
      </c>
      <c r="D447" t="s">
        <v>24</v>
      </c>
      <c r="E447" t="s">
        <v>376</v>
      </c>
      <c r="F447">
        <v>8</v>
      </c>
      <c r="G447">
        <v>240221</v>
      </c>
      <c r="H447" t="s">
        <v>439</v>
      </c>
      <c r="I447">
        <v>1921768</v>
      </c>
    </row>
    <row r="448" spans="1:9" x14ac:dyDescent="0.35">
      <c r="A448" s="2">
        <v>45238</v>
      </c>
      <c r="B448" t="s">
        <v>11</v>
      </c>
      <c r="C448" t="s">
        <v>18</v>
      </c>
      <c r="D448" t="s">
        <v>22</v>
      </c>
      <c r="E448" t="s">
        <v>260</v>
      </c>
      <c r="F448">
        <v>2</v>
      </c>
      <c r="G448">
        <v>410438</v>
      </c>
      <c r="H448" t="s">
        <v>435</v>
      </c>
      <c r="I448">
        <v>820876</v>
      </c>
    </row>
    <row r="449" spans="1:9" x14ac:dyDescent="0.35">
      <c r="A449" s="2">
        <v>45238</v>
      </c>
      <c r="B449" t="s">
        <v>12</v>
      </c>
      <c r="C449" t="s">
        <v>20</v>
      </c>
      <c r="D449" t="s">
        <v>25</v>
      </c>
      <c r="E449" t="s">
        <v>377</v>
      </c>
      <c r="F449">
        <v>8</v>
      </c>
      <c r="G449">
        <v>108064</v>
      </c>
      <c r="H449" t="s">
        <v>435</v>
      </c>
      <c r="I449">
        <v>864512</v>
      </c>
    </row>
    <row r="450" spans="1:9" x14ac:dyDescent="0.35">
      <c r="A450" s="2">
        <v>45242</v>
      </c>
      <c r="B450" t="s">
        <v>10</v>
      </c>
      <c r="C450" t="s">
        <v>15</v>
      </c>
      <c r="D450" t="s">
        <v>24</v>
      </c>
      <c r="E450" t="s">
        <v>96</v>
      </c>
      <c r="F450">
        <v>5</v>
      </c>
      <c r="G450">
        <v>202246</v>
      </c>
      <c r="H450" t="s">
        <v>439</v>
      </c>
      <c r="I450">
        <v>1011230</v>
      </c>
    </row>
    <row r="451" spans="1:9" x14ac:dyDescent="0.35">
      <c r="A451" s="2">
        <v>45247</v>
      </c>
      <c r="B451" t="s">
        <v>9</v>
      </c>
      <c r="C451" t="s">
        <v>21</v>
      </c>
      <c r="D451" t="s">
        <v>24</v>
      </c>
      <c r="E451" t="s">
        <v>37</v>
      </c>
      <c r="F451">
        <v>7</v>
      </c>
      <c r="G451">
        <v>421925</v>
      </c>
      <c r="H451" t="s">
        <v>436</v>
      </c>
      <c r="I451">
        <v>2953475</v>
      </c>
    </row>
    <row r="452" spans="1:9" x14ac:dyDescent="0.35">
      <c r="A452" s="2">
        <v>45248</v>
      </c>
      <c r="B452" t="s">
        <v>11</v>
      </c>
      <c r="C452" t="s">
        <v>16</v>
      </c>
      <c r="D452" t="s">
        <v>24</v>
      </c>
      <c r="E452" t="s">
        <v>378</v>
      </c>
      <c r="F452">
        <v>5</v>
      </c>
      <c r="G452">
        <v>230409</v>
      </c>
      <c r="H452" t="s">
        <v>435</v>
      </c>
      <c r="I452">
        <v>1152045</v>
      </c>
    </row>
    <row r="453" spans="1:9" x14ac:dyDescent="0.35">
      <c r="A453" s="2">
        <v>45249</v>
      </c>
      <c r="B453" t="s">
        <v>9</v>
      </c>
      <c r="C453" t="s">
        <v>21</v>
      </c>
      <c r="D453" t="s">
        <v>25</v>
      </c>
      <c r="E453" t="s">
        <v>379</v>
      </c>
      <c r="F453">
        <v>1</v>
      </c>
      <c r="G453">
        <v>97739</v>
      </c>
      <c r="H453" t="s">
        <v>439</v>
      </c>
      <c r="I453">
        <v>97739</v>
      </c>
    </row>
    <row r="454" spans="1:9" x14ac:dyDescent="0.35">
      <c r="A454" s="2">
        <v>45249</v>
      </c>
      <c r="B454" t="s">
        <v>11</v>
      </c>
      <c r="C454" t="s">
        <v>18</v>
      </c>
      <c r="D454" t="s">
        <v>25</v>
      </c>
      <c r="E454" t="s">
        <v>61</v>
      </c>
      <c r="F454">
        <v>1</v>
      </c>
      <c r="G454">
        <v>247814</v>
      </c>
      <c r="H454" t="s">
        <v>435</v>
      </c>
      <c r="I454">
        <v>247814</v>
      </c>
    </row>
    <row r="455" spans="1:9" x14ac:dyDescent="0.35">
      <c r="A455" s="2">
        <v>45250</v>
      </c>
      <c r="B455" t="s">
        <v>10</v>
      </c>
      <c r="C455" t="s">
        <v>21</v>
      </c>
      <c r="D455" t="s">
        <v>25</v>
      </c>
      <c r="E455" t="s">
        <v>85</v>
      </c>
      <c r="F455">
        <v>9</v>
      </c>
      <c r="G455">
        <v>401411</v>
      </c>
      <c r="H455" t="s">
        <v>436</v>
      </c>
      <c r="I455">
        <v>3612699</v>
      </c>
    </row>
    <row r="456" spans="1:9" x14ac:dyDescent="0.35">
      <c r="A456" s="2">
        <v>45255</v>
      </c>
      <c r="B456" t="s">
        <v>9</v>
      </c>
      <c r="C456" t="s">
        <v>17</v>
      </c>
      <c r="D456" t="s">
        <v>24</v>
      </c>
      <c r="E456" t="s">
        <v>63</v>
      </c>
      <c r="F456">
        <v>8</v>
      </c>
      <c r="G456">
        <v>84637</v>
      </c>
      <c r="H456" t="s">
        <v>435</v>
      </c>
      <c r="I456">
        <v>677096</v>
      </c>
    </row>
    <row r="457" spans="1:9" x14ac:dyDescent="0.35">
      <c r="A457" s="2">
        <v>45256</v>
      </c>
      <c r="B457" t="s">
        <v>12</v>
      </c>
      <c r="C457" t="s">
        <v>21</v>
      </c>
      <c r="D457" t="s">
        <v>25</v>
      </c>
      <c r="E457" t="s">
        <v>380</v>
      </c>
      <c r="F457">
        <v>8</v>
      </c>
      <c r="G457">
        <v>78542</v>
      </c>
      <c r="H457" t="s">
        <v>439</v>
      </c>
      <c r="I457">
        <v>628336</v>
      </c>
    </row>
    <row r="458" spans="1:9" x14ac:dyDescent="0.35">
      <c r="A458" s="2">
        <v>45258</v>
      </c>
      <c r="B458" t="s">
        <v>13</v>
      </c>
      <c r="C458" t="s">
        <v>16</v>
      </c>
      <c r="D458" t="s">
        <v>24</v>
      </c>
      <c r="E458" t="s">
        <v>219</v>
      </c>
      <c r="F458">
        <v>9</v>
      </c>
      <c r="G458">
        <v>385150</v>
      </c>
      <c r="H458" t="s">
        <v>437</v>
      </c>
      <c r="I458">
        <v>3466350</v>
      </c>
    </row>
    <row r="459" spans="1:9" x14ac:dyDescent="0.35">
      <c r="A459" s="2">
        <v>45270</v>
      </c>
      <c r="B459" t="s">
        <v>10</v>
      </c>
      <c r="C459" t="s">
        <v>20</v>
      </c>
      <c r="D459" t="s">
        <v>24</v>
      </c>
      <c r="E459" t="s">
        <v>381</v>
      </c>
      <c r="F459">
        <v>4</v>
      </c>
      <c r="G459">
        <v>432137</v>
      </c>
      <c r="H459" t="s">
        <v>438</v>
      </c>
      <c r="I459">
        <v>1728548</v>
      </c>
    </row>
    <row r="460" spans="1:9" x14ac:dyDescent="0.35">
      <c r="A460" s="2">
        <v>45282</v>
      </c>
      <c r="B460" t="s">
        <v>9</v>
      </c>
      <c r="C460" t="s">
        <v>21</v>
      </c>
      <c r="D460" t="s">
        <v>24</v>
      </c>
      <c r="E460" t="s">
        <v>382</v>
      </c>
      <c r="F460">
        <v>9</v>
      </c>
      <c r="G460">
        <v>330923</v>
      </c>
      <c r="H460" t="s">
        <v>435</v>
      </c>
      <c r="I460">
        <v>2978307</v>
      </c>
    </row>
    <row r="461" spans="1:9" x14ac:dyDescent="0.35">
      <c r="A461" s="2">
        <v>45282</v>
      </c>
      <c r="B461" t="s">
        <v>13</v>
      </c>
      <c r="C461" t="s">
        <v>21</v>
      </c>
      <c r="D461" t="s">
        <v>23</v>
      </c>
      <c r="E461" t="s">
        <v>191</v>
      </c>
      <c r="F461">
        <v>3</v>
      </c>
      <c r="G461">
        <v>276987</v>
      </c>
      <c r="H461" t="s">
        <v>438</v>
      </c>
      <c r="I461">
        <v>830961</v>
      </c>
    </row>
    <row r="462" spans="1:9" x14ac:dyDescent="0.35">
      <c r="A462" s="2">
        <v>45288</v>
      </c>
      <c r="B462" t="s">
        <v>12</v>
      </c>
      <c r="C462" t="s">
        <v>20</v>
      </c>
      <c r="D462" t="s">
        <v>22</v>
      </c>
      <c r="E462" t="s">
        <v>370</v>
      </c>
      <c r="F462">
        <v>1</v>
      </c>
      <c r="G462">
        <v>88182</v>
      </c>
      <c r="H462" t="s">
        <v>435</v>
      </c>
      <c r="I462">
        <v>88182</v>
      </c>
    </row>
    <row r="463" spans="1:9" x14ac:dyDescent="0.35">
      <c r="A463" s="2">
        <v>45297</v>
      </c>
      <c r="B463" t="s">
        <v>13</v>
      </c>
      <c r="C463" t="s">
        <v>17</v>
      </c>
      <c r="D463" t="s">
        <v>23</v>
      </c>
      <c r="E463" t="s">
        <v>365</v>
      </c>
      <c r="F463">
        <v>2</v>
      </c>
      <c r="G463">
        <v>477634</v>
      </c>
      <c r="H463" t="s">
        <v>435</v>
      </c>
      <c r="I463">
        <v>955268</v>
      </c>
    </row>
    <row r="464" spans="1:9" x14ac:dyDescent="0.35">
      <c r="A464" s="2">
        <v>45297</v>
      </c>
      <c r="B464" t="s">
        <v>12</v>
      </c>
      <c r="C464" t="s">
        <v>21</v>
      </c>
      <c r="D464" t="s">
        <v>24</v>
      </c>
      <c r="E464" t="s">
        <v>383</v>
      </c>
      <c r="F464">
        <v>7</v>
      </c>
      <c r="G464">
        <v>492599</v>
      </c>
      <c r="H464" t="s">
        <v>438</v>
      </c>
      <c r="I464">
        <v>3448193</v>
      </c>
    </row>
    <row r="465" spans="1:9" x14ac:dyDescent="0.35">
      <c r="A465" s="2">
        <v>45300</v>
      </c>
      <c r="B465" t="s">
        <v>12</v>
      </c>
      <c r="C465" t="s">
        <v>21</v>
      </c>
      <c r="D465" t="s">
        <v>25</v>
      </c>
      <c r="E465" t="s">
        <v>384</v>
      </c>
      <c r="F465">
        <v>6</v>
      </c>
      <c r="G465">
        <v>305272</v>
      </c>
      <c r="H465" t="s">
        <v>436</v>
      </c>
      <c r="I465">
        <v>1831632</v>
      </c>
    </row>
    <row r="466" spans="1:9" x14ac:dyDescent="0.35">
      <c r="A466" s="2">
        <v>45304</v>
      </c>
      <c r="B466" t="s">
        <v>13</v>
      </c>
      <c r="C466" t="s">
        <v>21</v>
      </c>
      <c r="D466" t="s">
        <v>23</v>
      </c>
      <c r="E466" t="s">
        <v>385</v>
      </c>
      <c r="F466">
        <v>1</v>
      </c>
      <c r="G466">
        <v>218415</v>
      </c>
      <c r="H466" t="s">
        <v>436</v>
      </c>
      <c r="I466">
        <v>218415</v>
      </c>
    </row>
    <row r="467" spans="1:9" x14ac:dyDescent="0.35">
      <c r="A467" s="2">
        <v>45309</v>
      </c>
      <c r="B467" t="s">
        <v>12</v>
      </c>
      <c r="C467" t="s">
        <v>14</v>
      </c>
      <c r="D467" t="s">
        <v>22</v>
      </c>
      <c r="E467" t="s">
        <v>386</v>
      </c>
      <c r="F467">
        <v>2</v>
      </c>
      <c r="G467">
        <v>130944</v>
      </c>
      <c r="H467" t="s">
        <v>437</v>
      </c>
      <c r="I467">
        <v>261888</v>
      </c>
    </row>
    <row r="468" spans="1:9" x14ac:dyDescent="0.35">
      <c r="A468" s="2">
        <v>45318</v>
      </c>
      <c r="B468" t="s">
        <v>13</v>
      </c>
      <c r="C468" t="s">
        <v>19</v>
      </c>
      <c r="D468" t="s">
        <v>23</v>
      </c>
      <c r="E468" t="s">
        <v>387</v>
      </c>
      <c r="F468">
        <v>4</v>
      </c>
      <c r="G468">
        <v>467229</v>
      </c>
      <c r="H468" t="s">
        <v>437</v>
      </c>
      <c r="I468">
        <v>1868916</v>
      </c>
    </row>
    <row r="469" spans="1:9" x14ac:dyDescent="0.35">
      <c r="A469" s="2">
        <v>45318</v>
      </c>
      <c r="B469" t="s">
        <v>10</v>
      </c>
      <c r="C469" t="s">
        <v>18</v>
      </c>
      <c r="D469" t="s">
        <v>23</v>
      </c>
      <c r="E469" t="s">
        <v>388</v>
      </c>
      <c r="F469">
        <v>9</v>
      </c>
      <c r="G469">
        <v>330835</v>
      </c>
      <c r="H469" t="s">
        <v>437</v>
      </c>
      <c r="I469">
        <v>2977515</v>
      </c>
    </row>
    <row r="470" spans="1:9" x14ac:dyDescent="0.35">
      <c r="A470" s="2">
        <v>45344</v>
      </c>
      <c r="B470" t="s">
        <v>12</v>
      </c>
      <c r="C470" t="s">
        <v>18</v>
      </c>
      <c r="D470" t="s">
        <v>22</v>
      </c>
      <c r="E470" t="s">
        <v>389</v>
      </c>
      <c r="F470">
        <v>2</v>
      </c>
      <c r="G470">
        <v>332468</v>
      </c>
      <c r="H470" t="s">
        <v>436</v>
      </c>
      <c r="I470">
        <v>664936</v>
      </c>
    </row>
    <row r="471" spans="1:9" x14ac:dyDescent="0.35">
      <c r="A471" s="2">
        <v>45350</v>
      </c>
      <c r="B471" t="s">
        <v>13</v>
      </c>
      <c r="C471" t="s">
        <v>16</v>
      </c>
      <c r="D471" t="s">
        <v>24</v>
      </c>
      <c r="E471" t="s">
        <v>85</v>
      </c>
      <c r="F471">
        <v>8</v>
      </c>
      <c r="G471">
        <v>194270</v>
      </c>
      <c r="H471" t="s">
        <v>435</v>
      </c>
      <c r="I471">
        <v>1554160</v>
      </c>
    </row>
    <row r="472" spans="1:9" x14ac:dyDescent="0.35">
      <c r="A472" s="2">
        <v>45351</v>
      </c>
      <c r="B472" t="s">
        <v>12</v>
      </c>
      <c r="C472" t="s">
        <v>15</v>
      </c>
      <c r="D472" t="s">
        <v>24</v>
      </c>
      <c r="E472" t="s">
        <v>344</v>
      </c>
      <c r="F472">
        <v>4</v>
      </c>
      <c r="G472">
        <v>448960</v>
      </c>
      <c r="H472" t="s">
        <v>435</v>
      </c>
      <c r="I472">
        <v>1795840</v>
      </c>
    </row>
    <row r="473" spans="1:9" x14ac:dyDescent="0.35">
      <c r="A473" s="2">
        <v>45351</v>
      </c>
      <c r="B473" t="s">
        <v>11</v>
      </c>
      <c r="C473" t="s">
        <v>21</v>
      </c>
      <c r="D473" t="s">
        <v>22</v>
      </c>
      <c r="E473" t="s">
        <v>390</v>
      </c>
      <c r="F473">
        <v>2</v>
      </c>
      <c r="G473">
        <v>211052</v>
      </c>
      <c r="H473" t="s">
        <v>440</v>
      </c>
      <c r="I473">
        <v>422104</v>
      </c>
    </row>
    <row r="474" spans="1:9" x14ac:dyDescent="0.35">
      <c r="A474" s="2">
        <v>45360</v>
      </c>
      <c r="B474" t="s">
        <v>12</v>
      </c>
      <c r="C474" t="s">
        <v>21</v>
      </c>
      <c r="D474" t="s">
        <v>23</v>
      </c>
      <c r="E474" t="s">
        <v>391</v>
      </c>
      <c r="F474">
        <v>6</v>
      </c>
      <c r="G474">
        <v>221759</v>
      </c>
      <c r="H474" t="s">
        <v>436</v>
      </c>
      <c r="I474">
        <v>1330554</v>
      </c>
    </row>
    <row r="475" spans="1:9" x14ac:dyDescent="0.35">
      <c r="A475" s="2">
        <v>45365</v>
      </c>
      <c r="B475" t="s">
        <v>11</v>
      </c>
      <c r="C475" t="s">
        <v>16</v>
      </c>
      <c r="D475" t="s">
        <v>22</v>
      </c>
      <c r="E475" t="s">
        <v>392</v>
      </c>
      <c r="F475">
        <v>3</v>
      </c>
      <c r="G475">
        <v>162403</v>
      </c>
      <c r="H475" t="s">
        <v>438</v>
      </c>
      <c r="I475">
        <v>487209</v>
      </c>
    </row>
    <row r="476" spans="1:9" x14ac:dyDescent="0.35">
      <c r="A476" s="2">
        <v>45373</v>
      </c>
      <c r="B476" t="s">
        <v>13</v>
      </c>
      <c r="C476" t="s">
        <v>21</v>
      </c>
      <c r="D476" t="s">
        <v>24</v>
      </c>
      <c r="E476" t="s">
        <v>393</v>
      </c>
      <c r="F476">
        <v>7</v>
      </c>
      <c r="G476">
        <v>336028</v>
      </c>
      <c r="H476" t="s">
        <v>438</v>
      </c>
      <c r="I476">
        <v>2352196</v>
      </c>
    </row>
    <row r="477" spans="1:9" x14ac:dyDescent="0.35">
      <c r="A477" s="2">
        <v>45377</v>
      </c>
      <c r="B477" t="s">
        <v>11</v>
      </c>
      <c r="C477" t="s">
        <v>14</v>
      </c>
      <c r="D477" t="s">
        <v>22</v>
      </c>
      <c r="E477" t="s">
        <v>315</v>
      </c>
      <c r="F477">
        <v>6</v>
      </c>
      <c r="G477">
        <v>319895</v>
      </c>
      <c r="H477" t="s">
        <v>437</v>
      </c>
      <c r="I477">
        <v>1919370</v>
      </c>
    </row>
    <row r="478" spans="1:9" x14ac:dyDescent="0.35">
      <c r="A478" s="2">
        <v>45381</v>
      </c>
      <c r="B478" t="s">
        <v>11</v>
      </c>
      <c r="C478" t="s">
        <v>18</v>
      </c>
      <c r="D478" t="s">
        <v>24</v>
      </c>
      <c r="E478" t="s">
        <v>394</v>
      </c>
      <c r="F478">
        <v>2</v>
      </c>
      <c r="G478">
        <v>228666</v>
      </c>
      <c r="H478" t="s">
        <v>440</v>
      </c>
      <c r="I478">
        <v>457332</v>
      </c>
    </row>
    <row r="479" spans="1:9" x14ac:dyDescent="0.35">
      <c r="A479" s="2">
        <v>45392</v>
      </c>
      <c r="B479" t="s">
        <v>13</v>
      </c>
      <c r="C479" t="s">
        <v>15</v>
      </c>
      <c r="D479" t="s">
        <v>24</v>
      </c>
      <c r="E479" t="s">
        <v>390</v>
      </c>
      <c r="F479">
        <v>5</v>
      </c>
      <c r="G479">
        <v>263807</v>
      </c>
      <c r="H479" t="s">
        <v>440</v>
      </c>
      <c r="I479">
        <v>1319035</v>
      </c>
    </row>
    <row r="480" spans="1:9" x14ac:dyDescent="0.35">
      <c r="A480" s="2">
        <v>45396</v>
      </c>
      <c r="B480" t="s">
        <v>9</v>
      </c>
      <c r="C480" t="s">
        <v>18</v>
      </c>
      <c r="D480" t="s">
        <v>25</v>
      </c>
      <c r="E480" t="s">
        <v>395</v>
      </c>
      <c r="F480">
        <v>5</v>
      </c>
      <c r="G480">
        <v>405964</v>
      </c>
      <c r="H480" t="s">
        <v>435</v>
      </c>
      <c r="I480">
        <v>2029820</v>
      </c>
    </row>
    <row r="481" spans="1:9" x14ac:dyDescent="0.35">
      <c r="A481" s="2">
        <v>45396</v>
      </c>
      <c r="B481" t="s">
        <v>11</v>
      </c>
      <c r="C481" t="s">
        <v>19</v>
      </c>
      <c r="D481" t="s">
        <v>22</v>
      </c>
      <c r="E481" t="s">
        <v>63</v>
      </c>
      <c r="F481">
        <v>6</v>
      </c>
      <c r="G481">
        <v>175276</v>
      </c>
      <c r="H481" t="s">
        <v>437</v>
      </c>
      <c r="I481">
        <v>1051656</v>
      </c>
    </row>
    <row r="482" spans="1:9" x14ac:dyDescent="0.35">
      <c r="A482" s="2">
        <v>45402</v>
      </c>
      <c r="B482" t="s">
        <v>9</v>
      </c>
      <c r="C482" t="s">
        <v>20</v>
      </c>
      <c r="D482" t="s">
        <v>22</v>
      </c>
      <c r="E482" t="s">
        <v>396</v>
      </c>
      <c r="F482">
        <v>7</v>
      </c>
      <c r="G482">
        <v>157731</v>
      </c>
      <c r="H482" t="s">
        <v>438</v>
      </c>
      <c r="I482">
        <v>1104117</v>
      </c>
    </row>
    <row r="483" spans="1:9" x14ac:dyDescent="0.35">
      <c r="A483" s="2">
        <v>45405</v>
      </c>
      <c r="B483" t="s">
        <v>10</v>
      </c>
      <c r="C483" t="s">
        <v>20</v>
      </c>
      <c r="D483" t="s">
        <v>23</v>
      </c>
      <c r="E483" t="s">
        <v>397</v>
      </c>
      <c r="F483">
        <v>5</v>
      </c>
      <c r="G483">
        <v>161016</v>
      </c>
      <c r="H483" t="s">
        <v>440</v>
      </c>
      <c r="I483">
        <v>805080</v>
      </c>
    </row>
    <row r="484" spans="1:9" x14ac:dyDescent="0.35">
      <c r="A484" s="2">
        <v>45409</v>
      </c>
      <c r="B484" t="s">
        <v>10</v>
      </c>
      <c r="C484" t="s">
        <v>14</v>
      </c>
      <c r="D484" t="s">
        <v>23</v>
      </c>
      <c r="E484" t="s">
        <v>398</v>
      </c>
      <c r="F484">
        <v>8</v>
      </c>
      <c r="G484">
        <v>359634</v>
      </c>
      <c r="H484" t="s">
        <v>440</v>
      </c>
      <c r="I484">
        <v>2877072</v>
      </c>
    </row>
    <row r="485" spans="1:9" x14ac:dyDescent="0.35">
      <c r="A485" s="2">
        <v>45411</v>
      </c>
      <c r="B485" t="s">
        <v>13</v>
      </c>
      <c r="C485" t="s">
        <v>19</v>
      </c>
      <c r="D485" t="s">
        <v>24</v>
      </c>
      <c r="E485" t="s">
        <v>60</v>
      </c>
      <c r="F485">
        <v>4</v>
      </c>
      <c r="G485">
        <v>308155</v>
      </c>
      <c r="H485" t="s">
        <v>435</v>
      </c>
      <c r="I485">
        <v>1232620</v>
      </c>
    </row>
    <row r="486" spans="1:9" x14ac:dyDescent="0.35">
      <c r="A486" s="2">
        <v>45416</v>
      </c>
      <c r="B486" t="s">
        <v>12</v>
      </c>
      <c r="C486" t="s">
        <v>18</v>
      </c>
      <c r="D486" t="s">
        <v>24</v>
      </c>
      <c r="E486" t="s">
        <v>248</v>
      </c>
      <c r="F486">
        <v>7</v>
      </c>
      <c r="G486">
        <v>57902</v>
      </c>
      <c r="H486" t="s">
        <v>436</v>
      </c>
      <c r="I486">
        <v>405314</v>
      </c>
    </row>
    <row r="487" spans="1:9" x14ac:dyDescent="0.35">
      <c r="A487" s="2">
        <v>45431</v>
      </c>
      <c r="B487" t="s">
        <v>9</v>
      </c>
      <c r="C487" t="s">
        <v>14</v>
      </c>
      <c r="D487" t="s">
        <v>24</v>
      </c>
      <c r="E487" t="s">
        <v>39</v>
      </c>
      <c r="F487">
        <v>8</v>
      </c>
      <c r="G487">
        <v>308347</v>
      </c>
      <c r="H487" t="s">
        <v>438</v>
      </c>
      <c r="I487">
        <v>2466776</v>
      </c>
    </row>
    <row r="488" spans="1:9" x14ac:dyDescent="0.35">
      <c r="A488" s="2">
        <v>45437</v>
      </c>
      <c r="B488" t="s">
        <v>12</v>
      </c>
      <c r="C488" t="s">
        <v>19</v>
      </c>
      <c r="D488" t="s">
        <v>25</v>
      </c>
      <c r="E488" t="s">
        <v>399</v>
      </c>
      <c r="F488">
        <v>7</v>
      </c>
      <c r="G488">
        <v>121730</v>
      </c>
      <c r="H488" t="s">
        <v>436</v>
      </c>
      <c r="I488">
        <v>852110</v>
      </c>
    </row>
    <row r="489" spans="1:9" x14ac:dyDescent="0.35">
      <c r="A489" s="2">
        <v>45444</v>
      </c>
      <c r="B489" t="s">
        <v>12</v>
      </c>
      <c r="C489" t="s">
        <v>20</v>
      </c>
      <c r="D489" t="s">
        <v>25</v>
      </c>
      <c r="E489" t="s">
        <v>91</v>
      </c>
      <c r="F489">
        <v>1</v>
      </c>
      <c r="G489">
        <v>278173</v>
      </c>
      <c r="H489" t="s">
        <v>440</v>
      </c>
      <c r="I489">
        <v>278173</v>
      </c>
    </row>
    <row r="490" spans="1:9" x14ac:dyDescent="0.35">
      <c r="A490" s="2">
        <v>45448</v>
      </c>
      <c r="B490" t="s">
        <v>9</v>
      </c>
      <c r="C490" t="s">
        <v>15</v>
      </c>
      <c r="D490" t="s">
        <v>22</v>
      </c>
      <c r="E490" t="s">
        <v>249</v>
      </c>
      <c r="F490">
        <v>6</v>
      </c>
      <c r="G490">
        <v>95311</v>
      </c>
      <c r="H490" t="s">
        <v>436</v>
      </c>
      <c r="I490">
        <v>571866</v>
      </c>
    </row>
    <row r="491" spans="1:9" x14ac:dyDescent="0.35">
      <c r="A491" s="2">
        <v>45448</v>
      </c>
      <c r="B491" t="s">
        <v>13</v>
      </c>
      <c r="C491" t="s">
        <v>17</v>
      </c>
      <c r="D491" t="s">
        <v>23</v>
      </c>
      <c r="E491" t="s">
        <v>400</v>
      </c>
      <c r="F491">
        <v>8</v>
      </c>
      <c r="G491">
        <v>429346</v>
      </c>
      <c r="H491" t="s">
        <v>440</v>
      </c>
      <c r="I491">
        <v>3434768</v>
      </c>
    </row>
    <row r="492" spans="1:9" x14ac:dyDescent="0.35">
      <c r="A492" s="2">
        <v>45451</v>
      </c>
      <c r="B492" t="s">
        <v>13</v>
      </c>
      <c r="C492" t="s">
        <v>15</v>
      </c>
      <c r="D492" t="s">
        <v>22</v>
      </c>
      <c r="E492" t="s">
        <v>49</v>
      </c>
      <c r="F492">
        <v>7</v>
      </c>
      <c r="G492">
        <v>367649</v>
      </c>
      <c r="H492" t="s">
        <v>440</v>
      </c>
      <c r="I492">
        <v>2573543</v>
      </c>
    </row>
    <row r="493" spans="1:9" x14ac:dyDescent="0.35">
      <c r="A493" s="2">
        <v>45453</v>
      </c>
      <c r="B493" t="s">
        <v>12</v>
      </c>
      <c r="C493" t="s">
        <v>19</v>
      </c>
      <c r="D493" t="s">
        <v>22</v>
      </c>
      <c r="E493" t="s">
        <v>401</v>
      </c>
      <c r="F493">
        <v>3</v>
      </c>
      <c r="G493">
        <v>385918</v>
      </c>
      <c r="H493" t="s">
        <v>438</v>
      </c>
      <c r="I493">
        <v>1157754</v>
      </c>
    </row>
    <row r="494" spans="1:9" x14ac:dyDescent="0.35">
      <c r="A494" s="2">
        <v>45456</v>
      </c>
      <c r="B494" t="s">
        <v>9</v>
      </c>
      <c r="C494" t="s">
        <v>18</v>
      </c>
      <c r="D494" t="s">
        <v>24</v>
      </c>
      <c r="E494" t="s">
        <v>402</v>
      </c>
      <c r="F494">
        <v>9</v>
      </c>
      <c r="G494">
        <v>181373</v>
      </c>
      <c r="H494" t="s">
        <v>438</v>
      </c>
      <c r="I494">
        <v>1632357</v>
      </c>
    </row>
    <row r="495" spans="1:9" x14ac:dyDescent="0.35">
      <c r="A495" s="2">
        <v>45456</v>
      </c>
      <c r="B495" t="s">
        <v>12</v>
      </c>
      <c r="C495" t="s">
        <v>14</v>
      </c>
      <c r="D495" t="s">
        <v>24</v>
      </c>
      <c r="E495" t="s">
        <v>301</v>
      </c>
      <c r="F495">
        <v>5</v>
      </c>
      <c r="G495">
        <v>116758</v>
      </c>
      <c r="H495" t="s">
        <v>436</v>
      </c>
      <c r="I495">
        <v>583790</v>
      </c>
    </row>
    <row r="496" spans="1:9" x14ac:dyDescent="0.35">
      <c r="A496" s="2">
        <v>45461</v>
      </c>
      <c r="B496" t="s">
        <v>12</v>
      </c>
      <c r="C496" t="s">
        <v>16</v>
      </c>
      <c r="D496" t="s">
        <v>25</v>
      </c>
      <c r="E496" t="s">
        <v>197</v>
      </c>
      <c r="F496">
        <v>1</v>
      </c>
      <c r="G496">
        <v>110837</v>
      </c>
      <c r="H496" t="s">
        <v>440</v>
      </c>
      <c r="I496">
        <v>110837</v>
      </c>
    </row>
    <row r="497" spans="1:9" x14ac:dyDescent="0.35">
      <c r="A497" s="2">
        <v>45462</v>
      </c>
      <c r="B497" t="s">
        <v>13</v>
      </c>
      <c r="C497" t="s">
        <v>18</v>
      </c>
      <c r="D497" t="s">
        <v>23</v>
      </c>
      <c r="E497" t="s">
        <v>282</v>
      </c>
      <c r="F497">
        <v>9</v>
      </c>
      <c r="G497">
        <v>238106</v>
      </c>
      <c r="H497" t="s">
        <v>438</v>
      </c>
      <c r="I497">
        <v>2142954</v>
      </c>
    </row>
    <row r="498" spans="1:9" x14ac:dyDescent="0.35">
      <c r="A498" s="2">
        <v>45464</v>
      </c>
      <c r="B498" t="s">
        <v>10</v>
      </c>
      <c r="C498" t="s">
        <v>20</v>
      </c>
      <c r="D498" t="s">
        <v>23</v>
      </c>
      <c r="E498" t="s">
        <v>116</v>
      </c>
      <c r="F498">
        <v>3</v>
      </c>
      <c r="G498">
        <v>110815</v>
      </c>
      <c r="H498" t="s">
        <v>438</v>
      </c>
      <c r="I498">
        <v>332445</v>
      </c>
    </row>
    <row r="499" spans="1:9" x14ac:dyDescent="0.35">
      <c r="A499" s="2">
        <v>45465</v>
      </c>
      <c r="B499" t="s">
        <v>10</v>
      </c>
      <c r="C499" t="s">
        <v>21</v>
      </c>
      <c r="D499" t="s">
        <v>24</v>
      </c>
      <c r="E499" t="s">
        <v>354</v>
      </c>
      <c r="F499">
        <v>3</v>
      </c>
      <c r="G499">
        <v>201504</v>
      </c>
      <c r="H499" t="s">
        <v>440</v>
      </c>
      <c r="I499">
        <v>604512</v>
      </c>
    </row>
    <row r="500" spans="1:9" x14ac:dyDescent="0.35">
      <c r="A500" s="2">
        <v>45466</v>
      </c>
      <c r="B500" t="s">
        <v>9</v>
      </c>
      <c r="C500" t="s">
        <v>14</v>
      </c>
      <c r="D500" t="s">
        <v>22</v>
      </c>
      <c r="E500" t="s">
        <v>403</v>
      </c>
      <c r="F500">
        <v>8</v>
      </c>
      <c r="G500">
        <v>38953</v>
      </c>
      <c r="H500" t="s">
        <v>435</v>
      </c>
      <c r="I500">
        <v>311624</v>
      </c>
    </row>
    <row r="501" spans="1:9" x14ac:dyDescent="0.35">
      <c r="A501" s="2">
        <v>45466</v>
      </c>
      <c r="B501" t="s">
        <v>10</v>
      </c>
      <c r="C501" t="s">
        <v>19</v>
      </c>
      <c r="D501" t="s">
        <v>25</v>
      </c>
      <c r="E501" t="s">
        <v>105</v>
      </c>
      <c r="F501">
        <v>7</v>
      </c>
      <c r="G501">
        <v>464550</v>
      </c>
      <c r="H501" t="s">
        <v>437</v>
      </c>
      <c r="I501">
        <v>3251850</v>
      </c>
    </row>
    <row r="502" spans="1:9" x14ac:dyDescent="0.35">
      <c r="A502" s="2">
        <v>45470</v>
      </c>
      <c r="B502" t="s">
        <v>12</v>
      </c>
      <c r="C502" t="s">
        <v>14</v>
      </c>
      <c r="D502" t="s">
        <v>23</v>
      </c>
      <c r="E502" t="s">
        <v>32</v>
      </c>
      <c r="F502">
        <v>4</v>
      </c>
      <c r="G502">
        <v>182789</v>
      </c>
      <c r="H502" t="s">
        <v>438</v>
      </c>
      <c r="I502">
        <v>731156</v>
      </c>
    </row>
    <row r="503" spans="1:9" x14ac:dyDescent="0.35">
      <c r="A503" s="2">
        <v>45471</v>
      </c>
      <c r="B503" t="s">
        <v>11</v>
      </c>
      <c r="C503" t="s">
        <v>20</v>
      </c>
      <c r="D503" t="s">
        <v>25</v>
      </c>
      <c r="E503" t="s">
        <v>404</v>
      </c>
      <c r="F503">
        <v>3</v>
      </c>
      <c r="G503">
        <v>51106</v>
      </c>
      <c r="H503" t="s">
        <v>440</v>
      </c>
      <c r="I503">
        <v>153318</v>
      </c>
    </row>
    <row r="504" spans="1:9" x14ac:dyDescent="0.35">
      <c r="A504" s="2">
        <v>45475</v>
      </c>
      <c r="B504" t="s">
        <v>12</v>
      </c>
      <c r="C504" t="s">
        <v>18</v>
      </c>
      <c r="D504" t="s">
        <v>23</v>
      </c>
      <c r="E504" t="s">
        <v>405</v>
      </c>
      <c r="F504">
        <v>6</v>
      </c>
      <c r="G504">
        <v>125288</v>
      </c>
      <c r="H504" t="s">
        <v>438</v>
      </c>
      <c r="I504">
        <v>751728</v>
      </c>
    </row>
    <row r="505" spans="1:9" x14ac:dyDescent="0.35">
      <c r="A505" s="2">
        <v>45477</v>
      </c>
      <c r="B505" t="s">
        <v>12</v>
      </c>
      <c r="C505" t="s">
        <v>20</v>
      </c>
      <c r="D505" t="s">
        <v>23</v>
      </c>
      <c r="E505" t="s">
        <v>406</v>
      </c>
      <c r="F505">
        <v>9</v>
      </c>
      <c r="G505">
        <v>340586</v>
      </c>
      <c r="H505" t="s">
        <v>437</v>
      </c>
      <c r="I505">
        <v>3065274</v>
      </c>
    </row>
    <row r="506" spans="1:9" x14ac:dyDescent="0.35">
      <c r="A506" s="2">
        <v>45478</v>
      </c>
      <c r="B506" t="s">
        <v>13</v>
      </c>
      <c r="C506" t="s">
        <v>20</v>
      </c>
      <c r="D506" t="s">
        <v>23</v>
      </c>
      <c r="E506" t="s">
        <v>126</v>
      </c>
      <c r="F506">
        <v>2</v>
      </c>
      <c r="G506">
        <v>292123</v>
      </c>
      <c r="H506" t="s">
        <v>440</v>
      </c>
      <c r="I506">
        <v>584246</v>
      </c>
    </row>
    <row r="507" spans="1:9" x14ac:dyDescent="0.35">
      <c r="A507" s="2">
        <v>45480</v>
      </c>
      <c r="B507" t="s">
        <v>12</v>
      </c>
      <c r="C507" t="s">
        <v>15</v>
      </c>
      <c r="D507" t="s">
        <v>24</v>
      </c>
      <c r="E507" t="s">
        <v>36</v>
      </c>
      <c r="F507">
        <v>9</v>
      </c>
      <c r="G507">
        <v>440464</v>
      </c>
      <c r="H507" t="s">
        <v>440</v>
      </c>
      <c r="I507">
        <v>3964176</v>
      </c>
    </row>
    <row r="508" spans="1:9" x14ac:dyDescent="0.35">
      <c r="A508" s="2">
        <v>45482</v>
      </c>
      <c r="B508" t="s">
        <v>11</v>
      </c>
      <c r="C508" t="s">
        <v>21</v>
      </c>
      <c r="D508" t="s">
        <v>25</v>
      </c>
      <c r="E508" t="s">
        <v>407</v>
      </c>
      <c r="F508">
        <v>9</v>
      </c>
      <c r="G508">
        <v>88240</v>
      </c>
      <c r="H508" t="s">
        <v>436</v>
      </c>
      <c r="I508">
        <v>794160</v>
      </c>
    </row>
    <row r="509" spans="1:9" x14ac:dyDescent="0.35">
      <c r="A509" s="2">
        <v>45483</v>
      </c>
      <c r="B509" t="s">
        <v>13</v>
      </c>
      <c r="C509" t="s">
        <v>20</v>
      </c>
      <c r="D509" t="s">
        <v>23</v>
      </c>
      <c r="E509" t="s">
        <v>408</v>
      </c>
      <c r="F509">
        <v>1</v>
      </c>
      <c r="G509">
        <v>73636</v>
      </c>
      <c r="H509" t="s">
        <v>438</v>
      </c>
      <c r="I509">
        <v>73636</v>
      </c>
    </row>
    <row r="510" spans="1:9" x14ac:dyDescent="0.35">
      <c r="A510" s="2">
        <v>45492</v>
      </c>
      <c r="B510" t="s">
        <v>13</v>
      </c>
      <c r="C510" t="s">
        <v>21</v>
      </c>
      <c r="D510" t="s">
        <v>25</v>
      </c>
      <c r="E510" t="s">
        <v>102</v>
      </c>
      <c r="F510">
        <v>8</v>
      </c>
      <c r="G510">
        <v>405135</v>
      </c>
      <c r="H510" t="s">
        <v>440</v>
      </c>
      <c r="I510">
        <v>3241080</v>
      </c>
    </row>
    <row r="511" spans="1:9" x14ac:dyDescent="0.35">
      <c r="A511" s="2">
        <v>45510</v>
      </c>
      <c r="B511" t="s">
        <v>10</v>
      </c>
      <c r="C511" t="s">
        <v>18</v>
      </c>
      <c r="D511" t="s">
        <v>24</v>
      </c>
      <c r="E511" t="s">
        <v>191</v>
      </c>
      <c r="F511">
        <v>2</v>
      </c>
      <c r="G511">
        <v>321062</v>
      </c>
      <c r="H511" t="s">
        <v>435</v>
      </c>
      <c r="I511">
        <v>642124</v>
      </c>
    </row>
    <row r="512" spans="1:9" x14ac:dyDescent="0.35">
      <c r="A512" s="2">
        <v>45516</v>
      </c>
      <c r="B512" t="s">
        <v>9</v>
      </c>
      <c r="C512" t="s">
        <v>19</v>
      </c>
      <c r="D512" t="s">
        <v>24</v>
      </c>
      <c r="E512" t="s">
        <v>409</v>
      </c>
      <c r="F512">
        <v>2</v>
      </c>
      <c r="G512">
        <v>215351</v>
      </c>
      <c r="H512" t="s">
        <v>438</v>
      </c>
      <c r="I512">
        <v>430702</v>
      </c>
    </row>
    <row r="513" spans="1:9" x14ac:dyDescent="0.35">
      <c r="A513" s="2">
        <v>45517</v>
      </c>
      <c r="B513" t="s">
        <v>12</v>
      </c>
      <c r="C513" t="s">
        <v>18</v>
      </c>
      <c r="D513" t="s">
        <v>25</v>
      </c>
      <c r="E513" t="s">
        <v>410</v>
      </c>
      <c r="F513">
        <v>1</v>
      </c>
      <c r="G513">
        <v>303663</v>
      </c>
      <c r="H513" t="s">
        <v>436</v>
      </c>
      <c r="I513">
        <v>303663</v>
      </c>
    </row>
    <row r="514" spans="1:9" x14ac:dyDescent="0.35">
      <c r="A514" s="2">
        <v>45521</v>
      </c>
      <c r="B514" t="s">
        <v>9</v>
      </c>
      <c r="C514" t="s">
        <v>20</v>
      </c>
      <c r="D514" t="s">
        <v>22</v>
      </c>
      <c r="E514" t="s">
        <v>209</v>
      </c>
      <c r="F514">
        <v>6</v>
      </c>
      <c r="G514">
        <v>119281</v>
      </c>
      <c r="H514" t="s">
        <v>440</v>
      </c>
      <c r="I514">
        <v>715686</v>
      </c>
    </row>
    <row r="515" spans="1:9" x14ac:dyDescent="0.35">
      <c r="A515" s="2">
        <v>45522</v>
      </c>
      <c r="B515" t="s">
        <v>11</v>
      </c>
      <c r="C515" t="s">
        <v>16</v>
      </c>
      <c r="D515" t="s">
        <v>22</v>
      </c>
      <c r="E515" t="s">
        <v>129</v>
      </c>
      <c r="F515">
        <v>6</v>
      </c>
      <c r="G515">
        <v>325025</v>
      </c>
      <c r="H515" t="s">
        <v>439</v>
      </c>
      <c r="I515">
        <v>1950150</v>
      </c>
    </row>
    <row r="516" spans="1:9" x14ac:dyDescent="0.35">
      <c r="A516" s="2">
        <v>45524</v>
      </c>
      <c r="B516" t="s">
        <v>11</v>
      </c>
      <c r="C516" t="s">
        <v>21</v>
      </c>
      <c r="D516" t="s">
        <v>22</v>
      </c>
      <c r="E516" t="s">
        <v>411</v>
      </c>
      <c r="F516">
        <v>9</v>
      </c>
      <c r="G516">
        <v>117617</v>
      </c>
      <c r="H516" t="s">
        <v>438</v>
      </c>
      <c r="I516">
        <v>1058553</v>
      </c>
    </row>
    <row r="517" spans="1:9" x14ac:dyDescent="0.35">
      <c r="A517" s="2">
        <v>45525</v>
      </c>
      <c r="B517" t="s">
        <v>10</v>
      </c>
      <c r="C517" t="s">
        <v>14</v>
      </c>
      <c r="D517" t="s">
        <v>24</v>
      </c>
      <c r="E517" t="s">
        <v>412</v>
      </c>
      <c r="F517">
        <v>1</v>
      </c>
      <c r="G517">
        <v>164838</v>
      </c>
      <c r="H517" t="s">
        <v>439</v>
      </c>
      <c r="I517">
        <v>164838</v>
      </c>
    </row>
    <row r="518" spans="1:9" x14ac:dyDescent="0.35">
      <c r="A518" s="2">
        <v>45531</v>
      </c>
      <c r="B518" t="s">
        <v>10</v>
      </c>
      <c r="C518" t="s">
        <v>18</v>
      </c>
      <c r="D518" t="s">
        <v>23</v>
      </c>
      <c r="E518" t="s">
        <v>338</v>
      </c>
      <c r="F518">
        <v>8</v>
      </c>
      <c r="G518">
        <v>54417</v>
      </c>
      <c r="H518" t="s">
        <v>438</v>
      </c>
      <c r="I518">
        <v>435336</v>
      </c>
    </row>
    <row r="519" spans="1:9" x14ac:dyDescent="0.35">
      <c r="A519" s="2">
        <v>45531</v>
      </c>
      <c r="B519" t="s">
        <v>11</v>
      </c>
      <c r="C519" t="s">
        <v>18</v>
      </c>
      <c r="D519" t="s">
        <v>25</v>
      </c>
      <c r="E519" t="s">
        <v>413</v>
      </c>
      <c r="F519">
        <v>7</v>
      </c>
      <c r="G519">
        <v>157762</v>
      </c>
      <c r="H519" t="s">
        <v>437</v>
      </c>
      <c r="I519">
        <v>1104334</v>
      </c>
    </row>
    <row r="520" spans="1:9" x14ac:dyDescent="0.35">
      <c r="A520" s="2">
        <v>45534</v>
      </c>
      <c r="B520" t="s">
        <v>12</v>
      </c>
      <c r="C520" t="s">
        <v>19</v>
      </c>
      <c r="D520" t="s">
        <v>25</v>
      </c>
      <c r="E520" t="s">
        <v>414</v>
      </c>
      <c r="F520">
        <v>6</v>
      </c>
      <c r="G520">
        <v>381130</v>
      </c>
      <c r="H520" t="s">
        <v>437</v>
      </c>
      <c r="I520">
        <v>2286780</v>
      </c>
    </row>
    <row r="521" spans="1:9" x14ac:dyDescent="0.35">
      <c r="A521" s="2">
        <v>45538</v>
      </c>
      <c r="B521" t="s">
        <v>11</v>
      </c>
      <c r="C521" t="s">
        <v>15</v>
      </c>
      <c r="D521" t="s">
        <v>22</v>
      </c>
      <c r="E521" t="s">
        <v>415</v>
      </c>
      <c r="F521">
        <v>4</v>
      </c>
      <c r="G521">
        <v>244829</v>
      </c>
      <c r="H521" t="s">
        <v>440</v>
      </c>
      <c r="I521">
        <v>979316</v>
      </c>
    </row>
    <row r="522" spans="1:9" x14ac:dyDescent="0.35">
      <c r="A522" s="2">
        <v>45548</v>
      </c>
      <c r="B522" t="s">
        <v>13</v>
      </c>
      <c r="C522" t="s">
        <v>21</v>
      </c>
      <c r="D522" t="s">
        <v>25</v>
      </c>
      <c r="E522" t="s">
        <v>416</v>
      </c>
      <c r="F522">
        <v>9</v>
      </c>
      <c r="G522">
        <v>466584</v>
      </c>
      <c r="H522" t="s">
        <v>438</v>
      </c>
      <c r="I522">
        <v>4199256</v>
      </c>
    </row>
    <row r="523" spans="1:9" x14ac:dyDescent="0.35">
      <c r="A523" s="2">
        <v>45550</v>
      </c>
      <c r="B523" t="s">
        <v>9</v>
      </c>
      <c r="C523" t="s">
        <v>15</v>
      </c>
      <c r="D523" t="s">
        <v>25</v>
      </c>
      <c r="E523" t="s">
        <v>277</v>
      </c>
      <c r="F523">
        <v>1</v>
      </c>
      <c r="G523">
        <v>210404</v>
      </c>
      <c r="H523" t="s">
        <v>437</v>
      </c>
      <c r="I523">
        <v>210404</v>
      </c>
    </row>
    <row r="524" spans="1:9" x14ac:dyDescent="0.35">
      <c r="A524" s="2">
        <v>45551</v>
      </c>
      <c r="B524" t="s">
        <v>12</v>
      </c>
      <c r="C524" t="s">
        <v>18</v>
      </c>
      <c r="D524" t="s">
        <v>25</v>
      </c>
      <c r="E524" t="s">
        <v>181</v>
      </c>
      <c r="F524">
        <v>1</v>
      </c>
      <c r="G524">
        <v>182952</v>
      </c>
      <c r="H524" t="s">
        <v>440</v>
      </c>
      <c r="I524">
        <v>182952</v>
      </c>
    </row>
    <row r="525" spans="1:9" x14ac:dyDescent="0.35">
      <c r="A525" s="2">
        <v>45557</v>
      </c>
      <c r="B525" t="s">
        <v>11</v>
      </c>
      <c r="C525" t="s">
        <v>21</v>
      </c>
      <c r="D525" t="s">
        <v>25</v>
      </c>
      <c r="E525" t="s">
        <v>417</v>
      </c>
      <c r="F525">
        <v>1</v>
      </c>
      <c r="G525">
        <v>100999</v>
      </c>
      <c r="H525" t="s">
        <v>440</v>
      </c>
      <c r="I525">
        <v>100999</v>
      </c>
    </row>
    <row r="526" spans="1:9" x14ac:dyDescent="0.35">
      <c r="A526" s="2">
        <v>45559</v>
      </c>
      <c r="B526" t="s">
        <v>13</v>
      </c>
      <c r="C526" t="s">
        <v>15</v>
      </c>
      <c r="D526" t="s">
        <v>24</v>
      </c>
      <c r="E526" t="s">
        <v>418</v>
      </c>
      <c r="F526">
        <v>1</v>
      </c>
      <c r="G526">
        <v>349862</v>
      </c>
      <c r="H526" t="s">
        <v>435</v>
      </c>
      <c r="I526">
        <v>349862</v>
      </c>
    </row>
    <row r="527" spans="1:9" x14ac:dyDescent="0.35">
      <c r="A527" s="2">
        <v>45571</v>
      </c>
      <c r="B527" t="s">
        <v>11</v>
      </c>
      <c r="C527" t="s">
        <v>16</v>
      </c>
      <c r="D527" t="s">
        <v>25</v>
      </c>
      <c r="E527" t="s">
        <v>419</v>
      </c>
      <c r="F527">
        <v>1</v>
      </c>
      <c r="G527">
        <v>440065</v>
      </c>
      <c r="H527" t="s">
        <v>439</v>
      </c>
      <c r="I527">
        <v>440065</v>
      </c>
    </row>
    <row r="528" spans="1:9" x14ac:dyDescent="0.35">
      <c r="A528" s="2">
        <v>45575</v>
      </c>
      <c r="B528" t="s">
        <v>10</v>
      </c>
      <c r="C528" t="s">
        <v>18</v>
      </c>
      <c r="D528" t="s">
        <v>23</v>
      </c>
      <c r="E528" t="s">
        <v>420</v>
      </c>
      <c r="F528">
        <v>6</v>
      </c>
      <c r="G528">
        <v>222401</v>
      </c>
      <c r="H528" t="s">
        <v>436</v>
      </c>
      <c r="I528">
        <v>1334406</v>
      </c>
    </row>
    <row r="529" spans="1:9" x14ac:dyDescent="0.35">
      <c r="A529" s="2">
        <v>45575</v>
      </c>
      <c r="B529" t="s">
        <v>13</v>
      </c>
      <c r="C529" t="s">
        <v>17</v>
      </c>
      <c r="D529" t="s">
        <v>24</v>
      </c>
      <c r="E529" t="s">
        <v>389</v>
      </c>
      <c r="F529">
        <v>1</v>
      </c>
      <c r="G529">
        <v>133253</v>
      </c>
      <c r="H529" t="s">
        <v>439</v>
      </c>
      <c r="I529">
        <v>133253</v>
      </c>
    </row>
    <row r="530" spans="1:9" x14ac:dyDescent="0.35">
      <c r="A530" s="2">
        <v>45579</v>
      </c>
      <c r="B530" t="s">
        <v>10</v>
      </c>
      <c r="C530" t="s">
        <v>21</v>
      </c>
      <c r="D530" t="s">
        <v>23</v>
      </c>
      <c r="E530" t="s">
        <v>421</v>
      </c>
      <c r="F530">
        <v>5</v>
      </c>
      <c r="G530">
        <v>337111</v>
      </c>
      <c r="H530" t="s">
        <v>440</v>
      </c>
      <c r="I530">
        <v>1685555</v>
      </c>
    </row>
    <row r="531" spans="1:9" x14ac:dyDescent="0.35">
      <c r="A531" s="2">
        <v>45579</v>
      </c>
      <c r="B531" t="s">
        <v>11</v>
      </c>
      <c r="C531" t="s">
        <v>18</v>
      </c>
      <c r="D531" t="s">
        <v>24</v>
      </c>
      <c r="E531" t="s">
        <v>422</v>
      </c>
      <c r="F531">
        <v>9</v>
      </c>
      <c r="G531">
        <v>427186</v>
      </c>
      <c r="H531" t="s">
        <v>440</v>
      </c>
      <c r="I531">
        <v>3844674</v>
      </c>
    </row>
    <row r="532" spans="1:9" x14ac:dyDescent="0.35">
      <c r="A532" s="2">
        <v>45579</v>
      </c>
      <c r="B532" t="s">
        <v>9</v>
      </c>
      <c r="C532" t="s">
        <v>17</v>
      </c>
      <c r="D532" t="s">
        <v>25</v>
      </c>
      <c r="E532" t="s">
        <v>423</v>
      </c>
      <c r="F532">
        <v>9</v>
      </c>
      <c r="G532">
        <v>299238</v>
      </c>
      <c r="H532" t="s">
        <v>439</v>
      </c>
      <c r="I532">
        <v>2693142</v>
      </c>
    </row>
    <row r="533" spans="1:9" x14ac:dyDescent="0.35">
      <c r="A533" s="2">
        <v>45590</v>
      </c>
      <c r="B533" t="s">
        <v>11</v>
      </c>
      <c r="C533" t="s">
        <v>15</v>
      </c>
      <c r="D533" t="s">
        <v>23</v>
      </c>
      <c r="E533" t="s">
        <v>424</v>
      </c>
      <c r="F533">
        <v>9</v>
      </c>
      <c r="G533">
        <v>205223</v>
      </c>
      <c r="H533" t="s">
        <v>437</v>
      </c>
      <c r="I533">
        <v>1847007</v>
      </c>
    </row>
    <row r="534" spans="1:9" x14ac:dyDescent="0.35">
      <c r="A534" s="2">
        <v>45590</v>
      </c>
      <c r="B534" t="s">
        <v>13</v>
      </c>
      <c r="C534" t="s">
        <v>15</v>
      </c>
      <c r="D534" t="s">
        <v>25</v>
      </c>
      <c r="E534" t="s">
        <v>345</v>
      </c>
      <c r="F534">
        <v>2</v>
      </c>
      <c r="G534">
        <v>264930</v>
      </c>
      <c r="H534" t="s">
        <v>438</v>
      </c>
      <c r="I534">
        <v>529860</v>
      </c>
    </row>
    <row r="535" spans="1:9" x14ac:dyDescent="0.35">
      <c r="A535" s="2">
        <v>45596</v>
      </c>
      <c r="B535" t="s">
        <v>12</v>
      </c>
      <c r="C535" t="s">
        <v>14</v>
      </c>
      <c r="D535" t="s">
        <v>23</v>
      </c>
      <c r="E535" t="s">
        <v>425</v>
      </c>
      <c r="F535">
        <v>6</v>
      </c>
      <c r="G535">
        <v>88338</v>
      </c>
      <c r="H535" t="s">
        <v>437</v>
      </c>
      <c r="I535">
        <v>530028</v>
      </c>
    </row>
    <row r="536" spans="1:9" x14ac:dyDescent="0.35">
      <c r="A536" s="2">
        <v>45602</v>
      </c>
      <c r="B536" t="s">
        <v>11</v>
      </c>
      <c r="C536" t="s">
        <v>21</v>
      </c>
      <c r="D536" t="s">
        <v>22</v>
      </c>
      <c r="E536" t="s">
        <v>96</v>
      </c>
      <c r="F536">
        <v>6</v>
      </c>
      <c r="G536">
        <v>309927</v>
      </c>
      <c r="H536" t="s">
        <v>436</v>
      </c>
      <c r="I536">
        <v>1859562</v>
      </c>
    </row>
    <row r="537" spans="1:9" x14ac:dyDescent="0.35">
      <c r="A537" s="2">
        <v>45604</v>
      </c>
      <c r="B537" t="s">
        <v>9</v>
      </c>
      <c r="C537" t="s">
        <v>18</v>
      </c>
      <c r="D537" t="s">
        <v>22</v>
      </c>
      <c r="E537" t="s">
        <v>426</v>
      </c>
      <c r="F537">
        <v>3</v>
      </c>
      <c r="G537">
        <v>388953</v>
      </c>
      <c r="H537" t="s">
        <v>440</v>
      </c>
      <c r="I537">
        <v>1166859</v>
      </c>
    </row>
    <row r="538" spans="1:9" x14ac:dyDescent="0.35">
      <c r="A538" s="2">
        <v>45622</v>
      </c>
      <c r="B538" t="s">
        <v>10</v>
      </c>
      <c r="C538" t="s">
        <v>14</v>
      </c>
      <c r="D538" t="s">
        <v>23</v>
      </c>
      <c r="E538" t="s">
        <v>427</v>
      </c>
      <c r="F538">
        <v>6</v>
      </c>
      <c r="G538">
        <v>230821</v>
      </c>
      <c r="H538" t="s">
        <v>436</v>
      </c>
      <c r="I538">
        <v>1384926</v>
      </c>
    </row>
    <row r="539" spans="1:9" x14ac:dyDescent="0.35">
      <c r="A539" s="2">
        <v>45625</v>
      </c>
      <c r="B539" t="s">
        <v>10</v>
      </c>
      <c r="C539" t="s">
        <v>21</v>
      </c>
      <c r="D539" t="s">
        <v>24</v>
      </c>
      <c r="E539" t="s">
        <v>428</v>
      </c>
      <c r="F539">
        <v>8</v>
      </c>
      <c r="G539">
        <v>78004</v>
      </c>
      <c r="H539" t="s">
        <v>437</v>
      </c>
      <c r="I539">
        <v>624032</v>
      </c>
    </row>
    <row r="540" spans="1:9" x14ac:dyDescent="0.35">
      <c r="A540" s="2">
        <v>45625</v>
      </c>
      <c r="B540" t="s">
        <v>13</v>
      </c>
      <c r="C540" t="s">
        <v>15</v>
      </c>
      <c r="D540" t="s">
        <v>23</v>
      </c>
      <c r="E540" t="s">
        <v>429</v>
      </c>
      <c r="F540">
        <v>8</v>
      </c>
      <c r="G540">
        <v>346158</v>
      </c>
      <c r="H540" t="s">
        <v>437</v>
      </c>
      <c r="I540">
        <v>2769264</v>
      </c>
    </row>
    <row r="541" spans="1:9" x14ac:dyDescent="0.35">
      <c r="A541" s="2">
        <v>45629</v>
      </c>
      <c r="B541" t="s">
        <v>12</v>
      </c>
      <c r="C541" t="s">
        <v>15</v>
      </c>
      <c r="D541" t="s">
        <v>25</v>
      </c>
      <c r="E541" t="s">
        <v>430</v>
      </c>
      <c r="F541">
        <v>8</v>
      </c>
      <c r="G541">
        <v>78970</v>
      </c>
      <c r="H541" t="s">
        <v>437</v>
      </c>
      <c r="I541">
        <v>631760</v>
      </c>
    </row>
    <row r="542" spans="1:9" x14ac:dyDescent="0.35">
      <c r="A542" s="2">
        <v>45632</v>
      </c>
      <c r="B542" t="s">
        <v>13</v>
      </c>
      <c r="C542" t="s">
        <v>17</v>
      </c>
      <c r="D542" t="s">
        <v>24</v>
      </c>
      <c r="E542" t="s">
        <v>155</v>
      </c>
      <c r="F542">
        <v>7</v>
      </c>
      <c r="G542">
        <v>228286</v>
      </c>
      <c r="H542" t="s">
        <v>440</v>
      </c>
      <c r="I542">
        <v>1598002</v>
      </c>
    </row>
    <row r="543" spans="1:9" x14ac:dyDescent="0.35">
      <c r="A543" s="2">
        <v>45632</v>
      </c>
      <c r="B543" t="s">
        <v>9</v>
      </c>
      <c r="C543" t="s">
        <v>15</v>
      </c>
      <c r="D543" t="s">
        <v>24</v>
      </c>
      <c r="E543" t="s">
        <v>169</v>
      </c>
      <c r="F543">
        <v>6</v>
      </c>
      <c r="G543">
        <v>241083</v>
      </c>
      <c r="H543" t="s">
        <v>439</v>
      </c>
      <c r="I543">
        <v>1446498</v>
      </c>
    </row>
    <row r="544" spans="1:9" x14ac:dyDescent="0.35">
      <c r="A544" s="2">
        <v>45637</v>
      </c>
      <c r="B544" t="s">
        <v>13</v>
      </c>
      <c r="C544" t="s">
        <v>21</v>
      </c>
      <c r="D544" t="s">
        <v>22</v>
      </c>
      <c r="E544" t="s">
        <v>431</v>
      </c>
      <c r="F544">
        <v>7</v>
      </c>
      <c r="G544">
        <v>301713</v>
      </c>
      <c r="H544" t="s">
        <v>438</v>
      </c>
      <c r="I544">
        <v>2111991</v>
      </c>
    </row>
    <row r="545" spans="1:9" x14ac:dyDescent="0.35">
      <c r="A545" s="2">
        <v>45640</v>
      </c>
      <c r="B545" t="s">
        <v>10</v>
      </c>
      <c r="C545" t="s">
        <v>20</v>
      </c>
      <c r="D545" t="s">
        <v>24</v>
      </c>
      <c r="E545" t="s">
        <v>432</v>
      </c>
      <c r="F545">
        <v>7</v>
      </c>
      <c r="G545">
        <v>483283</v>
      </c>
      <c r="H545" t="s">
        <v>438</v>
      </c>
      <c r="I545">
        <v>3382981</v>
      </c>
    </row>
    <row r="546" spans="1:9" x14ac:dyDescent="0.35">
      <c r="A546" s="2">
        <v>45642</v>
      </c>
      <c r="B546" t="s">
        <v>11</v>
      </c>
      <c r="C546" t="s">
        <v>20</v>
      </c>
      <c r="D546" t="s">
        <v>24</v>
      </c>
      <c r="E546" t="s">
        <v>433</v>
      </c>
      <c r="F546">
        <v>9</v>
      </c>
      <c r="G546">
        <v>458275</v>
      </c>
      <c r="H546" t="s">
        <v>440</v>
      </c>
      <c r="I546">
        <v>4124475</v>
      </c>
    </row>
    <row r="547" spans="1:9" x14ac:dyDescent="0.35">
      <c r="A547" s="2">
        <v>45644</v>
      </c>
      <c r="B547" t="s">
        <v>11</v>
      </c>
      <c r="C547" t="s">
        <v>17</v>
      </c>
      <c r="D547" t="s">
        <v>24</v>
      </c>
      <c r="E547" t="s">
        <v>311</v>
      </c>
      <c r="F547">
        <v>2</v>
      </c>
      <c r="G547">
        <v>119274</v>
      </c>
      <c r="H547" t="s">
        <v>438</v>
      </c>
      <c r="I547">
        <v>238548</v>
      </c>
    </row>
    <row r="548" spans="1:9" x14ac:dyDescent="0.35">
      <c r="A548" s="2">
        <v>45646</v>
      </c>
      <c r="B548" t="s">
        <v>12</v>
      </c>
      <c r="C548" t="s">
        <v>21</v>
      </c>
      <c r="D548" t="s">
        <v>23</v>
      </c>
      <c r="E548" t="s">
        <v>251</v>
      </c>
      <c r="F548">
        <v>7</v>
      </c>
      <c r="G548">
        <v>361550</v>
      </c>
      <c r="H548" t="s">
        <v>435</v>
      </c>
      <c r="I548">
        <v>2530850</v>
      </c>
    </row>
    <row r="549" spans="1:9" x14ac:dyDescent="0.35">
      <c r="A549" s="2">
        <v>45646</v>
      </c>
      <c r="B549" t="s">
        <v>11</v>
      </c>
      <c r="C549" t="s">
        <v>18</v>
      </c>
      <c r="D549" t="s">
        <v>23</v>
      </c>
      <c r="E549" t="s">
        <v>54</v>
      </c>
      <c r="F549">
        <v>1</v>
      </c>
      <c r="G549">
        <v>84452</v>
      </c>
      <c r="H549" t="s">
        <v>436</v>
      </c>
      <c r="I549">
        <v>84452</v>
      </c>
    </row>
    <row r="550" spans="1:9" x14ac:dyDescent="0.35">
      <c r="A550" s="2">
        <v>45646</v>
      </c>
      <c r="B550" t="s">
        <v>9</v>
      </c>
      <c r="C550" t="s">
        <v>19</v>
      </c>
      <c r="D550" t="s">
        <v>24</v>
      </c>
      <c r="E550" t="s">
        <v>434</v>
      </c>
      <c r="F550">
        <v>8</v>
      </c>
      <c r="G550">
        <v>333198</v>
      </c>
      <c r="H550" t="s">
        <v>435</v>
      </c>
      <c r="I550">
        <v>2665584</v>
      </c>
    </row>
    <row r="551" spans="1:9" x14ac:dyDescent="0.35">
      <c r="A551" s="2">
        <v>45648</v>
      </c>
      <c r="B551" t="s">
        <v>12</v>
      </c>
      <c r="C551" t="s">
        <v>16</v>
      </c>
      <c r="D551" t="s">
        <v>23</v>
      </c>
      <c r="E551" t="s">
        <v>412</v>
      </c>
      <c r="F551">
        <v>1</v>
      </c>
      <c r="G551">
        <v>156918</v>
      </c>
      <c r="H551" t="s">
        <v>436</v>
      </c>
      <c r="I551">
        <v>156918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vt:lpstr>
      <vt:lpstr>Transformed Data</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Timileyin Oladayo</cp:lastModifiedBy>
  <cp:lastPrinted>2025-07-13T18:34:04Z</cp:lastPrinted>
  <dcterms:created xsi:type="dcterms:W3CDTF">2025-07-13T13:11:49Z</dcterms:created>
  <dcterms:modified xsi:type="dcterms:W3CDTF">2025-07-16T13:44:46Z</dcterms:modified>
</cp:coreProperties>
</file>