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D28" i="1"/>
  <c r="AD27"/>
  <c r="AD26"/>
  <c r="AD25"/>
  <c r="AB25"/>
  <c r="T25"/>
  <c r="U25"/>
  <c r="V25"/>
  <c r="W25"/>
  <c r="X25"/>
  <c r="Y25"/>
  <c r="Z25"/>
  <c r="AA25"/>
  <c r="T26"/>
  <c r="U26"/>
  <c r="V26"/>
  <c r="W26"/>
  <c r="X26"/>
  <c r="Y26"/>
  <c r="Z26"/>
  <c r="AA26"/>
  <c r="AB26"/>
  <c r="T27"/>
  <c r="U27"/>
  <c r="V27"/>
  <c r="W27"/>
  <c r="X27"/>
  <c r="Y27"/>
  <c r="Z27"/>
  <c r="AA27"/>
  <c r="AB27"/>
  <c r="T28"/>
  <c r="U28"/>
  <c r="V28"/>
  <c r="W28"/>
  <c r="X28"/>
  <c r="Y28"/>
  <c r="Z28"/>
  <c r="AA28"/>
  <c r="AB28"/>
  <c r="S28"/>
  <c r="S27"/>
  <c r="S26"/>
  <c r="S25"/>
  <c r="R28"/>
  <c r="R27"/>
  <c r="R26"/>
  <c r="R25"/>
  <c r="Q28"/>
  <c r="Q27"/>
  <c r="Q26"/>
  <c r="Q25"/>
  <c r="P28"/>
  <c r="P27"/>
  <c r="P26"/>
  <c r="P25"/>
  <c r="O28"/>
  <c r="O27"/>
  <c r="O26"/>
  <c r="O25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B23"/>
  <c r="AA23"/>
  <c r="Z23"/>
  <c r="Y23"/>
  <c r="AB22"/>
  <c r="AA22"/>
  <c r="Z22"/>
  <c r="Y22"/>
  <c r="AB21"/>
  <c r="AA21"/>
  <c r="Z21"/>
  <c r="Y21"/>
  <c r="AB20"/>
  <c r="AA20"/>
  <c r="Z20"/>
  <c r="Y20"/>
  <c r="AB19"/>
  <c r="AA19"/>
  <c r="Z19"/>
  <c r="Y19"/>
  <c r="AB18"/>
  <c r="AA18"/>
  <c r="Z18"/>
  <c r="Y18"/>
  <c r="AB17"/>
  <c r="AA17"/>
  <c r="Z17"/>
  <c r="Y17"/>
  <c r="AB16"/>
  <c r="AA16"/>
  <c r="Z16"/>
  <c r="Y16"/>
  <c r="AB15"/>
  <c r="AA15"/>
  <c r="Z15"/>
  <c r="Y15"/>
  <c r="AB14"/>
  <c r="AA14"/>
  <c r="Z14"/>
  <c r="Y14"/>
  <c r="AB13"/>
  <c r="AA13"/>
  <c r="Z13"/>
  <c r="Y13"/>
  <c r="AB12"/>
  <c r="AA12"/>
  <c r="Z12"/>
  <c r="Y12"/>
  <c r="AB11"/>
  <c r="AA11"/>
  <c r="Z11"/>
  <c r="Y11"/>
  <c r="AB10"/>
  <c r="AA10"/>
  <c r="Z10"/>
  <c r="Y10"/>
  <c r="AB9"/>
  <c r="AA9"/>
  <c r="Z9"/>
  <c r="Y9"/>
  <c r="AB8"/>
  <c r="AA8"/>
  <c r="Z8"/>
  <c r="Y8"/>
  <c r="AB7"/>
  <c r="AA7"/>
  <c r="Z7"/>
  <c r="Y7"/>
  <c r="AB6"/>
  <c r="AA6"/>
  <c r="Z6"/>
  <c r="Y6"/>
  <c r="AB5"/>
  <c r="AA5"/>
  <c r="Z5"/>
  <c r="Y5"/>
  <c r="AB4"/>
  <c r="AA4"/>
  <c r="Z4"/>
  <c r="Y4"/>
  <c r="Z3"/>
  <c r="AA3" s="1"/>
  <c r="AB3" s="1"/>
  <c r="Y3"/>
  <c r="X4"/>
  <c r="W23"/>
  <c r="V23"/>
  <c r="U23"/>
  <c r="T23"/>
  <c r="W22"/>
  <c r="V22"/>
  <c r="U22"/>
  <c r="T22"/>
  <c r="W21"/>
  <c r="V21"/>
  <c r="U21"/>
  <c r="T21"/>
  <c r="W20"/>
  <c r="V20"/>
  <c r="U20"/>
  <c r="T20"/>
  <c r="W19"/>
  <c r="V19"/>
  <c r="U19"/>
  <c r="T19"/>
  <c r="W18"/>
  <c r="V18"/>
  <c r="U18"/>
  <c r="T18"/>
  <c r="W17"/>
  <c r="V17"/>
  <c r="U17"/>
  <c r="T17"/>
  <c r="W16"/>
  <c r="V16"/>
  <c r="U16"/>
  <c r="T16"/>
  <c r="W15"/>
  <c r="V15"/>
  <c r="U15"/>
  <c r="T15"/>
  <c r="W14"/>
  <c r="V14"/>
  <c r="U14"/>
  <c r="T14"/>
  <c r="W13"/>
  <c r="V13"/>
  <c r="U13"/>
  <c r="T13"/>
  <c r="W12"/>
  <c r="V12"/>
  <c r="U12"/>
  <c r="T12"/>
  <c r="W11"/>
  <c r="V11"/>
  <c r="U11"/>
  <c r="T11"/>
  <c r="W10"/>
  <c r="V10"/>
  <c r="U10"/>
  <c r="T10"/>
  <c r="W9"/>
  <c r="V9"/>
  <c r="U9"/>
  <c r="T9"/>
  <c r="W8"/>
  <c r="V8"/>
  <c r="U8"/>
  <c r="T8"/>
  <c r="W7"/>
  <c r="V7"/>
  <c r="U7"/>
  <c r="T7"/>
  <c r="W6"/>
  <c r="V6"/>
  <c r="U6"/>
  <c r="T6"/>
  <c r="W5"/>
  <c r="V5"/>
  <c r="U5"/>
  <c r="T5"/>
  <c r="W4"/>
  <c r="V4"/>
  <c r="U4"/>
  <c r="T4"/>
  <c r="S4"/>
  <c r="U3"/>
  <c r="V3"/>
  <c r="W3" s="1"/>
  <c r="T3"/>
  <c r="O4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4"/>
  <c r="O3"/>
  <c r="P3" s="1"/>
  <c r="Q3" s="1"/>
  <c r="R3" s="1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J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3"/>
  <c r="K3" s="1"/>
  <c r="L3" s="1"/>
  <c r="M3" s="1"/>
  <c r="E3"/>
  <c r="F3" s="1"/>
  <c r="G3" s="1"/>
  <c r="H3" s="1"/>
  <c r="I5"/>
  <c r="S5" s="1"/>
  <c r="I6"/>
  <c r="S6" s="1"/>
  <c r="I7"/>
  <c r="S7" s="1"/>
  <c r="I8"/>
  <c r="S8" s="1"/>
  <c r="I9"/>
  <c r="S9" s="1"/>
  <c r="I10"/>
  <c r="S10" s="1"/>
  <c r="I11"/>
  <c r="S11" s="1"/>
  <c r="I12"/>
  <c r="S12" s="1"/>
  <c r="I13"/>
  <c r="S13" s="1"/>
  <c r="I14"/>
  <c r="S14" s="1"/>
  <c r="I15"/>
  <c r="S15" s="1"/>
  <c r="I16"/>
  <c r="S16" s="1"/>
  <c r="X16" s="1"/>
  <c r="I17"/>
  <c r="S17" s="1"/>
  <c r="I18"/>
  <c r="S18" s="1"/>
  <c r="I19"/>
  <c r="S19" s="1"/>
  <c r="I20"/>
  <c r="S20" s="1"/>
  <c r="I21"/>
  <c r="S21" s="1"/>
  <c r="I22"/>
  <c r="S22" s="1"/>
  <c r="I23"/>
  <c r="S23" s="1"/>
  <c r="I4"/>
  <c r="D28"/>
  <c r="D26"/>
  <c r="D27"/>
  <c r="D25"/>
  <c r="C27"/>
  <c r="C26"/>
  <c r="C25"/>
  <c r="X20"/>
  <c r="X14"/>
  <c r="X10"/>
  <c r="X8"/>
  <c r="X6"/>
  <c r="X22" l="1"/>
  <c r="X18"/>
  <c r="X12"/>
  <c r="X7"/>
  <c r="X15"/>
  <c r="X23"/>
  <c r="X11"/>
  <c r="X19"/>
  <c r="N27"/>
  <c r="N26"/>
  <c r="X9"/>
  <c r="X21"/>
  <c r="X13"/>
  <c r="X17"/>
  <c r="N25"/>
  <c r="X5"/>
  <c r="N28"/>
</calcChain>
</file>

<file path=xl/sharedStrings.xml><?xml version="1.0" encoding="utf-8"?>
<sst xmlns="http://schemas.openxmlformats.org/spreadsheetml/2006/main" count="57" uniqueCount="55">
  <si>
    <t xml:space="preserve"> </t>
  </si>
  <si>
    <t xml:space="preserve"> Employee Payroll</t>
  </si>
  <si>
    <t xml:space="preserve">Last Name          </t>
  </si>
  <si>
    <t>First Name</t>
  </si>
  <si>
    <t>Ethan</t>
  </si>
  <si>
    <t>Reynolds</t>
  </si>
  <si>
    <t xml:space="preserve">Sophia </t>
  </si>
  <si>
    <t>Carter</t>
  </si>
  <si>
    <t xml:space="preserve">Liam </t>
  </si>
  <si>
    <t>Bennett</t>
  </si>
  <si>
    <t xml:space="preserve">Ava </t>
  </si>
  <si>
    <t>Sullivan</t>
  </si>
  <si>
    <t xml:space="preserve">Mason </t>
  </si>
  <si>
    <t>Brooks</t>
  </si>
  <si>
    <t xml:space="preserve">Isabella </t>
  </si>
  <si>
    <t>Parker</t>
  </si>
  <si>
    <t xml:space="preserve">Noah </t>
  </si>
  <si>
    <t>Hughes</t>
  </si>
  <si>
    <t xml:space="preserve">Emma </t>
  </si>
  <si>
    <t>Foster</t>
  </si>
  <si>
    <t xml:space="preserve">James </t>
  </si>
  <si>
    <t>Peterson</t>
  </si>
  <si>
    <t xml:space="preserve">Mia </t>
  </si>
  <si>
    <t>Adams</t>
  </si>
  <si>
    <t xml:space="preserve">Oliver </t>
  </si>
  <si>
    <t>Mitchell</t>
  </si>
  <si>
    <t xml:space="preserve">Charlotte </t>
  </si>
  <si>
    <t>Hayes</t>
  </si>
  <si>
    <t xml:space="preserve">Lucas </t>
  </si>
  <si>
    <t>Turner</t>
  </si>
  <si>
    <t xml:space="preserve">Amelia </t>
  </si>
  <si>
    <t>Gray</t>
  </si>
  <si>
    <t xml:space="preserve">Elijah </t>
  </si>
  <si>
    <t>Coleman</t>
  </si>
  <si>
    <t xml:space="preserve">Harper </t>
  </si>
  <si>
    <t>Collins</t>
  </si>
  <si>
    <t xml:space="preserve">Henry </t>
  </si>
  <si>
    <t>Fisher</t>
  </si>
  <si>
    <t xml:space="preserve">Evelyn </t>
  </si>
  <si>
    <t>Ward</t>
  </si>
  <si>
    <t xml:space="preserve">Alexander </t>
  </si>
  <si>
    <t>Morris</t>
  </si>
  <si>
    <t xml:space="preserve">Lily </t>
  </si>
  <si>
    <t>Davidson</t>
  </si>
  <si>
    <t>Hourly Wages</t>
  </si>
  <si>
    <t>Max</t>
  </si>
  <si>
    <t xml:space="preserve">Min </t>
  </si>
  <si>
    <t>Average</t>
  </si>
  <si>
    <t>Total</t>
  </si>
  <si>
    <t>Mr Simeon</t>
  </si>
  <si>
    <t>Overtime Pay</t>
  </si>
  <si>
    <t>Hours Worked Pay</t>
  </si>
  <si>
    <t>Overtime Bonus</t>
  </si>
  <si>
    <t>Pay</t>
  </si>
  <si>
    <t>Jan Pay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</si>
</sst>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0" applyNumberFormat="1"/>
    <xf numFmtId="16" fontId="2" fillId="2" borderId="0" xfId="0" applyNumberFormat="1" applyFont="1" applyFill="1"/>
    <xf numFmtId="0" fontId="2" fillId="2" borderId="0" xfId="0" applyFont="1" applyFill="1"/>
    <xf numFmtId="16" fontId="1" fillId="3" borderId="0" xfId="0" applyNumberFormat="1" applyFont="1" applyFill="1"/>
    <xf numFmtId="0" fontId="1" fillId="3" borderId="0" xfId="0" applyFon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8"/>
  <sheetViews>
    <sheetView tabSelected="1" zoomScale="60" zoomScaleNormal="60" workbookViewId="0">
      <selection activeCell="G32" sqref="G32"/>
    </sheetView>
  </sheetViews>
  <sheetFormatPr defaultRowHeight="15"/>
  <cols>
    <col min="1" max="1" width="15.5703125" customWidth="1"/>
    <col min="2" max="2" width="10.140625" customWidth="1"/>
    <col min="3" max="3" width="12.85546875" style="1" customWidth="1"/>
    <col min="4" max="8" width="13.85546875" customWidth="1"/>
    <col min="9" max="13" width="12.28515625" customWidth="1"/>
    <col min="14" max="14" width="13.28515625" bestFit="1" customWidth="1"/>
    <col min="15" max="16" width="12.140625" customWidth="1"/>
    <col min="17" max="17" width="15.42578125" customWidth="1"/>
    <col min="18" max="18" width="12.140625" customWidth="1"/>
    <col min="19" max="19" width="15.140625" customWidth="1"/>
    <col min="20" max="23" width="12.42578125" customWidth="1"/>
    <col min="24" max="24" width="14.5703125" customWidth="1"/>
    <col min="25" max="25" width="14.42578125" customWidth="1"/>
    <col min="26" max="26" width="12.140625" customWidth="1"/>
    <col min="27" max="27" width="14.140625" customWidth="1"/>
    <col min="28" max="28" width="12.7109375" customWidth="1"/>
    <col min="30" max="30" width="16.140625" customWidth="1"/>
  </cols>
  <sheetData>
    <row r="1" spans="1:30">
      <c r="A1" t="s">
        <v>1</v>
      </c>
      <c r="C1" s="1" t="s">
        <v>49</v>
      </c>
    </row>
    <row r="2" spans="1:30">
      <c r="D2" t="s">
        <v>51</v>
      </c>
      <c r="I2" t="s">
        <v>50</v>
      </c>
      <c r="N2" t="s">
        <v>53</v>
      </c>
      <c r="S2" t="s">
        <v>52</v>
      </c>
      <c r="X2" t="s">
        <v>48</v>
      </c>
      <c r="AD2" t="s">
        <v>54</v>
      </c>
    </row>
    <row r="3" spans="1:30">
      <c r="A3" t="s">
        <v>2</v>
      </c>
      <c r="B3" t="s">
        <v>3</v>
      </c>
      <c r="C3" s="1" t="s">
        <v>44</v>
      </c>
      <c r="D3" s="6">
        <v>45292</v>
      </c>
      <c r="E3" s="6">
        <f>D3+7</f>
        <v>45299</v>
      </c>
      <c r="F3" s="6">
        <f t="shared" ref="F3:G3" si="0">E3+7</f>
        <v>45306</v>
      </c>
      <c r="G3" s="6">
        <f t="shared" si="0"/>
        <v>45313</v>
      </c>
      <c r="H3" s="6">
        <f>G3+7</f>
        <v>45320</v>
      </c>
      <c r="I3" s="4">
        <v>45292</v>
      </c>
      <c r="J3" s="4">
        <f>I3+7</f>
        <v>45299</v>
      </c>
      <c r="K3" s="4">
        <f t="shared" ref="K3:M3" si="1">J3+7</f>
        <v>45306</v>
      </c>
      <c r="L3" s="4">
        <f t="shared" si="1"/>
        <v>45313</v>
      </c>
      <c r="M3" s="4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  <c r="AD3" s="1" t="s">
        <v>0</v>
      </c>
    </row>
    <row r="4" spans="1:30">
      <c r="A4" t="s">
        <v>4</v>
      </c>
      <c r="B4" t="s">
        <v>5</v>
      </c>
      <c r="C4" s="1">
        <v>15.92</v>
      </c>
      <c r="D4" s="7">
        <v>42</v>
      </c>
      <c r="E4" s="7">
        <v>40</v>
      </c>
      <c r="F4" s="7">
        <v>38</v>
      </c>
      <c r="G4" s="7">
        <v>49</v>
      </c>
      <c r="H4" s="7">
        <v>30</v>
      </c>
      <c r="I4" s="5">
        <f>IF(D4&gt;40,D4-40,0)</f>
        <v>2</v>
      </c>
      <c r="J4" s="5">
        <f>IF(E4&gt;40,E4-40,0)</f>
        <v>0</v>
      </c>
      <c r="K4" s="5">
        <f>IF(F4&gt;40,F4-40,0)</f>
        <v>0</v>
      </c>
      <c r="L4" s="5">
        <f>IF(G4&gt;40,G4-40,0)</f>
        <v>9</v>
      </c>
      <c r="M4" s="5">
        <f>IF(H4&gt;40,H4-40,0)</f>
        <v>0</v>
      </c>
      <c r="N4" s="9">
        <f>$C4*D4</f>
        <v>668.64</v>
      </c>
      <c r="O4" s="9">
        <f>$C4*E4</f>
        <v>636.79999999999995</v>
      </c>
      <c r="P4" s="9">
        <f t="shared" ref="P4:R19" si="5">$C4*F4</f>
        <v>604.96</v>
      </c>
      <c r="Q4" s="9">
        <f t="shared" si="5"/>
        <v>780.08</v>
      </c>
      <c r="R4" s="9">
        <f t="shared" si="5"/>
        <v>477.6</v>
      </c>
      <c r="S4" s="11">
        <f>0.5*$C4*I4</f>
        <v>15.92</v>
      </c>
      <c r="T4" s="11">
        <f t="shared" ref="T4:T23" si="6">0.5*$C4*J4</f>
        <v>0</v>
      </c>
      <c r="U4" s="11">
        <f t="shared" ref="U4:U23" si="7">0.5*$C4*K4</f>
        <v>0</v>
      </c>
      <c r="V4" s="11">
        <f t="shared" ref="V4:V23" si="8">0.5*$C4*L4</f>
        <v>71.64</v>
      </c>
      <c r="W4" s="11">
        <f t="shared" ref="W4:W23" si="9">0.5*$C4*M4</f>
        <v>0</v>
      </c>
      <c r="X4" s="13">
        <f>N4+S4</f>
        <v>684.56</v>
      </c>
      <c r="Y4" s="13">
        <f t="shared" ref="Y4:Y23" si="10">O4+T4</f>
        <v>636.79999999999995</v>
      </c>
      <c r="Z4" s="13">
        <f t="shared" ref="Z4:Z23" si="11">P4+U4</f>
        <v>604.96</v>
      </c>
      <c r="AA4" s="13">
        <f t="shared" ref="AA4:AA23" si="12">Q4+V4</f>
        <v>851.72</v>
      </c>
      <c r="AB4" s="13">
        <f t="shared" ref="AB4:AB23" si="13">R4+W4</f>
        <v>477.6</v>
      </c>
      <c r="AD4" s="1">
        <f>SUM(X4:AB4)</f>
        <v>3255.64</v>
      </c>
    </row>
    <row r="5" spans="1:30">
      <c r="A5" t="s">
        <v>6</v>
      </c>
      <c r="B5" t="s">
        <v>7</v>
      </c>
      <c r="C5" s="1">
        <v>10.25</v>
      </c>
      <c r="D5" s="7">
        <v>42</v>
      </c>
      <c r="E5" s="7">
        <v>41</v>
      </c>
      <c r="F5" s="7">
        <v>43</v>
      </c>
      <c r="G5" s="7">
        <v>45</v>
      </c>
      <c r="H5" s="7">
        <v>43</v>
      </c>
      <c r="I5" s="5">
        <f t="shared" ref="I5:J23" si="14">IF(D5&gt;40,D5-40,0)</f>
        <v>2</v>
      </c>
      <c r="J5" s="5">
        <f t="shared" si="14"/>
        <v>1</v>
      </c>
      <c r="K5" s="5">
        <f t="shared" ref="K5:L5" si="15">IF(F5&gt;40,F5-40,0)</f>
        <v>3</v>
      </c>
      <c r="L5" s="5">
        <f t="shared" si="15"/>
        <v>5</v>
      </c>
      <c r="M5" s="5">
        <f t="shared" ref="M5" si="16">IF(H5&gt;40,H5-40,0)</f>
        <v>3</v>
      </c>
      <c r="N5" s="9">
        <f t="shared" ref="N5:O23" si="17">$C5*D5</f>
        <v>430.5</v>
      </c>
      <c r="O5" s="9">
        <f t="shared" si="17"/>
        <v>420.25</v>
      </c>
      <c r="P5" s="9">
        <f t="shared" si="5"/>
        <v>440.75</v>
      </c>
      <c r="Q5" s="9">
        <f t="shared" si="5"/>
        <v>461.25</v>
      </c>
      <c r="R5" s="9">
        <f t="shared" si="5"/>
        <v>440.75</v>
      </c>
      <c r="S5" s="11">
        <f>0.5*C5*I5</f>
        <v>10.25</v>
      </c>
      <c r="T5" s="11">
        <f t="shared" si="6"/>
        <v>5.125</v>
      </c>
      <c r="U5" s="11">
        <f t="shared" si="7"/>
        <v>15.375</v>
      </c>
      <c r="V5" s="11">
        <f t="shared" si="8"/>
        <v>25.625</v>
      </c>
      <c r="W5" s="11">
        <f t="shared" si="9"/>
        <v>15.375</v>
      </c>
      <c r="X5" s="13">
        <f>N5+S5</f>
        <v>440.75</v>
      </c>
      <c r="Y5" s="13">
        <f t="shared" si="10"/>
        <v>425.375</v>
      </c>
      <c r="Z5" s="13">
        <f t="shared" si="11"/>
        <v>456.125</v>
      </c>
      <c r="AA5" s="13">
        <f t="shared" si="12"/>
        <v>486.875</v>
      </c>
      <c r="AB5" s="13">
        <f t="shared" si="13"/>
        <v>456.125</v>
      </c>
      <c r="AD5" s="1">
        <f t="shared" ref="AD5:AD23" si="18">SUM(X5:AB5)</f>
        <v>2265.25</v>
      </c>
    </row>
    <row r="6" spans="1:30">
      <c r="A6" t="s">
        <v>8</v>
      </c>
      <c r="B6" t="s">
        <v>9</v>
      </c>
      <c r="C6" s="1">
        <v>22.12</v>
      </c>
      <c r="D6" s="7">
        <v>49</v>
      </c>
      <c r="E6" s="7">
        <v>40</v>
      </c>
      <c r="F6" s="7">
        <v>87</v>
      </c>
      <c r="G6" s="7">
        <v>54</v>
      </c>
      <c r="H6" s="7">
        <v>76</v>
      </c>
      <c r="I6" s="5">
        <f t="shared" si="14"/>
        <v>9</v>
      </c>
      <c r="J6" s="5">
        <f t="shared" si="14"/>
        <v>0</v>
      </c>
      <c r="K6" s="5">
        <f t="shared" ref="K6:L6" si="19">IF(F6&gt;40,F6-40,0)</f>
        <v>47</v>
      </c>
      <c r="L6" s="5">
        <f t="shared" si="19"/>
        <v>14</v>
      </c>
      <c r="M6" s="5">
        <f t="shared" ref="M6" si="20">IF(H6&gt;40,H6-40,0)</f>
        <v>36</v>
      </c>
      <c r="N6" s="9">
        <f t="shared" si="17"/>
        <v>1083.8800000000001</v>
      </c>
      <c r="O6" s="9">
        <f t="shared" si="17"/>
        <v>884.80000000000007</v>
      </c>
      <c r="P6" s="9">
        <f t="shared" si="5"/>
        <v>1924.44</v>
      </c>
      <c r="Q6" s="9">
        <f t="shared" si="5"/>
        <v>1194.48</v>
      </c>
      <c r="R6" s="9">
        <f t="shared" si="5"/>
        <v>1681.1200000000001</v>
      </c>
      <c r="S6" s="11">
        <f>0.5*C6*I6</f>
        <v>99.54</v>
      </c>
      <c r="T6" s="11">
        <f t="shared" si="6"/>
        <v>0</v>
      </c>
      <c r="U6" s="11">
        <f t="shared" si="7"/>
        <v>519.82000000000005</v>
      </c>
      <c r="V6" s="11">
        <f t="shared" si="8"/>
        <v>154.84</v>
      </c>
      <c r="W6" s="11">
        <f t="shared" si="9"/>
        <v>398.16</v>
      </c>
      <c r="X6" s="13">
        <f>N6+S6</f>
        <v>1183.42</v>
      </c>
      <c r="Y6" s="13">
        <f t="shared" si="10"/>
        <v>884.80000000000007</v>
      </c>
      <c r="Z6" s="13">
        <f t="shared" si="11"/>
        <v>2444.2600000000002</v>
      </c>
      <c r="AA6" s="13">
        <f t="shared" si="12"/>
        <v>1349.32</v>
      </c>
      <c r="AB6" s="13">
        <f t="shared" si="13"/>
        <v>2079.2800000000002</v>
      </c>
      <c r="AD6" s="1">
        <f t="shared" si="18"/>
        <v>7941.08</v>
      </c>
    </row>
    <row r="7" spans="1:30">
      <c r="A7" t="s">
        <v>10</v>
      </c>
      <c r="B7" t="s">
        <v>11</v>
      </c>
      <c r="C7" s="1">
        <v>19.14</v>
      </c>
      <c r="D7" s="7">
        <v>41</v>
      </c>
      <c r="E7" s="7">
        <v>50</v>
      </c>
      <c r="F7" s="7">
        <v>65</v>
      </c>
      <c r="G7" s="7">
        <v>60</v>
      </c>
      <c r="H7" s="7">
        <v>54</v>
      </c>
      <c r="I7" s="5">
        <f t="shared" si="14"/>
        <v>1</v>
      </c>
      <c r="J7" s="5">
        <f t="shared" si="14"/>
        <v>10</v>
      </c>
      <c r="K7" s="5">
        <f t="shared" ref="K7:L7" si="21">IF(F7&gt;40,F7-40,0)</f>
        <v>25</v>
      </c>
      <c r="L7" s="5">
        <f t="shared" si="21"/>
        <v>20</v>
      </c>
      <c r="M7" s="5">
        <f t="shared" ref="M7" si="22">IF(H7&gt;40,H7-40,0)</f>
        <v>14</v>
      </c>
      <c r="N7" s="9">
        <f t="shared" si="17"/>
        <v>784.74</v>
      </c>
      <c r="O7" s="9">
        <f t="shared" si="17"/>
        <v>957</v>
      </c>
      <c r="P7" s="9">
        <f t="shared" si="5"/>
        <v>1244.1000000000001</v>
      </c>
      <c r="Q7" s="9">
        <f t="shared" si="5"/>
        <v>1148.4000000000001</v>
      </c>
      <c r="R7" s="9">
        <f t="shared" si="5"/>
        <v>1033.56</v>
      </c>
      <c r="S7" s="11">
        <f>0.5*C7*I7</f>
        <v>9.57</v>
      </c>
      <c r="T7" s="11">
        <f t="shared" si="6"/>
        <v>95.7</v>
      </c>
      <c r="U7" s="11">
        <f t="shared" si="7"/>
        <v>239.25</v>
      </c>
      <c r="V7" s="11">
        <f t="shared" si="8"/>
        <v>191.4</v>
      </c>
      <c r="W7" s="11">
        <f t="shared" si="9"/>
        <v>133.98000000000002</v>
      </c>
      <c r="X7" s="13">
        <f>N7+S7</f>
        <v>794.31000000000006</v>
      </c>
      <c r="Y7" s="13">
        <f t="shared" si="10"/>
        <v>1052.7</v>
      </c>
      <c r="Z7" s="13">
        <f t="shared" si="11"/>
        <v>1483.3500000000001</v>
      </c>
      <c r="AA7" s="13">
        <f t="shared" si="12"/>
        <v>1339.8000000000002</v>
      </c>
      <c r="AB7" s="13">
        <f t="shared" si="13"/>
        <v>1167.54</v>
      </c>
      <c r="AD7" s="1">
        <f t="shared" si="18"/>
        <v>5837.7000000000007</v>
      </c>
    </row>
    <row r="8" spans="1:30">
      <c r="A8" t="s">
        <v>12</v>
      </c>
      <c r="B8" t="s">
        <v>13</v>
      </c>
      <c r="C8" s="1">
        <v>6.92</v>
      </c>
      <c r="D8" s="7">
        <v>39</v>
      </c>
      <c r="E8" s="7">
        <v>52</v>
      </c>
      <c r="F8" s="7">
        <v>43</v>
      </c>
      <c r="G8" s="7">
        <v>3556</v>
      </c>
      <c r="H8" s="7">
        <v>98</v>
      </c>
      <c r="I8" s="5">
        <f t="shared" si="14"/>
        <v>0</v>
      </c>
      <c r="J8" s="5">
        <f t="shared" si="14"/>
        <v>12</v>
      </c>
      <c r="K8" s="5">
        <f t="shared" ref="K8:L8" si="23">IF(F8&gt;40,F8-40,0)</f>
        <v>3</v>
      </c>
      <c r="L8" s="5">
        <f t="shared" si="23"/>
        <v>3516</v>
      </c>
      <c r="M8" s="5">
        <f t="shared" ref="M8" si="24">IF(H8&gt;40,H8-40,0)</f>
        <v>58</v>
      </c>
      <c r="N8" s="9">
        <f t="shared" si="17"/>
        <v>269.88</v>
      </c>
      <c r="O8" s="9">
        <f t="shared" si="17"/>
        <v>359.84</v>
      </c>
      <c r="P8" s="9">
        <f t="shared" si="5"/>
        <v>297.56</v>
      </c>
      <c r="Q8" s="9">
        <f t="shared" si="5"/>
        <v>24607.52</v>
      </c>
      <c r="R8" s="9">
        <f t="shared" si="5"/>
        <v>678.16</v>
      </c>
      <c r="S8" s="11">
        <f>0.5*C8*I8</f>
        <v>0</v>
      </c>
      <c r="T8" s="11">
        <f t="shared" si="6"/>
        <v>41.519999999999996</v>
      </c>
      <c r="U8" s="11">
        <f t="shared" si="7"/>
        <v>10.379999999999999</v>
      </c>
      <c r="V8" s="11">
        <f t="shared" si="8"/>
        <v>12165.36</v>
      </c>
      <c r="W8" s="11">
        <f t="shared" si="9"/>
        <v>200.68</v>
      </c>
      <c r="X8" s="13">
        <f>N8+S8</f>
        <v>269.88</v>
      </c>
      <c r="Y8" s="13">
        <f t="shared" si="10"/>
        <v>401.35999999999996</v>
      </c>
      <c r="Z8" s="13">
        <f t="shared" si="11"/>
        <v>307.94</v>
      </c>
      <c r="AA8" s="13">
        <f t="shared" si="12"/>
        <v>36772.880000000005</v>
      </c>
      <c r="AB8" s="13">
        <f t="shared" si="13"/>
        <v>878.83999999999992</v>
      </c>
      <c r="AD8" s="1">
        <f t="shared" si="18"/>
        <v>38630.9</v>
      </c>
    </row>
    <row r="9" spans="1:30">
      <c r="A9" t="s">
        <v>14</v>
      </c>
      <c r="B9" t="s">
        <v>15</v>
      </c>
      <c r="C9" s="1">
        <v>14.26</v>
      </c>
      <c r="D9" s="7">
        <v>44</v>
      </c>
      <c r="E9" s="7">
        <v>67</v>
      </c>
      <c r="F9" s="7">
        <v>34</v>
      </c>
      <c r="G9" s="7">
        <v>76</v>
      </c>
      <c r="H9" s="7">
        <v>45</v>
      </c>
      <c r="I9" s="5">
        <f t="shared" si="14"/>
        <v>4</v>
      </c>
      <c r="J9" s="5">
        <f t="shared" si="14"/>
        <v>27</v>
      </c>
      <c r="K9" s="5">
        <f t="shared" ref="K9:L9" si="25">IF(F9&gt;40,F9-40,0)</f>
        <v>0</v>
      </c>
      <c r="L9" s="5">
        <f t="shared" si="25"/>
        <v>36</v>
      </c>
      <c r="M9" s="5">
        <f t="shared" ref="M9" si="26">IF(H9&gt;40,H9-40,0)</f>
        <v>5</v>
      </c>
      <c r="N9" s="9">
        <f t="shared" si="17"/>
        <v>627.43999999999994</v>
      </c>
      <c r="O9" s="9">
        <f t="shared" si="17"/>
        <v>955.42</v>
      </c>
      <c r="P9" s="9">
        <f t="shared" si="5"/>
        <v>484.84</v>
      </c>
      <c r="Q9" s="9">
        <f t="shared" si="5"/>
        <v>1083.76</v>
      </c>
      <c r="R9" s="9">
        <f t="shared" si="5"/>
        <v>641.70000000000005</v>
      </c>
      <c r="S9" s="11">
        <f>0.5*C9*I9</f>
        <v>28.52</v>
      </c>
      <c r="T9" s="11">
        <f t="shared" si="6"/>
        <v>192.51</v>
      </c>
      <c r="U9" s="11">
        <f t="shared" si="7"/>
        <v>0</v>
      </c>
      <c r="V9" s="11">
        <f t="shared" si="8"/>
        <v>256.68</v>
      </c>
      <c r="W9" s="11">
        <f t="shared" si="9"/>
        <v>35.65</v>
      </c>
      <c r="X9" s="13">
        <f>N9+S9</f>
        <v>655.95999999999992</v>
      </c>
      <c r="Y9" s="13">
        <f t="shared" si="10"/>
        <v>1147.9299999999998</v>
      </c>
      <c r="Z9" s="13">
        <f t="shared" si="11"/>
        <v>484.84</v>
      </c>
      <c r="AA9" s="13">
        <f t="shared" si="12"/>
        <v>1340.44</v>
      </c>
      <c r="AB9" s="13">
        <f t="shared" si="13"/>
        <v>677.35</v>
      </c>
      <c r="AD9" s="1">
        <f t="shared" si="18"/>
        <v>4306.5200000000004</v>
      </c>
    </row>
    <row r="10" spans="1:30">
      <c r="A10" t="s">
        <v>16</v>
      </c>
      <c r="B10" t="s">
        <v>17</v>
      </c>
      <c r="C10" s="1">
        <v>25.52</v>
      </c>
      <c r="D10" s="7">
        <v>55</v>
      </c>
      <c r="E10" s="7">
        <v>23</v>
      </c>
      <c r="F10" s="7">
        <v>28</v>
      </c>
      <c r="G10" s="7">
        <v>23</v>
      </c>
      <c r="H10" s="7">
        <v>54</v>
      </c>
      <c r="I10" s="5">
        <f t="shared" si="14"/>
        <v>15</v>
      </c>
      <c r="J10" s="5">
        <f t="shared" si="14"/>
        <v>0</v>
      </c>
      <c r="K10" s="5">
        <f t="shared" ref="K10:L10" si="27">IF(F10&gt;40,F10-40,0)</f>
        <v>0</v>
      </c>
      <c r="L10" s="5">
        <f t="shared" si="27"/>
        <v>0</v>
      </c>
      <c r="M10" s="5">
        <f t="shared" ref="M10" si="28">IF(H10&gt;40,H10-40,0)</f>
        <v>14</v>
      </c>
      <c r="N10" s="9">
        <f t="shared" si="17"/>
        <v>1403.6</v>
      </c>
      <c r="O10" s="9">
        <f t="shared" si="17"/>
        <v>586.96</v>
      </c>
      <c r="P10" s="9">
        <f t="shared" si="5"/>
        <v>714.56</v>
      </c>
      <c r="Q10" s="9">
        <f t="shared" si="5"/>
        <v>586.96</v>
      </c>
      <c r="R10" s="9">
        <f t="shared" si="5"/>
        <v>1378.08</v>
      </c>
      <c r="S10" s="11">
        <f>0.5*C10*I10</f>
        <v>191.4</v>
      </c>
      <c r="T10" s="11">
        <f t="shared" si="6"/>
        <v>0</v>
      </c>
      <c r="U10" s="11">
        <f t="shared" si="7"/>
        <v>0</v>
      </c>
      <c r="V10" s="11">
        <f t="shared" si="8"/>
        <v>0</v>
      </c>
      <c r="W10" s="11">
        <f t="shared" si="9"/>
        <v>178.64</v>
      </c>
      <c r="X10" s="13">
        <f>N10+S10</f>
        <v>1595</v>
      </c>
      <c r="Y10" s="13">
        <f t="shared" si="10"/>
        <v>586.96</v>
      </c>
      <c r="Z10" s="13">
        <f t="shared" si="11"/>
        <v>714.56</v>
      </c>
      <c r="AA10" s="13">
        <f t="shared" si="12"/>
        <v>586.96</v>
      </c>
      <c r="AB10" s="13">
        <f t="shared" si="13"/>
        <v>1556.7199999999998</v>
      </c>
      <c r="AD10" s="1">
        <f t="shared" si="18"/>
        <v>5040.2</v>
      </c>
    </row>
    <row r="11" spans="1:30">
      <c r="A11" t="s">
        <v>18</v>
      </c>
      <c r="B11" t="s">
        <v>19</v>
      </c>
      <c r="C11" s="1">
        <v>17.52</v>
      </c>
      <c r="D11" s="7">
        <v>33</v>
      </c>
      <c r="E11" s="7">
        <v>45</v>
      </c>
      <c r="F11" s="7">
        <v>54</v>
      </c>
      <c r="G11" s="7">
        <v>55</v>
      </c>
      <c r="H11" s="7">
        <v>80</v>
      </c>
      <c r="I11" s="5">
        <f t="shared" si="14"/>
        <v>0</v>
      </c>
      <c r="J11" s="5">
        <f t="shared" si="14"/>
        <v>5</v>
      </c>
      <c r="K11" s="5">
        <f t="shared" ref="K11:L11" si="29">IF(F11&gt;40,F11-40,0)</f>
        <v>14</v>
      </c>
      <c r="L11" s="5">
        <f t="shared" si="29"/>
        <v>15</v>
      </c>
      <c r="M11" s="5">
        <f t="shared" ref="M11" si="30">IF(H11&gt;40,H11-40,0)</f>
        <v>40</v>
      </c>
      <c r="N11" s="9">
        <f t="shared" si="17"/>
        <v>578.16</v>
      </c>
      <c r="O11" s="9">
        <f t="shared" si="17"/>
        <v>788.4</v>
      </c>
      <c r="P11" s="9">
        <f t="shared" si="5"/>
        <v>946.07999999999993</v>
      </c>
      <c r="Q11" s="9">
        <f t="shared" si="5"/>
        <v>963.6</v>
      </c>
      <c r="R11" s="9">
        <f t="shared" si="5"/>
        <v>1401.6</v>
      </c>
      <c r="S11" s="11">
        <f>0.5*C11*I11</f>
        <v>0</v>
      </c>
      <c r="T11" s="11">
        <f t="shared" si="6"/>
        <v>43.8</v>
      </c>
      <c r="U11" s="11">
        <f t="shared" si="7"/>
        <v>122.64</v>
      </c>
      <c r="V11" s="11">
        <f t="shared" si="8"/>
        <v>131.4</v>
      </c>
      <c r="W11" s="11">
        <f t="shared" si="9"/>
        <v>350.4</v>
      </c>
      <c r="X11" s="13">
        <f>N11+S11</f>
        <v>578.16</v>
      </c>
      <c r="Y11" s="13">
        <f t="shared" si="10"/>
        <v>832.19999999999993</v>
      </c>
      <c r="Z11" s="13">
        <f t="shared" si="11"/>
        <v>1068.72</v>
      </c>
      <c r="AA11" s="13">
        <f t="shared" si="12"/>
        <v>1095</v>
      </c>
      <c r="AB11" s="13">
        <f t="shared" si="13"/>
        <v>1752</v>
      </c>
      <c r="AD11" s="1">
        <f t="shared" si="18"/>
        <v>5326.08</v>
      </c>
    </row>
    <row r="12" spans="1:30">
      <c r="A12" t="s">
        <v>20</v>
      </c>
      <c r="B12" t="s">
        <v>21</v>
      </c>
      <c r="C12" s="1">
        <v>25.33</v>
      </c>
      <c r="D12" s="7">
        <v>29</v>
      </c>
      <c r="E12" s="7">
        <v>49</v>
      </c>
      <c r="F12" s="7">
        <v>61</v>
      </c>
      <c r="G12" s="7">
        <v>49</v>
      </c>
      <c r="H12" s="7">
        <v>55</v>
      </c>
      <c r="I12" s="5">
        <f t="shared" si="14"/>
        <v>0</v>
      </c>
      <c r="J12" s="5">
        <f t="shared" si="14"/>
        <v>9</v>
      </c>
      <c r="K12" s="5">
        <f t="shared" ref="K12:L12" si="31">IF(F12&gt;40,F12-40,0)</f>
        <v>21</v>
      </c>
      <c r="L12" s="5">
        <f t="shared" si="31"/>
        <v>9</v>
      </c>
      <c r="M12" s="5">
        <f t="shared" ref="M12" si="32">IF(H12&gt;40,H12-40,0)</f>
        <v>15</v>
      </c>
      <c r="N12" s="9">
        <f t="shared" si="17"/>
        <v>734.56999999999994</v>
      </c>
      <c r="O12" s="9">
        <f t="shared" si="17"/>
        <v>1241.1699999999998</v>
      </c>
      <c r="P12" s="9">
        <f t="shared" si="5"/>
        <v>1545.1299999999999</v>
      </c>
      <c r="Q12" s="9">
        <f t="shared" si="5"/>
        <v>1241.1699999999998</v>
      </c>
      <c r="R12" s="9">
        <f t="shared" si="5"/>
        <v>1393.1499999999999</v>
      </c>
      <c r="S12" s="11">
        <f>0.5*C12*I12</f>
        <v>0</v>
      </c>
      <c r="T12" s="11">
        <f t="shared" si="6"/>
        <v>113.98499999999999</v>
      </c>
      <c r="U12" s="11">
        <f t="shared" si="7"/>
        <v>265.96499999999997</v>
      </c>
      <c r="V12" s="11">
        <f t="shared" si="8"/>
        <v>113.98499999999999</v>
      </c>
      <c r="W12" s="11">
        <f t="shared" si="9"/>
        <v>189.97499999999999</v>
      </c>
      <c r="X12" s="13">
        <f>N12+S12</f>
        <v>734.56999999999994</v>
      </c>
      <c r="Y12" s="13">
        <f t="shared" si="10"/>
        <v>1355.1549999999997</v>
      </c>
      <c r="Z12" s="13">
        <f t="shared" si="11"/>
        <v>1811.0949999999998</v>
      </c>
      <c r="AA12" s="13">
        <f t="shared" si="12"/>
        <v>1355.1549999999997</v>
      </c>
      <c r="AB12" s="13">
        <f t="shared" si="13"/>
        <v>1583.1249999999998</v>
      </c>
      <c r="AD12" s="1">
        <f t="shared" si="18"/>
        <v>6839.0999999999985</v>
      </c>
    </row>
    <row r="13" spans="1:30">
      <c r="A13" t="s">
        <v>22</v>
      </c>
      <c r="B13" t="s">
        <v>23</v>
      </c>
      <c r="C13" s="1">
        <v>54.53</v>
      </c>
      <c r="D13" s="7">
        <v>40</v>
      </c>
      <c r="E13" s="7">
        <v>59</v>
      </c>
      <c r="F13" s="7">
        <v>50</v>
      </c>
      <c r="G13" s="7">
        <v>66</v>
      </c>
      <c r="H13" s="7">
        <v>43</v>
      </c>
      <c r="I13" s="5">
        <f t="shared" si="14"/>
        <v>0</v>
      </c>
      <c r="J13" s="5">
        <f t="shared" si="14"/>
        <v>19</v>
      </c>
      <c r="K13" s="5">
        <f t="shared" ref="K13:L13" si="33">IF(F13&gt;40,F13-40,0)</f>
        <v>10</v>
      </c>
      <c r="L13" s="5">
        <f t="shared" si="33"/>
        <v>26</v>
      </c>
      <c r="M13" s="5">
        <f t="shared" ref="M13" si="34">IF(H13&gt;40,H13-40,0)</f>
        <v>3</v>
      </c>
      <c r="N13" s="9">
        <f t="shared" si="17"/>
        <v>2181.1999999999998</v>
      </c>
      <c r="O13" s="9">
        <f t="shared" si="17"/>
        <v>3217.27</v>
      </c>
      <c r="P13" s="9">
        <f t="shared" si="5"/>
        <v>2726.5</v>
      </c>
      <c r="Q13" s="9">
        <f t="shared" si="5"/>
        <v>3598.98</v>
      </c>
      <c r="R13" s="9">
        <f t="shared" si="5"/>
        <v>2344.79</v>
      </c>
      <c r="S13" s="11">
        <f>0.5*C13*I13</f>
        <v>0</v>
      </c>
      <c r="T13" s="11">
        <f t="shared" si="6"/>
        <v>518.03499999999997</v>
      </c>
      <c r="U13" s="11">
        <f t="shared" si="7"/>
        <v>272.64999999999998</v>
      </c>
      <c r="V13" s="11">
        <f t="shared" si="8"/>
        <v>708.89</v>
      </c>
      <c r="W13" s="11">
        <f t="shared" si="9"/>
        <v>81.795000000000002</v>
      </c>
      <c r="X13" s="13">
        <f>N13+S13</f>
        <v>2181.1999999999998</v>
      </c>
      <c r="Y13" s="13">
        <f t="shared" si="10"/>
        <v>3735.3049999999998</v>
      </c>
      <c r="Z13" s="13">
        <f t="shared" si="11"/>
        <v>2999.15</v>
      </c>
      <c r="AA13" s="13">
        <f t="shared" si="12"/>
        <v>4307.87</v>
      </c>
      <c r="AB13" s="13">
        <f t="shared" si="13"/>
        <v>2426.585</v>
      </c>
      <c r="AD13" s="1">
        <f t="shared" si="18"/>
        <v>15650.109999999997</v>
      </c>
    </row>
    <row r="14" spans="1:30">
      <c r="A14" t="s">
        <v>24</v>
      </c>
      <c r="B14" t="s">
        <v>25</v>
      </c>
      <c r="C14" s="1">
        <v>72.489999999999995</v>
      </c>
      <c r="D14" s="7">
        <v>40</v>
      </c>
      <c r="E14" s="7">
        <v>43</v>
      </c>
      <c r="F14" s="7">
        <v>40</v>
      </c>
      <c r="G14" s="7">
        <v>44</v>
      </c>
      <c r="H14" s="7">
        <v>44</v>
      </c>
      <c r="I14" s="5">
        <f t="shared" si="14"/>
        <v>0</v>
      </c>
      <c r="J14" s="5">
        <f t="shared" si="14"/>
        <v>3</v>
      </c>
      <c r="K14" s="5">
        <f t="shared" ref="K14:L14" si="35">IF(F14&gt;40,F14-40,0)</f>
        <v>0</v>
      </c>
      <c r="L14" s="5">
        <f t="shared" si="35"/>
        <v>4</v>
      </c>
      <c r="M14" s="5">
        <f t="shared" ref="M14" si="36">IF(H14&gt;40,H14-40,0)</f>
        <v>4</v>
      </c>
      <c r="N14" s="9">
        <f t="shared" si="17"/>
        <v>2899.6</v>
      </c>
      <c r="O14" s="9">
        <f t="shared" si="17"/>
        <v>3117.0699999999997</v>
      </c>
      <c r="P14" s="9">
        <f t="shared" si="5"/>
        <v>2899.6</v>
      </c>
      <c r="Q14" s="9">
        <f t="shared" si="5"/>
        <v>3189.56</v>
      </c>
      <c r="R14" s="9">
        <f t="shared" si="5"/>
        <v>3189.56</v>
      </c>
      <c r="S14" s="11">
        <f>0.5*C14*I14</f>
        <v>0</v>
      </c>
      <c r="T14" s="11">
        <f t="shared" si="6"/>
        <v>108.73499999999999</v>
      </c>
      <c r="U14" s="11">
        <f t="shared" si="7"/>
        <v>0</v>
      </c>
      <c r="V14" s="11">
        <f t="shared" si="8"/>
        <v>144.97999999999999</v>
      </c>
      <c r="W14" s="11">
        <f t="shared" si="9"/>
        <v>144.97999999999999</v>
      </c>
      <c r="X14" s="13">
        <f>N14+S14</f>
        <v>2899.6</v>
      </c>
      <c r="Y14" s="13">
        <f t="shared" si="10"/>
        <v>3225.8049999999998</v>
      </c>
      <c r="Z14" s="13">
        <f t="shared" si="11"/>
        <v>2899.6</v>
      </c>
      <c r="AA14" s="13">
        <f t="shared" si="12"/>
        <v>3334.54</v>
      </c>
      <c r="AB14" s="13">
        <f t="shared" si="13"/>
        <v>3334.54</v>
      </c>
      <c r="AD14" s="1">
        <f t="shared" si="18"/>
        <v>15694.084999999999</v>
      </c>
    </row>
    <row r="15" spans="1:30">
      <c r="A15" t="s">
        <v>26</v>
      </c>
      <c r="B15" t="s">
        <v>27</v>
      </c>
      <c r="C15" s="1">
        <v>33.450000000000003</v>
      </c>
      <c r="D15" s="7">
        <v>40</v>
      </c>
      <c r="E15" s="7">
        <v>12</v>
      </c>
      <c r="F15" s="7">
        <v>44</v>
      </c>
      <c r="G15" s="7">
        <v>65</v>
      </c>
      <c r="H15" s="7">
        <v>60</v>
      </c>
      <c r="I15" s="5">
        <f t="shared" si="14"/>
        <v>0</v>
      </c>
      <c r="J15" s="5">
        <f t="shared" si="14"/>
        <v>0</v>
      </c>
      <c r="K15" s="5">
        <f t="shared" ref="K15:L15" si="37">IF(F15&gt;40,F15-40,0)</f>
        <v>4</v>
      </c>
      <c r="L15" s="5">
        <f t="shared" si="37"/>
        <v>25</v>
      </c>
      <c r="M15" s="5">
        <f t="shared" ref="M15" si="38">IF(H15&gt;40,H15-40,0)</f>
        <v>20</v>
      </c>
      <c r="N15" s="9">
        <f t="shared" si="17"/>
        <v>1338</v>
      </c>
      <c r="O15" s="9">
        <f t="shared" si="17"/>
        <v>401.40000000000003</v>
      </c>
      <c r="P15" s="9">
        <f t="shared" si="5"/>
        <v>1471.8000000000002</v>
      </c>
      <c r="Q15" s="9">
        <f t="shared" si="5"/>
        <v>2174.25</v>
      </c>
      <c r="R15" s="9">
        <f t="shared" si="5"/>
        <v>2007.0000000000002</v>
      </c>
      <c r="S15" s="11">
        <f>0.5*C15*I15</f>
        <v>0</v>
      </c>
      <c r="T15" s="11">
        <f t="shared" si="6"/>
        <v>0</v>
      </c>
      <c r="U15" s="11">
        <f t="shared" si="7"/>
        <v>66.900000000000006</v>
      </c>
      <c r="V15" s="11">
        <f t="shared" si="8"/>
        <v>418.12500000000006</v>
      </c>
      <c r="W15" s="11">
        <f t="shared" si="9"/>
        <v>334.5</v>
      </c>
      <c r="X15" s="13">
        <f>N15+S15</f>
        <v>1338</v>
      </c>
      <c r="Y15" s="13">
        <f t="shared" si="10"/>
        <v>401.40000000000003</v>
      </c>
      <c r="Z15" s="13">
        <f t="shared" si="11"/>
        <v>1538.7000000000003</v>
      </c>
      <c r="AA15" s="13">
        <f t="shared" si="12"/>
        <v>2592.375</v>
      </c>
      <c r="AB15" s="13">
        <f t="shared" si="13"/>
        <v>2341.5</v>
      </c>
      <c r="AD15" s="1">
        <f t="shared" si="18"/>
        <v>8211.9750000000004</v>
      </c>
    </row>
    <row r="16" spans="1:30">
      <c r="A16" t="s">
        <v>28</v>
      </c>
      <c r="B16" t="s">
        <v>29</v>
      </c>
      <c r="C16" s="1">
        <v>12.31</v>
      </c>
      <c r="D16" s="7">
        <v>42</v>
      </c>
      <c r="E16" s="7">
        <v>45</v>
      </c>
      <c r="F16" s="7">
        <v>55</v>
      </c>
      <c r="G16" s="7">
        <v>60</v>
      </c>
      <c r="H16" s="7">
        <v>50</v>
      </c>
      <c r="I16" s="5">
        <f t="shared" si="14"/>
        <v>2</v>
      </c>
      <c r="J16" s="5">
        <f t="shared" si="14"/>
        <v>5</v>
      </c>
      <c r="K16" s="5">
        <f t="shared" ref="K16:L16" si="39">IF(F16&gt;40,F16-40,0)</f>
        <v>15</v>
      </c>
      <c r="L16" s="5">
        <f t="shared" si="39"/>
        <v>20</v>
      </c>
      <c r="M16" s="5">
        <f t="shared" ref="M16" si="40">IF(H16&gt;40,H16-40,0)</f>
        <v>10</v>
      </c>
      <c r="N16" s="9">
        <f t="shared" si="17"/>
        <v>517.02</v>
      </c>
      <c r="O16" s="9">
        <f t="shared" si="17"/>
        <v>553.95000000000005</v>
      </c>
      <c r="P16" s="9">
        <f t="shared" si="5"/>
        <v>677.05000000000007</v>
      </c>
      <c r="Q16" s="9">
        <f t="shared" si="5"/>
        <v>738.6</v>
      </c>
      <c r="R16" s="9">
        <f t="shared" si="5"/>
        <v>615.5</v>
      </c>
      <c r="S16" s="11">
        <f>0.5*C16*I16</f>
        <v>12.31</v>
      </c>
      <c r="T16" s="11">
        <f t="shared" si="6"/>
        <v>30.775000000000002</v>
      </c>
      <c r="U16" s="11">
        <f t="shared" si="7"/>
        <v>92.325000000000003</v>
      </c>
      <c r="V16" s="11">
        <f t="shared" si="8"/>
        <v>123.10000000000001</v>
      </c>
      <c r="W16" s="11">
        <f t="shared" si="9"/>
        <v>61.550000000000004</v>
      </c>
      <c r="X16" s="13">
        <f>N16+S16</f>
        <v>529.32999999999993</v>
      </c>
      <c r="Y16" s="13">
        <f t="shared" si="10"/>
        <v>584.72500000000002</v>
      </c>
      <c r="Z16" s="13">
        <f t="shared" si="11"/>
        <v>769.37500000000011</v>
      </c>
      <c r="AA16" s="13">
        <f t="shared" si="12"/>
        <v>861.7</v>
      </c>
      <c r="AB16" s="13">
        <f t="shared" si="13"/>
        <v>677.05</v>
      </c>
      <c r="AD16" s="1">
        <f t="shared" si="18"/>
        <v>3422.1800000000003</v>
      </c>
    </row>
    <row r="17" spans="1:30">
      <c r="A17" t="s">
        <v>30</v>
      </c>
      <c r="B17" t="s">
        <v>31</v>
      </c>
      <c r="C17" s="1">
        <v>13.29</v>
      </c>
      <c r="D17" s="7">
        <v>40</v>
      </c>
      <c r="E17" s="7">
        <v>97</v>
      </c>
      <c r="F17" s="7">
        <v>64</v>
      </c>
      <c r="G17" s="7">
        <v>45</v>
      </c>
      <c r="H17" s="7">
        <v>43</v>
      </c>
      <c r="I17" s="5">
        <f t="shared" si="14"/>
        <v>0</v>
      </c>
      <c r="J17" s="5">
        <f t="shared" si="14"/>
        <v>57</v>
      </c>
      <c r="K17" s="5">
        <f t="shared" ref="K17:L17" si="41">IF(F17&gt;40,F17-40,0)</f>
        <v>24</v>
      </c>
      <c r="L17" s="5">
        <f t="shared" si="41"/>
        <v>5</v>
      </c>
      <c r="M17" s="5">
        <f t="shared" ref="M17" si="42">IF(H17&gt;40,H17-40,0)</f>
        <v>3</v>
      </c>
      <c r="N17" s="9">
        <f t="shared" si="17"/>
        <v>531.59999999999991</v>
      </c>
      <c r="O17" s="9">
        <f t="shared" si="17"/>
        <v>1289.1299999999999</v>
      </c>
      <c r="P17" s="9">
        <f t="shared" si="5"/>
        <v>850.56</v>
      </c>
      <c r="Q17" s="9">
        <f t="shared" si="5"/>
        <v>598.04999999999995</v>
      </c>
      <c r="R17" s="9">
        <f t="shared" si="5"/>
        <v>571.46999999999991</v>
      </c>
      <c r="S17" s="11">
        <f>0.5*C17*I17</f>
        <v>0</v>
      </c>
      <c r="T17" s="11">
        <f t="shared" si="6"/>
        <v>378.76499999999999</v>
      </c>
      <c r="U17" s="11">
        <f t="shared" si="7"/>
        <v>159.47999999999999</v>
      </c>
      <c r="V17" s="11">
        <f t="shared" si="8"/>
        <v>33.224999999999994</v>
      </c>
      <c r="W17" s="11">
        <f t="shared" si="9"/>
        <v>19.934999999999999</v>
      </c>
      <c r="X17" s="13">
        <f>N17+S17</f>
        <v>531.59999999999991</v>
      </c>
      <c r="Y17" s="13">
        <f t="shared" si="10"/>
        <v>1667.895</v>
      </c>
      <c r="Z17" s="13">
        <f t="shared" si="11"/>
        <v>1010.04</v>
      </c>
      <c r="AA17" s="13">
        <f t="shared" si="12"/>
        <v>631.27499999999998</v>
      </c>
      <c r="AB17" s="13">
        <f t="shared" si="13"/>
        <v>591.40499999999986</v>
      </c>
      <c r="AD17" s="1">
        <f t="shared" si="18"/>
        <v>4432.2150000000001</v>
      </c>
    </row>
    <row r="18" spans="1:30">
      <c r="A18" t="s">
        <v>32</v>
      </c>
      <c r="B18" t="s">
        <v>33</v>
      </c>
      <c r="C18" s="1">
        <v>72.98</v>
      </c>
      <c r="D18" s="7">
        <v>40</v>
      </c>
      <c r="E18" s="7">
        <v>54</v>
      </c>
      <c r="F18" s="7">
        <v>32</v>
      </c>
      <c r="G18" s="7">
        <v>29</v>
      </c>
      <c r="H18" s="7">
        <v>28</v>
      </c>
      <c r="I18" s="5">
        <f t="shared" si="14"/>
        <v>0</v>
      </c>
      <c r="J18" s="5">
        <f t="shared" si="14"/>
        <v>14</v>
      </c>
      <c r="K18" s="5">
        <f t="shared" ref="K18:L18" si="43">IF(F18&gt;40,F18-40,0)</f>
        <v>0</v>
      </c>
      <c r="L18" s="5">
        <f t="shared" si="43"/>
        <v>0</v>
      </c>
      <c r="M18" s="5">
        <f t="shared" ref="M18" si="44">IF(H18&gt;40,H18-40,0)</f>
        <v>0</v>
      </c>
      <c r="N18" s="9">
        <f t="shared" si="17"/>
        <v>2919.2000000000003</v>
      </c>
      <c r="O18" s="9">
        <f t="shared" si="17"/>
        <v>3940.92</v>
      </c>
      <c r="P18" s="9">
        <f t="shared" si="5"/>
        <v>2335.36</v>
      </c>
      <c r="Q18" s="9">
        <f t="shared" si="5"/>
        <v>2116.42</v>
      </c>
      <c r="R18" s="9">
        <f t="shared" si="5"/>
        <v>2043.44</v>
      </c>
      <c r="S18" s="11">
        <f>0.5*C18*I18</f>
        <v>0</v>
      </c>
      <c r="T18" s="11">
        <f t="shared" si="6"/>
        <v>510.86</v>
      </c>
      <c r="U18" s="11">
        <f t="shared" si="7"/>
        <v>0</v>
      </c>
      <c r="V18" s="11">
        <f t="shared" si="8"/>
        <v>0</v>
      </c>
      <c r="W18" s="11">
        <f t="shared" si="9"/>
        <v>0</v>
      </c>
      <c r="X18" s="13">
        <f>N18+S18</f>
        <v>2919.2000000000003</v>
      </c>
      <c r="Y18" s="13">
        <f t="shared" si="10"/>
        <v>4451.78</v>
      </c>
      <c r="Z18" s="13">
        <f t="shared" si="11"/>
        <v>2335.36</v>
      </c>
      <c r="AA18" s="13">
        <f t="shared" si="12"/>
        <v>2116.42</v>
      </c>
      <c r="AB18" s="13">
        <f t="shared" si="13"/>
        <v>2043.44</v>
      </c>
      <c r="AD18" s="1">
        <f t="shared" si="18"/>
        <v>13866.2</v>
      </c>
    </row>
    <row r="19" spans="1:30">
      <c r="A19" t="s">
        <v>34</v>
      </c>
      <c r="B19" t="s">
        <v>35</v>
      </c>
      <c r="C19" s="1">
        <v>59.32</v>
      </c>
      <c r="D19" s="7">
        <v>40</v>
      </c>
      <c r="E19" s="7">
        <v>67</v>
      </c>
      <c r="F19" s="7">
        <v>58</v>
      </c>
      <c r="G19" s="7">
        <v>38</v>
      </c>
      <c r="H19" s="7">
        <v>65</v>
      </c>
      <c r="I19" s="5">
        <f t="shared" si="14"/>
        <v>0</v>
      </c>
      <c r="J19" s="5">
        <f t="shared" si="14"/>
        <v>27</v>
      </c>
      <c r="K19" s="5">
        <f t="shared" ref="K19:L19" si="45">IF(F19&gt;40,F19-40,0)</f>
        <v>18</v>
      </c>
      <c r="L19" s="5">
        <f t="shared" si="45"/>
        <v>0</v>
      </c>
      <c r="M19" s="5">
        <f t="shared" ref="M19" si="46">IF(H19&gt;40,H19-40,0)</f>
        <v>25</v>
      </c>
      <c r="N19" s="9">
        <f t="shared" si="17"/>
        <v>2372.8000000000002</v>
      </c>
      <c r="O19" s="9">
        <f t="shared" si="17"/>
        <v>3974.44</v>
      </c>
      <c r="P19" s="9">
        <f t="shared" si="5"/>
        <v>3440.56</v>
      </c>
      <c r="Q19" s="9">
        <f t="shared" si="5"/>
        <v>2254.16</v>
      </c>
      <c r="R19" s="9">
        <f t="shared" si="5"/>
        <v>3855.8</v>
      </c>
      <c r="S19" s="11">
        <f>0.5*C19*I19</f>
        <v>0</v>
      </c>
      <c r="T19" s="11">
        <f t="shared" si="6"/>
        <v>800.82</v>
      </c>
      <c r="U19" s="11">
        <f t="shared" si="7"/>
        <v>533.88</v>
      </c>
      <c r="V19" s="11">
        <f t="shared" si="8"/>
        <v>0</v>
      </c>
      <c r="W19" s="11">
        <f t="shared" si="9"/>
        <v>741.5</v>
      </c>
      <c r="X19" s="13">
        <f>N19+S19</f>
        <v>2372.8000000000002</v>
      </c>
      <c r="Y19" s="13">
        <f t="shared" si="10"/>
        <v>4775.26</v>
      </c>
      <c r="Z19" s="13">
        <f t="shared" si="11"/>
        <v>3974.44</v>
      </c>
      <c r="AA19" s="13">
        <f t="shared" si="12"/>
        <v>2254.16</v>
      </c>
      <c r="AB19" s="13">
        <f t="shared" si="13"/>
        <v>4597.3</v>
      </c>
      <c r="AD19" s="1">
        <f t="shared" si="18"/>
        <v>17973.96</v>
      </c>
    </row>
    <row r="20" spans="1:30">
      <c r="A20" t="s">
        <v>36</v>
      </c>
      <c r="B20" t="s">
        <v>37</v>
      </c>
      <c r="C20" s="1">
        <v>112.89</v>
      </c>
      <c r="D20" s="7">
        <v>34</v>
      </c>
      <c r="E20" s="7">
        <v>43</v>
      </c>
      <c r="F20" s="7">
        <v>47</v>
      </c>
      <c r="G20" s="7">
        <v>56</v>
      </c>
      <c r="H20" s="7">
        <v>43</v>
      </c>
      <c r="I20" s="5">
        <f t="shared" si="14"/>
        <v>0</v>
      </c>
      <c r="J20" s="5">
        <f t="shared" si="14"/>
        <v>3</v>
      </c>
      <c r="K20" s="5">
        <f t="shared" ref="K20:L20" si="47">IF(F20&gt;40,F20-40,0)</f>
        <v>7</v>
      </c>
      <c r="L20" s="5">
        <f t="shared" si="47"/>
        <v>16</v>
      </c>
      <c r="M20" s="5">
        <f t="shared" ref="M20" si="48">IF(H20&gt;40,H20-40,0)</f>
        <v>3</v>
      </c>
      <c r="N20" s="9">
        <f t="shared" si="17"/>
        <v>3838.26</v>
      </c>
      <c r="O20" s="9">
        <f t="shared" si="17"/>
        <v>4854.2700000000004</v>
      </c>
      <c r="P20" s="9">
        <f t="shared" ref="P20:P23" si="49">$C20*F20</f>
        <v>5305.83</v>
      </c>
      <c r="Q20" s="9">
        <f t="shared" ref="Q20:Q23" si="50">$C20*G20</f>
        <v>6321.84</v>
      </c>
      <c r="R20" s="9">
        <f t="shared" ref="R20:R23" si="51">$C20*H20</f>
        <v>4854.2700000000004</v>
      </c>
      <c r="S20" s="11">
        <f>0.5*C20*I20</f>
        <v>0</v>
      </c>
      <c r="T20" s="11">
        <f t="shared" si="6"/>
        <v>169.33500000000001</v>
      </c>
      <c r="U20" s="11">
        <f t="shared" si="7"/>
        <v>395.11500000000001</v>
      </c>
      <c r="V20" s="11">
        <f t="shared" si="8"/>
        <v>903.12</v>
      </c>
      <c r="W20" s="11">
        <f t="shared" si="9"/>
        <v>169.33500000000001</v>
      </c>
      <c r="X20" s="13">
        <f>N20+S20</f>
        <v>3838.26</v>
      </c>
      <c r="Y20" s="13">
        <f t="shared" si="10"/>
        <v>5023.6050000000005</v>
      </c>
      <c r="Z20" s="13">
        <f t="shared" si="11"/>
        <v>5700.9449999999997</v>
      </c>
      <c r="AA20" s="13">
        <f t="shared" si="12"/>
        <v>7224.96</v>
      </c>
      <c r="AB20" s="13">
        <f t="shared" si="13"/>
        <v>5023.6050000000005</v>
      </c>
      <c r="AD20" s="1">
        <f t="shared" si="18"/>
        <v>26811.375</v>
      </c>
    </row>
    <row r="21" spans="1:30">
      <c r="A21" t="s">
        <v>38</v>
      </c>
      <c r="B21" t="s">
        <v>39</v>
      </c>
      <c r="C21" s="1">
        <v>89.32</v>
      </c>
      <c r="D21" s="7">
        <v>42</v>
      </c>
      <c r="E21" s="7">
        <v>67</v>
      </c>
      <c r="F21" s="7">
        <v>65</v>
      </c>
      <c r="G21" s="7">
        <v>43</v>
      </c>
      <c r="H21" s="7">
        <v>55</v>
      </c>
      <c r="I21" s="5">
        <f t="shared" si="14"/>
        <v>2</v>
      </c>
      <c r="J21" s="5">
        <f t="shared" si="14"/>
        <v>27</v>
      </c>
      <c r="K21" s="5">
        <f t="shared" ref="K21:L21" si="52">IF(F21&gt;40,F21-40,0)</f>
        <v>25</v>
      </c>
      <c r="L21" s="5">
        <f t="shared" si="52"/>
        <v>3</v>
      </c>
      <c r="M21" s="5">
        <f t="shared" ref="M21" si="53">IF(H21&gt;40,H21-40,0)</f>
        <v>15</v>
      </c>
      <c r="N21" s="9">
        <f t="shared" si="17"/>
        <v>3751.4399999999996</v>
      </c>
      <c r="O21" s="9">
        <f t="shared" si="17"/>
        <v>5984.44</v>
      </c>
      <c r="P21" s="9">
        <f t="shared" si="49"/>
        <v>5805.7999999999993</v>
      </c>
      <c r="Q21" s="9">
        <f t="shared" si="50"/>
        <v>3840.7599999999998</v>
      </c>
      <c r="R21" s="9">
        <f t="shared" si="51"/>
        <v>4912.5999999999995</v>
      </c>
      <c r="S21" s="11">
        <f>0.5*C21*I21</f>
        <v>89.32</v>
      </c>
      <c r="T21" s="11">
        <f t="shared" si="6"/>
        <v>1205.82</v>
      </c>
      <c r="U21" s="11">
        <f t="shared" si="7"/>
        <v>1116.5</v>
      </c>
      <c r="V21" s="11">
        <f t="shared" si="8"/>
        <v>133.97999999999999</v>
      </c>
      <c r="W21" s="11">
        <f t="shared" si="9"/>
        <v>669.9</v>
      </c>
      <c r="X21" s="13">
        <f>N21+S21</f>
        <v>3840.7599999999998</v>
      </c>
      <c r="Y21" s="13">
        <f t="shared" si="10"/>
        <v>7190.2599999999993</v>
      </c>
      <c r="Z21" s="13">
        <f t="shared" si="11"/>
        <v>6922.2999999999993</v>
      </c>
      <c r="AA21" s="13">
        <f t="shared" si="12"/>
        <v>3974.74</v>
      </c>
      <c r="AB21" s="13">
        <f t="shared" si="13"/>
        <v>5582.4999999999991</v>
      </c>
      <c r="AD21" s="1">
        <f t="shared" si="18"/>
        <v>27510.559999999998</v>
      </c>
    </row>
    <row r="22" spans="1:30">
      <c r="A22" t="s">
        <v>40</v>
      </c>
      <c r="B22" t="s">
        <v>41</v>
      </c>
      <c r="C22" s="1">
        <v>65.12</v>
      </c>
      <c r="D22" s="7">
        <v>39</v>
      </c>
      <c r="E22" s="7">
        <v>58</v>
      </c>
      <c r="F22" s="7">
        <v>42</v>
      </c>
      <c r="G22" s="7">
        <v>59</v>
      </c>
      <c r="H22" s="7">
        <v>22</v>
      </c>
      <c r="I22" s="5">
        <f t="shared" si="14"/>
        <v>0</v>
      </c>
      <c r="J22" s="5">
        <f t="shared" si="14"/>
        <v>18</v>
      </c>
      <c r="K22" s="5">
        <f t="shared" ref="K22:L22" si="54">IF(F22&gt;40,F22-40,0)</f>
        <v>2</v>
      </c>
      <c r="L22" s="5">
        <f t="shared" si="54"/>
        <v>19</v>
      </c>
      <c r="M22" s="5">
        <f t="shared" ref="M22" si="55">IF(H22&gt;40,H22-40,0)</f>
        <v>0</v>
      </c>
      <c r="N22" s="9">
        <f t="shared" si="17"/>
        <v>2539.6800000000003</v>
      </c>
      <c r="O22" s="9">
        <f t="shared" si="17"/>
        <v>3776.96</v>
      </c>
      <c r="P22" s="9">
        <f t="shared" si="49"/>
        <v>2735.04</v>
      </c>
      <c r="Q22" s="9">
        <f t="shared" si="50"/>
        <v>3842.0800000000004</v>
      </c>
      <c r="R22" s="9">
        <f t="shared" si="51"/>
        <v>1432.64</v>
      </c>
      <c r="S22" s="11">
        <f>0.5*C22*I22</f>
        <v>0</v>
      </c>
      <c r="T22" s="11">
        <f t="shared" si="6"/>
        <v>586.08000000000004</v>
      </c>
      <c r="U22" s="11">
        <f t="shared" si="7"/>
        <v>65.12</v>
      </c>
      <c r="V22" s="11">
        <f t="shared" si="8"/>
        <v>618.6400000000001</v>
      </c>
      <c r="W22" s="11">
        <f t="shared" si="9"/>
        <v>0</v>
      </c>
      <c r="X22" s="13">
        <f>N22+S22</f>
        <v>2539.6800000000003</v>
      </c>
      <c r="Y22" s="13">
        <f t="shared" si="10"/>
        <v>4363.04</v>
      </c>
      <c r="Z22" s="13">
        <f t="shared" si="11"/>
        <v>2800.16</v>
      </c>
      <c r="AA22" s="13">
        <f t="shared" si="12"/>
        <v>4460.72</v>
      </c>
      <c r="AB22" s="13">
        <f t="shared" si="13"/>
        <v>1432.64</v>
      </c>
      <c r="AD22" s="1">
        <f t="shared" si="18"/>
        <v>15596.240000000002</v>
      </c>
    </row>
    <row r="23" spans="1:30">
      <c r="A23" t="s">
        <v>42</v>
      </c>
      <c r="B23" t="s">
        <v>43</v>
      </c>
      <c r="C23" s="1">
        <v>67.22</v>
      </c>
      <c r="D23" s="7">
        <v>44</v>
      </c>
      <c r="E23" s="7">
        <v>54</v>
      </c>
      <c r="F23" s="7">
        <v>40</v>
      </c>
      <c r="G23" s="7">
        <v>43</v>
      </c>
      <c r="H23" s="7">
        <v>56</v>
      </c>
      <c r="I23" s="5">
        <f t="shared" si="14"/>
        <v>4</v>
      </c>
      <c r="J23" s="5">
        <f t="shared" si="14"/>
        <v>14</v>
      </c>
      <c r="K23" s="5">
        <f t="shared" ref="K23:L23" si="56">IF(F23&gt;40,F23-40,0)</f>
        <v>0</v>
      </c>
      <c r="L23" s="5">
        <f t="shared" si="56"/>
        <v>3</v>
      </c>
      <c r="M23" s="5">
        <f t="shared" ref="M23" si="57">IF(H23&gt;40,H23-40,0)</f>
        <v>16</v>
      </c>
      <c r="N23" s="9">
        <f t="shared" si="17"/>
        <v>2957.68</v>
      </c>
      <c r="O23" s="9">
        <f t="shared" si="17"/>
        <v>3629.88</v>
      </c>
      <c r="P23" s="9">
        <f t="shared" si="49"/>
        <v>2688.8</v>
      </c>
      <c r="Q23" s="9">
        <f t="shared" si="50"/>
        <v>2890.46</v>
      </c>
      <c r="R23" s="9">
        <f t="shared" si="51"/>
        <v>3764.3199999999997</v>
      </c>
      <c r="S23" s="11">
        <f>0.5*C23*I23</f>
        <v>134.44</v>
      </c>
      <c r="T23" s="11">
        <f t="shared" si="6"/>
        <v>470.53999999999996</v>
      </c>
      <c r="U23" s="11">
        <f t="shared" si="7"/>
        <v>0</v>
      </c>
      <c r="V23" s="11">
        <f t="shared" si="8"/>
        <v>100.83</v>
      </c>
      <c r="W23" s="11">
        <f t="shared" si="9"/>
        <v>537.76</v>
      </c>
      <c r="X23" s="13">
        <f>N23+S23</f>
        <v>3092.12</v>
      </c>
      <c r="Y23" s="13">
        <f t="shared" si="10"/>
        <v>4100.42</v>
      </c>
      <c r="Z23" s="13">
        <f t="shared" si="11"/>
        <v>2688.8</v>
      </c>
      <c r="AA23" s="13">
        <f t="shared" si="12"/>
        <v>2991.29</v>
      </c>
      <c r="AB23" s="13">
        <f t="shared" si="13"/>
        <v>4302.08</v>
      </c>
      <c r="AD23" s="1">
        <f t="shared" si="18"/>
        <v>17174.71</v>
      </c>
    </row>
    <row r="24" spans="1:30">
      <c r="H24" t="s">
        <v>0</v>
      </c>
    </row>
    <row r="25" spans="1:30">
      <c r="A25" t="s">
        <v>45</v>
      </c>
      <c r="C25" s="1">
        <f>MAX( C4:C23)</f>
        <v>112.89</v>
      </c>
      <c r="D25" s="2">
        <f>MAX( D4:D23)</f>
        <v>55</v>
      </c>
      <c r="E25" s="2"/>
      <c r="F25" s="2"/>
      <c r="G25" s="2"/>
      <c r="H25" s="2"/>
      <c r="I25" s="2"/>
      <c r="J25" s="2"/>
      <c r="K25" s="2"/>
      <c r="L25" s="2"/>
      <c r="M25" s="2"/>
      <c r="N25" s="1">
        <f>MAX( N4:N23)</f>
        <v>3838.26</v>
      </c>
      <c r="O25" s="2">
        <f>MAX( O4:O23)</f>
        <v>5984.44</v>
      </c>
      <c r="P25" s="2">
        <f>MAX( P4:P23)</f>
        <v>5805.7999999999993</v>
      </c>
      <c r="Q25" s="2">
        <f>MAX( Q4:Q23)</f>
        <v>24607.52</v>
      </c>
      <c r="R25" s="2">
        <f>MAX( R4:R23)</f>
        <v>4912.5999999999995</v>
      </c>
      <c r="S25" s="2">
        <f>MAX( S4:S23)</f>
        <v>191.4</v>
      </c>
      <c r="T25" s="2">
        <f t="shared" ref="T25:AB25" si="58">MAX( T4:T23)</f>
        <v>1205.82</v>
      </c>
      <c r="U25" s="2">
        <f t="shared" si="58"/>
        <v>1116.5</v>
      </c>
      <c r="V25" s="2">
        <f t="shared" si="58"/>
        <v>12165.36</v>
      </c>
      <c r="W25" s="2">
        <f t="shared" si="58"/>
        <v>741.5</v>
      </c>
      <c r="X25" s="2">
        <f t="shared" si="58"/>
        <v>3840.7599999999998</v>
      </c>
      <c r="Y25" s="2">
        <f t="shared" si="58"/>
        <v>7190.2599999999993</v>
      </c>
      <c r="Z25" s="2">
        <f t="shared" si="58"/>
        <v>6922.2999999999993</v>
      </c>
      <c r="AA25" s="2">
        <f t="shared" si="58"/>
        <v>36772.880000000005</v>
      </c>
      <c r="AB25" s="1">
        <f>MAX( AB4:AB23)</f>
        <v>5582.4999999999991</v>
      </c>
      <c r="AD25" s="1">
        <f>MAX( AD4:AD23)</f>
        <v>38630.9</v>
      </c>
    </row>
    <row r="26" spans="1:30">
      <c r="A26" t="s">
        <v>46</v>
      </c>
      <c r="C26" s="1">
        <f>MIN(C4:C23)</f>
        <v>6.92</v>
      </c>
      <c r="D26" s="2">
        <f>MIN(D4:D23)</f>
        <v>29</v>
      </c>
      <c r="E26" s="2"/>
      <c r="F26" s="2"/>
      <c r="G26" s="2"/>
      <c r="H26" s="2"/>
      <c r="I26" s="2"/>
      <c r="J26" s="2"/>
      <c r="K26" s="2"/>
      <c r="L26" s="2"/>
      <c r="M26" s="2"/>
      <c r="N26" s="1">
        <f>MIN(N4:N23)</f>
        <v>269.88</v>
      </c>
      <c r="O26" s="2">
        <f>MIN(O4:O23)</f>
        <v>359.84</v>
      </c>
      <c r="P26" s="2">
        <f>MIN(P4:P23)</f>
        <v>297.56</v>
      </c>
      <c r="Q26" s="2">
        <f>MIN(Q4:Q23)</f>
        <v>461.25</v>
      </c>
      <c r="R26" s="2">
        <f>MIN(R4:R23)</f>
        <v>440.75</v>
      </c>
      <c r="S26" s="2">
        <f>MIN(S4:S23)</f>
        <v>0</v>
      </c>
      <c r="T26" s="2">
        <f t="shared" ref="T26:AB26" si="59">MIN(T4:T23)</f>
        <v>0</v>
      </c>
      <c r="U26" s="2">
        <f t="shared" si="59"/>
        <v>0</v>
      </c>
      <c r="V26" s="2">
        <f t="shared" si="59"/>
        <v>0</v>
      </c>
      <c r="W26" s="2">
        <f t="shared" si="59"/>
        <v>0</v>
      </c>
      <c r="X26" s="2">
        <f t="shared" si="59"/>
        <v>269.88</v>
      </c>
      <c r="Y26" s="2">
        <f t="shared" si="59"/>
        <v>401.35999999999996</v>
      </c>
      <c r="Z26" s="2">
        <f t="shared" si="59"/>
        <v>307.94</v>
      </c>
      <c r="AA26" s="2">
        <f t="shared" si="59"/>
        <v>486.875</v>
      </c>
      <c r="AB26" s="2">
        <f t="shared" si="59"/>
        <v>456.125</v>
      </c>
      <c r="AD26" s="1">
        <f t="shared" ref="AD26" si="60">MIN(AD4:AD23)</f>
        <v>2265.25</v>
      </c>
    </row>
    <row r="27" spans="1:30">
      <c r="A27" t="s">
        <v>47</v>
      </c>
      <c r="C27" s="1">
        <f>AVERAGE(C4:C23)</f>
        <v>40.494999999999997</v>
      </c>
      <c r="D27" s="2">
        <f>AVERAGE(D4:D23)</f>
        <v>40.75</v>
      </c>
      <c r="E27" s="2"/>
      <c r="F27" s="2"/>
      <c r="G27" s="2"/>
      <c r="H27" s="2"/>
      <c r="I27" s="2"/>
      <c r="J27" s="2"/>
      <c r="K27" s="2"/>
      <c r="L27" s="2"/>
      <c r="M27" s="2"/>
      <c r="N27" s="1">
        <f>AVERAGE(N4:N23)</f>
        <v>1621.3945000000001</v>
      </c>
      <c r="O27" s="2">
        <f>AVERAGE(O4:O23)</f>
        <v>2078.5184999999997</v>
      </c>
      <c r="P27" s="2">
        <f>AVERAGE(P4:P23)</f>
        <v>1956.9659999999999</v>
      </c>
      <c r="Q27" s="2">
        <f>AVERAGE(Q4:Q23)</f>
        <v>3181.6189999999997</v>
      </c>
      <c r="R27" s="2">
        <f>AVERAGE(R4:R23)</f>
        <v>1935.8555000000001</v>
      </c>
      <c r="S27" s="2">
        <f>AVERAGE(S4:S23)</f>
        <v>29.563499999999998</v>
      </c>
      <c r="T27" s="2">
        <f t="shared" ref="T27:AB27" si="61">AVERAGE(T4:T23)</f>
        <v>263.62025</v>
      </c>
      <c r="U27" s="2">
        <f t="shared" si="61"/>
        <v>193.76999999999998</v>
      </c>
      <c r="V27" s="2">
        <f t="shared" si="61"/>
        <v>814.79099999999994</v>
      </c>
      <c r="W27" s="2">
        <f t="shared" si="61"/>
        <v>213.20575000000002</v>
      </c>
      <c r="X27" s="2">
        <f t="shared" si="61"/>
        <v>1650.9579999999999</v>
      </c>
      <c r="Y27" s="2">
        <f t="shared" si="61"/>
        <v>2342.1387499999996</v>
      </c>
      <c r="Z27" s="2">
        <f t="shared" si="61"/>
        <v>2150.7359999999999</v>
      </c>
      <c r="AA27" s="2">
        <f t="shared" si="61"/>
        <v>3996.4100000000008</v>
      </c>
      <c r="AB27" s="2">
        <f t="shared" si="61"/>
        <v>2149.0612499999997</v>
      </c>
      <c r="AD27" s="1">
        <f t="shared" ref="AD27" si="62">AVERAGE(AD4:AD23)</f>
        <v>12289.304</v>
      </c>
    </row>
    <row r="28" spans="1:30">
      <c r="A28" t="s">
        <v>48</v>
      </c>
      <c r="D28">
        <f>SUM(D4:D23)</f>
        <v>815</v>
      </c>
      <c r="N28" s="3">
        <f>SUM(N4:N23)</f>
        <v>32427.890000000003</v>
      </c>
      <c r="O28">
        <f>SUM(O4:O23)</f>
        <v>41570.369999999995</v>
      </c>
      <c r="P28">
        <f>SUM(P4:P23)</f>
        <v>39139.32</v>
      </c>
      <c r="Q28">
        <f>SUM(Q4:Q23)</f>
        <v>63632.37999999999</v>
      </c>
      <c r="R28">
        <f>SUM(R4:R23)</f>
        <v>38717.11</v>
      </c>
      <c r="S28">
        <f>SUM(S4:S23)</f>
        <v>591.27</v>
      </c>
      <c r="T28">
        <f t="shared" ref="T28:AB28" si="63">SUM(T4:T23)</f>
        <v>5272.4049999999997</v>
      </c>
      <c r="U28">
        <f t="shared" si="63"/>
        <v>3875.3999999999996</v>
      </c>
      <c r="V28">
        <f t="shared" si="63"/>
        <v>16295.82</v>
      </c>
      <c r="W28">
        <f t="shared" si="63"/>
        <v>4264.1150000000007</v>
      </c>
      <c r="X28">
        <f t="shared" si="63"/>
        <v>33019.159999999996</v>
      </c>
      <c r="Y28">
        <f t="shared" si="63"/>
        <v>46842.774999999994</v>
      </c>
      <c r="Z28">
        <f t="shared" si="63"/>
        <v>43014.720000000001</v>
      </c>
      <c r="AA28">
        <f t="shared" si="63"/>
        <v>79928.200000000012</v>
      </c>
      <c r="AB28">
        <f t="shared" si="63"/>
        <v>42981.224999999999</v>
      </c>
      <c r="AD28" s="1">
        <f t="shared" ref="AD28" si="64">SUM(AD4:AD23)</f>
        <v>245786.08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Timileyin Olaipupo</dc:creator>
  <cp:lastModifiedBy>Timileyin Olaipupo</cp:lastModifiedBy>
  <cp:lastPrinted>2024-10-01T12:22:17Z</cp:lastPrinted>
  <dcterms:created xsi:type="dcterms:W3CDTF">2024-10-01T07:58:47Z</dcterms:created>
  <dcterms:modified xsi:type="dcterms:W3CDTF">2024-10-01T12:22:34Z</dcterms:modified>
</cp:coreProperties>
</file>