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J59" i="1"/>
  <c r="J58" i="1"/>
  <c r="J57" i="1"/>
  <c r="J56" i="1"/>
  <c r="J55" i="1"/>
  <c r="J53" i="1"/>
  <c r="J52" i="1"/>
  <c r="P35" i="1"/>
  <c r="N35" i="1"/>
  <c r="P34" i="1"/>
  <c r="P33" i="1"/>
  <c r="P32" i="1"/>
  <c r="P31" i="1"/>
  <c r="O30" i="1"/>
  <c r="O29" i="1"/>
  <c r="O28" i="1"/>
  <c r="G22" i="1"/>
  <c r="E22" i="1"/>
  <c r="G19" i="1"/>
  <c r="G21" i="1"/>
  <c r="G20" i="1"/>
  <c r="G17" i="1"/>
  <c r="G18" i="1"/>
</calcChain>
</file>

<file path=xl/sharedStrings.xml><?xml version="1.0" encoding="utf-8"?>
<sst xmlns="http://schemas.openxmlformats.org/spreadsheetml/2006/main" count="39" uniqueCount="30">
  <si>
    <t>mała próbka= rozkład t-studenta</t>
  </si>
  <si>
    <t>średnia=</t>
  </si>
  <si>
    <t>n=</t>
  </si>
  <si>
    <t>współczynnik ufności=</t>
  </si>
  <si>
    <t>odchylenie(sigma bo duża /populacja) =</t>
  </si>
  <si>
    <t>1-alfa=</t>
  </si>
  <si>
    <t>sigma/pierwiastek z n=</t>
  </si>
  <si>
    <t>alfa/2=</t>
  </si>
  <si>
    <t>P(Z 0,05)</t>
  </si>
  <si>
    <t>179+-</t>
  </si>
  <si>
    <t>-przedział ufności</t>
  </si>
  <si>
    <t>rozkład obustronny dlaetgo afla/2</t>
  </si>
  <si>
    <t>sigma=</t>
  </si>
  <si>
    <t>ufność=</t>
  </si>
  <si>
    <t>sigma/pierw z n</t>
  </si>
  <si>
    <t>P(Z 0,025)=</t>
  </si>
  <si>
    <t>Odp:</t>
  </si>
  <si>
    <t>na 90% średnia znajdzie się w przedziale [177,180]</t>
  </si>
  <si>
    <t>Odp.</t>
  </si>
  <si>
    <t>5200+-</t>
  </si>
  <si>
    <t>śr=</t>
  </si>
  <si>
    <t>alfa-1=</t>
  </si>
  <si>
    <t>Na 95% średnia wynagrodzeń korporacji znajdzie się w przedziale [5043,2 ; 5356,8]</t>
  </si>
  <si>
    <t>s/pier z n=</t>
  </si>
  <si>
    <t>s=</t>
  </si>
  <si>
    <t>rozkład t studneta</t>
  </si>
  <si>
    <t>df=</t>
  </si>
  <si>
    <t>P(t 0,025)</t>
  </si>
  <si>
    <t>Na 95% wartosc średniej wynagrodzeń znajdzie się</t>
  </si>
  <si>
    <t>w przedziale [5018;5382]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</si>
</sst>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quotePrefix="1"/>
    <xf numFmtId="2" fontId="0" fillId="3" borderId="0" xfId="0" applyNumberFormat="1" applyFill="1"/>
    <xf numFmtId="165" fontId="0" fillId="2" borderId="0" xfId="0" applyNumberFormat="1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76200</xdr:rowOff>
    </xdr:from>
    <xdr:to>
      <xdr:col>17</xdr:col>
      <xdr:colOff>458427</xdr:colOff>
      <xdr:row>10</xdr:row>
      <xdr:rowOff>133624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76200"/>
          <a:ext cx="8792802" cy="1962424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581025</xdr:colOff>
      <xdr:row>8</xdr:row>
      <xdr:rowOff>57150</xdr:rowOff>
    </xdr:from>
    <xdr:to>
      <xdr:col>21</xdr:col>
      <xdr:colOff>563545</xdr:colOff>
      <xdr:row>16</xdr:row>
      <xdr:rowOff>28883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1581150"/>
          <a:ext cx="5468920" cy="1495733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23</xdr:row>
      <xdr:rowOff>142875</xdr:rowOff>
    </xdr:from>
    <xdr:to>
      <xdr:col>12</xdr:col>
      <xdr:colOff>582122</xdr:colOff>
      <xdr:row>35</xdr:row>
      <xdr:rowOff>143194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4524375"/>
          <a:ext cx="7859222" cy="228631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39</xdr:row>
      <xdr:rowOff>104775</xdr:rowOff>
    </xdr:from>
    <xdr:to>
      <xdr:col>11</xdr:col>
      <xdr:colOff>305837</xdr:colOff>
      <xdr:row>47</xdr:row>
      <xdr:rowOff>114514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7534275"/>
          <a:ext cx="7430537" cy="1533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71040</xdr:rowOff>
    </xdr:from>
    <xdr:to>
      <xdr:col>7</xdr:col>
      <xdr:colOff>95250</xdr:colOff>
      <xdr:row>54</xdr:row>
      <xdr:rowOff>143316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024540"/>
          <a:ext cx="4810125" cy="1405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abSelected="1" workbookViewId="0">
      <selection activeCell="L55" sqref="L55"/>
    </sheetView>
  </sheetViews>
  <sheetFormatPr defaultRowHeight="15" x14ac:dyDescent="0.25"/>
  <cols>
    <col min="6" max="6" width="13" customWidth="1"/>
    <col min="7" max="7" width="12" bestFit="1" customWidth="1"/>
  </cols>
  <sheetData>
    <row r="2" spans="1:13" x14ac:dyDescent="0.25">
      <c r="A2" s="2" t="s">
        <v>0</v>
      </c>
      <c r="B2" s="2"/>
      <c r="C2" s="2"/>
      <c r="D2" s="2"/>
    </row>
    <row r="12" spans="1:13" x14ac:dyDescent="0.25">
      <c r="E12" t="s">
        <v>4</v>
      </c>
      <c r="G12">
        <v>9</v>
      </c>
      <c r="J12" t="s">
        <v>11</v>
      </c>
    </row>
    <row r="13" spans="1:13" x14ac:dyDescent="0.25">
      <c r="E13" t="s">
        <v>1</v>
      </c>
      <c r="G13">
        <v>179</v>
      </c>
    </row>
    <row r="14" spans="1:13" x14ac:dyDescent="0.25">
      <c r="E14" t="s">
        <v>2</v>
      </c>
      <c r="G14">
        <v>196</v>
      </c>
    </row>
    <row r="15" spans="1:13" x14ac:dyDescent="0.25">
      <c r="E15" t="s">
        <v>3</v>
      </c>
      <c r="G15">
        <v>0.9</v>
      </c>
      <c r="I15" t="s">
        <v>16</v>
      </c>
    </row>
    <row r="16" spans="1:13" x14ac:dyDescent="0.25">
      <c r="E16" t="s">
        <v>5</v>
      </c>
      <c r="G16">
        <v>0.1</v>
      </c>
      <c r="I16" s="3" t="s">
        <v>17</v>
      </c>
      <c r="J16" s="3"/>
      <c r="K16" s="3"/>
      <c r="L16" s="3"/>
      <c r="M16" s="3"/>
    </row>
    <row r="17" spans="5:16" x14ac:dyDescent="0.25">
      <c r="E17" t="s">
        <v>7</v>
      </c>
      <c r="G17">
        <f>G16/2</f>
        <v>0.05</v>
      </c>
    </row>
    <row r="18" spans="5:16" x14ac:dyDescent="0.25">
      <c r="E18" t="s">
        <v>6</v>
      </c>
      <c r="G18">
        <f>G12/SQRT(G14)</f>
        <v>0.6428571428571429</v>
      </c>
    </row>
    <row r="19" spans="5:16" x14ac:dyDescent="0.25">
      <c r="E19" t="s">
        <v>8</v>
      </c>
      <c r="G19">
        <f>_xlfn.NORM.S.INV(G17)</f>
        <v>-1.6448536269514726</v>
      </c>
    </row>
    <row r="20" spans="5:16" x14ac:dyDescent="0.25">
      <c r="G20">
        <f>G19*(-1)</f>
        <v>1.6448536269514726</v>
      </c>
    </row>
    <row r="21" spans="5:16" x14ac:dyDescent="0.25">
      <c r="F21" s="3" t="s">
        <v>9</v>
      </c>
      <c r="G21" s="3">
        <f>G18*G20</f>
        <v>1.0574059030402325</v>
      </c>
    </row>
    <row r="22" spans="5:16" x14ac:dyDescent="0.25">
      <c r="E22" s="1">
        <f>G13-G21</f>
        <v>177.94259409695977</v>
      </c>
      <c r="F22" s="1"/>
      <c r="G22" s="1">
        <f>G13+G21</f>
        <v>180.05740590304023</v>
      </c>
      <c r="H22" s="4" t="s">
        <v>10</v>
      </c>
    </row>
    <row r="25" spans="5:16" x14ac:dyDescent="0.25">
      <c r="N25" t="s">
        <v>12</v>
      </c>
      <c r="O25">
        <v>800</v>
      </c>
    </row>
    <row r="26" spans="5:16" x14ac:dyDescent="0.25">
      <c r="N26" t="s">
        <v>2</v>
      </c>
      <c r="O26">
        <v>100</v>
      </c>
    </row>
    <row r="27" spans="5:16" x14ac:dyDescent="0.25">
      <c r="N27" t="s">
        <v>1</v>
      </c>
      <c r="O27">
        <v>5200</v>
      </c>
    </row>
    <row r="28" spans="5:16" x14ac:dyDescent="0.25">
      <c r="N28" t="s">
        <v>13</v>
      </c>
      <c r="O28">
        <f>0.95</f>
        <v>0.95</v>
      </c>
    </row>
    <row r="29" spans="5:16" x14ac:dyDescent="0.25">
      <c r="N29" t="s">
        <v>5</v>
      </c>
      <c r="O29">
        <f>1-O28</f>
        <v>5.0000000000000044E-2</v>
      </c>
    </row>
    <row r="30" spans="5:16" x14ac:dyDescent="0.25">
      <c r="N30" t="s">
        <v>7</v>
      </c>
      <c r="O30">
        <f>O29/2</f>
        <v>2.5000000000000022E-2</v>
      </c>
    </row>
    <row r="31" spans="5:16" x14ac:dyDescent="0.25">
      <c r="N31" t="s">
        <v>14</v>
      </c>
      <c r="P31">
        <f>O25/SQRT(O26)</f>
        <v>80</v>
      </c>
    </row>
    <row r="32" spans="5:16" x14ac:dyDescent="0.25">
      <c r="N32" t="s">
        <v>15</v>
      </c>
      <c r="P32">
        <f>_xlfn.NORM.S.INV(O30)</f>
        <v>-1.9599639845400536</v>
      </c>
    </row>
    <row r="33" spans="1:23" x14ac:dyDescent="0.25">
      <c r="P33">
        <f>P32*-1</f>
        <v>1.9599639845400536</v>
      </c>
    </row>
    <row r="34" spans="1:23" x14ac:dyDescent="0.25">
      <c r="N34" s="3" t="s">
        <v>19</v>
      </c>
      <c r="O34" s="3"/>
      <c r="P34" s="5">
        <f>P31*P33</f>
        <v>156.79711876320428</v>
      </c>
    </row>
    <row r="35" spans="1:23" x14ac:dyDescent="0.25">
      <c r="N35" s="6">
        <f>O27-P34</f>
        <v>5043.2028812367953</v>
      </c>
      <c r="O35" s="1"/>
      <c r="P35" s="6">
        <f>O27+P34</f>
        <v>5356.7971187632047</v>
      </c>
    </row>
    <row r="37" spans="1:23" x14ac:dyDescent="0.25">
      <c r="N37" s="3" t="s">
        <v>18</v>
      </c>
      <c r="O37" s="3" t="s">
        <v>22</v>
      </c>
      <c r="P37" s="3"/>
      <c r="Q37" s="3"/>
      <c r="R37" s="3"/>
      <c r="S37" s="3"/>
      <c r="T37" s="3"/>
      <c r="U37" s="3"/>
      <c r="V37" s="3"/>
      <c r="W37" s="3"/>
    </row>
    <row r="40" spans="1:23" x14ac:dyDescent="0.25">
      <c r="A40" s="7">
        <v>4</v>
      </c>
    </row>
    <row r="49" spans="2:10" x14ac:dyDescent="0.25">
      <c r="I49" t="s">
        <v>24</v>
      </c>
      <c r="J49">
        <v>800</v>
      </c>
    </row>
    <row r="50" spans="2:10" x14ac:dyDescent="0.25">
      <c r="I50" t="s">
        <v>20</v>
      </c>
      <c r="J50">
        <v>5200</v>
      </c>
    </row>
    <row r="51" spans="2:10" x14ac:dyDescent="0.25">
      <c r="I51" t="s">
        <v>13</v>
      </c>
      <c r="J51">
        <v>0.95</v>
      </c>
    </row>
    <row r="52" spans="2:10" x14ac:dyDescent="0.25">
      <c r="I52" t="s">
        <v>21</v>
      </c>
      <c r="J52">
        <f>1-J51</f>
        <v>5.0000000000000044E-2</v>
      </c>
    </row>
    <row r="53" spans="2:10" x14ac:dyDescent="0.25">
      <c r="I53" t="s">
        <v>7</v>
      </c>
      <c r="J53">
        <f>J52/2</f>
        <v>2.5000000000000022E-2</v>
      </c>
    </row>
    <row r="54" spans="2:10" x14ac:dyDescent="0.25">
      <c r="I54" t="s">
        <v>2</v>
      </c>
      <c r="J54">
        <v>100</v>
      </c>
    </row>
    <row r="55" spans="2:10" x14ac:dyDescent="0.25">
      <c r="I55" t="s">
        <v>23</v>
      </c>
      <c r="J55">
        <f>J49/SQRT(J54)</f>
        <v>80</v>
      </c>
    </row>
    <row r="56" spans="2:10" x14ac:dyDescent="0.25">
      <c r="B56" t="s">
        <v>25</v>
      </c>
      <c r="I56" t="s">
        <v>26</v>
      </c>
      <c r="J56">
        <f>J54-1</f>
        <v>99</v>
      </c>
    </row>
    <row r="57" spans="2:10" x14ac:dyDescent="0.25">
      <c r="I57" t="s">
        <v>27</v>
      </c>
      <c r="J57">
        <f>_xlfn.T.INV.2T(J53,J56)</f>
        <v>2.2760034747512714</v>
      </c>
    </row>
    <row r="58" spans="2:10" x14ac:dyDescent="0.25">
      <c r="B58" s="3" t="s">
        <v>18</v>
      </c>
      <c r="C58" s="3"/>
      <c r="D58" s="3"/>
      <c r="E58" s="3"/>
      <c r="F58" s="3"/>
      <c r="H58" s="3" t="s">
        <v>19</v>
      </c>
      <c r="I58" s="3"/>
      <c r="J58" s="3">
        <f>J57*J55</f>
        <v>182.0802779801017</v>
      </c>
    </row>
    <row r="59" spans="2:10" x14ac:dyDescent="0.25">
      <c r="B59" s="3" t="s">
        <v>28</v>
      </c>
      <c r="C59" s="3"/>
      <c r="D59" s="3"/>
      <c r="E59" s="3"/>
      <c r="F59" s="3"/>
      <c r="H59" s="1">
        <f>J50-J58</f>
        <v>5017.9197220198985</v>
      </c>
      <c r="I59" s="1"/>
      <c r="J59" s="1">
        <f>J50+J58</f>
        <v>5382.0802779801015</v>
      </c>
    </row>
    <row r="60" spans="2:10" x14ac:dyDescent="0.25">
      <c r="B60" s="3" t="s">
        <v>29</v>
      </c>
      <c r="C60" s="3"/>
      <c r="D60" s="3"/>
      <c r="E60" s="3"/>
      <c r="F6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2025-04-10T10:02:19Z</dcterms:created>
  <dcterms:modified xsi:type="dcterms:W3CDTF">2025-04-10T10:52:25Z</dcterms:modified>
</cp:coreProperties>
</file>