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2435" activeTab="4"/>
  </bookViews>
  <sheets>
    <sheet name="r.normlany-testy" sheetId="1" r:id="rId1"/>
    <sheet name="t-stdunet testy" sheetId="2" r:id="rId2"/>
    <sheet name="wariancja-testy" sheetId="3" r:id="rId3"/>
    <sheet name="frakcje-testy" sheetId="4" r:id="rId4"/>
    <sheet name="zad2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B18" i="5"/>
  <c r="B15" i="5"/>
  <c r="B13" i="4"/>
  <c r="B12" i="4"/>
  <c r="B10" i="4"/>
  <c r="B9" i="4"/>
  <c r="B14" i="3"/>
  <c r="B13" i="3"/>
  <c r="B12" i="3"/>
  <c r="B11" i="3"/>
  <c r="B15" i="2"/>
  <c r="B14" i="2"/>
  <c r="B12" i="1"/>
  <c r="B11" i="1"/>
  <c r="B9" i="1"/>
</calcChain>
</file>

<file path=xl/sharedStrings.xml><?xml version="1.0" encoding="utf-8"?>
<sst xmlns="http://schemas.openxmlformats.org/spreadsheetml/2006/main" count="80" uniqueCount="56">
  <si>
    <t>1.</t>
  </si>
  <si>
    <t>H0:</t>
  </si>
  <si>
    <t>H1:</t>
  </si>
  <si>
    <t>n=</t>
  </si>
  <si>
    <t>S=</t>
  </si>
  <si>
    <t>alfa=</t>
  </si>
  <si>
    <t>alfa/2=</t>
  </si>
  <si>
    <t>xśr=</t>
  </si>
  <si>
    <t>H0: śr=</t>
  </si>
  <si>
    <t>H1: śr!=</t>
  </si>
  <si>
    <t>Przyjmujemy jakas wartosc różna od 6000</t>
  </si>
  <si>
    <t>Z=</t>
  </si>
  <si>
    <t>Wart.k=</t>
  </si>
  <si>
    <t>Z&gt;WK</t>
  </si>
  <si>
    <t>wiec odrzucamy H0</t>
  </si>
  <si>
    <t>-</t>
  </si>
  <si>
    <t>poprawna hipoteza</t>
  </si>
  <si>
    <t>Odp:</t>
  </si>
  <si>
    <t>Średni miesięczny dochód na poziomie istotności 0,05 różni się od 6000</t>
  </si>
  <si>
    <t>śr&gt;=</t>
  </si>
  <si>
    <t>śr&lt;</t>
  </si>
  <si>
    <t>śr=</t>
  </si>
  <si>
    <t>t=</t>
  </si>
  <si>
    <t>T=</t>
  </si>
  <si>
    <t>df=</t>
  </si>
  <si>
    <t>t&gt;T</t>
  </si>
  <si>
    <t>jak dwustronny funkcja to alfa*2 żeby wyszło</t>
  </si>
  <si>
    <t>szukamy aby lewostronnego bo checmy mniej/więcej niż 40</t>
  </si>
  <si>
    <t>jest lewostronnie więc nie wpada w obszar krytyczny więc brak podstaw do odrzuecenia hipotezy 0</t>
  </si>
  <si>
    <t>wniosek:</t>
  </si>
  <si>
    <t>Na poziomie istotności 0,05 pracownicy w tej firmie nie pracuja mniej niż 40 h w tygodniu</t>
  </si>
  <si>
    <t>H0;</t>
  </si>
  <si>
    <t>sigma^2=</t>
  </si>
  <si>
    <t>sigma^2</t>
  </si>
  <si>
    <t>!=4</t>
  </si>
  <si>
    <t>sprawdzamy czy się rózni więc test obustronny</t>
  </si>
  <si>
    <t>X^2=</t>
  </si>
  <si>
    <t>Chi^2=</t>
  </si>
  <si>
    <t>rozkład chi^2 nie jest symetryczny więc trzeba odczytac i z lewej i z prawej strony</t>
  </si>
  <si>
    <t>21 mieści się w przedziale więc brak podstaw do odrzucenia H0</t>
  </si>
  <si>
    <t>Wniosek:</t>
  </si>
  <si>
    <t>przy pozoiomie istotnosci 0,05 można stwierdzic że wariancja masy produktów wynosi 4g^2</t>
  </si>
  <si>
    <t>p=0,7</t>
  </si>
  <si>
    <t>p!=0,7</t>
  </si>
  <si>
    <t>x=</t>
  </si>
  <si>
    <t>p^=</t>
  </si>
  <si>
    <t>W.k=</t>
  </si>
  <si>
    <t>WK&lt;Z więć nie wpada w obszar krytyczny , brak podstaw do odrzucenia H0</t>
  </si>
  <si>
    <t>Przy poziomie istotności 0,05 można stwierdzić że 70% klientów tej firmy jest zadowolonych</t>
  </si>
  <si>
    <t>waga=</t>
  </si>
  <si>
    <t>H1=</t>
  </si>
  <si>
    <t>waga!=</t>
  </si>
  <si>
    <t>Wk=</t>
  </si>
  <si>
    <t>Wartosć wpada w obszar krytyczny więc odrzucamy H0</t>
  </si>
  <si>
    <t>Wnisoek:</t>
  </si>
  <si>
    <t>przy poziomie istotnosaci 0,01 można stwierdzic że średnia waga konserw nie jest równa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</si>
</sst>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0</xdr:row>
      <xdr:rowOff>0</xdr:rowOff>
    </xdr:from>
    <xdr:to>
      <xdr:col>20</xdr:col>
      <xdr:colOff>0</xdr:colOff>
      <xdr:row>10</xdr:row>
      <xdr:rowOff>95537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0"/>
          <a:ext cx="3648075" cy="200053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104775</xdr:rowOff>
    </xdr:from>
    <xdr:to>
      <xdr:col>20</xdr:col>
      <xdr:colOff>76200</xdr:colOff>
      <xdr:row>25</xdr:row>
      <xdr:rowOff>156217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2009775"/>
          <a:ext cx="3733800" cy="2908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0</xdr:row>
      <xdr:rowOff>0</xdr:rowOff>
    </xdr:from>
    <xdr:to>
      <xdr:col>19</xdr:col>
      <xdr:colOff>305546</xdr:colOff>
      <xdr:row>14</xdr:row>
      <xdr:rowOff>152469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0"/>
          <a:ext cx="3344021" cy="2819469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14</xdr:row>
      <xdr:rowOff>99929</xdr:rowOff>
    </xdr:from>
    <xdr:to>
      <xdr:col>20</xdr:col>
      <xdr:colOff>180975</xdr:colOff>
      <xdr:row>33</xdr:row>
      <xdr:rowOff>181902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2766929"/>
          <a:ext cx="3971925" cy="37014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0</xdr:row>
      <xdr:rowOff>47625</xdr:rowOff>
    </xdr:from>
    <xdr:to>
      <xdr:col>21</xdr:col>
      <xdr:colOff>524518</xdr:colOff>
      <xdr:row>15</xdr:row>
      <xdr:rowOff>171866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47625"/>
          <a:ext cx="4610743" cy="2981741"/>
        </a:xfrm>
        <a:prstGeom prst="rect">
          <a:avLst/>
        </a:prstGeom>
      </xdr:spPr>
    </xdr:pic>
    <xdr:clientData/>
  </xdr:twoCellAnchor>
  <xdr:twoCellAnchor editAs="oneCell">
    <xdr:from>
      <xdr:col>13</xdr:col>
      <xdr:colOff>504825</xdr:colOff>
      <xdr:row>15</xdr:row>
      <xdr:rowOff>188388</xdr:rowOff>
    </xdr:from>
    <xdr:to>
      <xdr:col>22</xdr:col>
      <xdr:colOff>571500</xdr:colOff>
      <xdr:row>38</xdr:row>
      <xdr:rowOff>185143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9625" y="3045888"/>
          <a:ext cx="5553075" cy="43782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0</xdr:row>
      <xdr:rowOff>0</xdr:rowOff>
    </xdr:from>
    <xdr:to>
      <xdr:col>21</xdr:col>
      <xdr:colOff>324579</xdr:colOff>
      <xdr:row>18</xdr:row>
      <xdr:rowOff>171953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0"/>
          <a:ext cx="5220429" cy="3600953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15</xdr:row>
      <xdr:rowOff>152399</xdr:rowOff>
    </xdr:from>
    <xdr:to>
      <xdr:col>22</xdr:col>
      <xdr:colOff>9525</xdr:colOff>
      <xdr:row>38</xdr:row>
      <xdr:rowOff>89322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5" y="3009899"/>
          <a:ext cx="5562600" cy="43184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270953</xdr:colOff>
      <xdr:row>6</xdr:row>
      <xdr:rowOff>133350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76553" cy="127635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4</xdr:row>
      <xdr:rowOff>0</xdr:rowOff>
    </xdr:from>
    <xdr:to>
      <xdr:col>18</xdr:col>
      <xdr:colOff>57150</xdr:colOff>
      <xdr:row>14</xdr:row>
      <xdr:rowOff>95537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1875" y="762000"/>
          <a:ext cx="3648075" cy="2000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1" sqref="E21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8</v>
      </c>
      <c r="B2">
        <v>6000</v>
      </c>
    </row>
    <row r="4" spans="1:6" x14ac:dyDescent="0.25">
      <c r="A4" t="s">
        <v>9</v>
      </c>
      <c r="B4">
        <v>6000</v>
      </c>
      <c r="C4" s="3" t="s">
        <v>15</v>
      </c>
      <c r="D4" t="s">
        <v>16</v>
      </c>
    </row>
    <row r="6" spans="1:6" x14ac:dyDescent="0.25">
      <c r="A6" t="s">
        <v>3</v>
      </c>
      <c r="B6">
        <v>50</v>
      </c>
    </row>
    <row r="7" spans="1:6" x14ac:dyDescent="0.25">
      <c r="A7" t="s">
        <v>4</v>
      </c>
      <c r="B7">
        <v>1000</v>
      </c>
    </row>
    <row r="8" spans="1:6" x14ac:dyDescent="0.25">
      <c r="A8" t="s">
        <v>5</v>
      </c>
      <c r="B8">
        <v>0.05</v>
      </c>
    </row>
    <row r="9" spans="1:6" x14ac:dyDescent="0.25">
      <c r="A9" t="s">
        <v>6</v>
      </c>
      <c r="B9">
        <f>B8/2</f>
        <v>2.5000000000000001E-2</v>
      </c>
    </row>
    <row r="10" spans="1:6" x14ac:dyDescent="0.25">
      <c r="A10" t="s">
        <v>7</v>
      </c>
      <c r="B10">
        <v>6300</v>
      </c>
      <c r="C10" s="1" t="s">
        <v>10</v>
      </c>
    </row>
    <row r="11" spans="1:6" x14ac:dyDescent="0.25">
      <c r="A11" t="s">
        <v>11</v>
      </c>
      <c r="B11">
        <f>(B10-B2)/(B7/SQRT(B6))</f>
        <v>2.1213203435596424</v>
      </c>
    </row>
    <row r="12" spans="1:6" x14ac:dyDescent="0.25">
      <c r="A12" t="s">
        <v>12</v>
      </c>
      <c r="B12">
        <f>_xlfn.NORM.S.INV(B9)*-1</f>
        <v>1.9599639845400538</v>
      </c>
      <c r="D12" s="2" t="s">
        <v>13</v>
      </c>
      <c r="E12" s="2" t="s">
        <v>14</v>
      </c>
      <c r="F12" s="2"/>
    </row>
    <row r="13" spans="1:6" x14ac:dyDescent="0.25">
      <c r="D13" t="s">
        <v>17</v>
      </c>
      <c r="E1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I25" sqref="I25"/>
    </sheetView>
  </sheetViews>
  <sheetFormatPr defaultRowHeight="15" x14ac:dyDescent="0.25"/>
  <sheetData>
    <row r="2" spans="1:14" x14ac:dyDescent="0.25">
      <c r="A2" t="s">
        <v>1</v>
      </c>
      <c r="B2" t="s">
        <v>19</v>
      </c>
      <c r="C2">
        <v>40</v>
      </c>
    </row>
    <row r="4" spans="1:14" x14ac:dyDescent="0.25">
      <c r="A4" t="s">
        <v>2</v>
      </c>
      <c r="B4" t="s">
        <v>20</v>
      </c>
      <c r="C4">
        <v>40</v>
      </c>
    </row>
    <row r="6" spans="1:14" x14ac:dyDescent="0.25">
      <c r="A6" t="s">
        <v>29</v>
      </c>
      <c r="B6" t="s">
        <v>30</v>
      </c>
    </row>
    <row r="9" spans="1:14" x14ac:dyDescent="0.25">
      <c r="A9" t="s">
        <v>24</v>
      </c>
      <c r="B9">
        <v>9</v>
      </c>
    </row>
    <row r="10" spans="1:14" x14ac:dyDescent="0.25">
      <c r="A10" t="s">
        <v>3</v>
      </c>
      <c r="B10">
        <v>10</v>
      </c>
    </row>
    <row r="11" spans="1:14" x14ac:dyDescent="0.25">
      <c r="A11" t="s">
        <v>21</v>
      </c>
      <c r="B11">
        <v>42</v>
      </c>
    </row>
    <row r="12" spans="1:14" x14ac:dyDescent="0.25">
      <c r="A12" t="s">
        <v>4</v>
      </c>
      <c r="B12">
        <v>3.2</v>
      </c>
    </row>
    <row r="13" spans="1:14" x14ac:dyDescent="0.25">
      <c r="A13" t="s">
        <v>5</v>
      </c>
      <c r="B13">
        <v>0.05</v>
      </c>
    </row>
    <row r="14" spans="1:14" x14ac:dyDescent="0.25">
      <c r="A14" t="s">
        <v>22</v>
      </c>
      <c r="B14">
        <f>(B11-C2)/(B12/SQRT(B10))</f>
        <v>1.9764235376052373</v>
      </c>
    </row>
    <row r="15" spans="1:14" x14ac:dyDescent="0.25">
      <c r="A15" t="s">
        <v>23</v>
      </c>
      <c r="B15">
        <f>_xlfn.T.INV(B13,B9)</f>
        <v>-1.8331129326562374</v>
      </c>
      <c r="D15" s="2" t="s">
        <v>25</v>
      </c>
      <c r="E15" s="2" t="s">
        <v>28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B16" t="s">
        <v>27</v>
      </c>
    </row>
    <row r="17" spans="2:2" x14ac:dyDescent="0.25">
      <c r="B17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18" sqref="B18"/>
    </sheetView>
  </sheetViews>
  <sheetFormatPr defaultRowHeight="15" x14ac:dyDescent="0.25"/>
  <sheetData>
    <row r="2" spans="1:10" x14ac:dyDescent="0.25">
      <c r="A2" t="s">
        <v>31</v>
      </c>
      <c r="B2" t="s">
        <v>32</v>
      </c>
      <c r="C2">
        <v>4</v>
      </c>
    </row>
    <row r="3" spans="1:10" x14ac:dyDescent="0.25">
      <c r="E3" t="s">
        <v>35</v>
      </c>
    </row>
    <row r="4" spans="1:10" x14ac:dyDescent="0.25">
      <c r="A4" t="s">
        <v>2</v>
      </c>
      <c r="B4" t="s">
        <v>33</v>
      </c>
      <c r="C4" t="s">
        <v>34</v>
      </c>
    </row>
    <row r="6" spans="1:10" x14ac:dyDescent="0.25">
      <c r="A6" t="s">
        <v>40</v>
      </c>
      <c r="B6" t="s">
        <v>41</v>
      </c>
    </row>
    <row r="7" spans="1:10" x14ac:dyDescent="0.25">
      <c r="A7" t="s">
        <v>3</v>
      </c>
      <c r="B7">
        <v>15</v>
      </c>
    </row>
    <row r="8" spans="1:10" x14ac:dyDescent="0.25">
      <c r="A8" t="s">
        <v>4</v>
      </c>
      <c r="B8">
        <v>6</v>
      </c>
    </row>
    <row r="9" spans="1:10" x14ac:dyDescent="0.25">
      <c r="A9" t="s">
        <v>32</v>
      </c>
      <c r="B9">
        <v>4</v>
      </c>
    </row>
    <row r="10" spans="1:10" x14ac:dyDescent="0.25">
      <c r="A10" t="s">
        <v>5</v>
      </c>
      <c r="B10">
        <v>0.05</v>
      </c>
    </row>
    <row r="11" spans="1:10" x14ac:dyDescent="0.25">
      <c r="A11" t="s">
        <v>6</v>
      </c>
      <c r="B11">
        <f>B10/2</f>
        <v>2.5000000000000001E-2</v>
      </c>
    </row>
    <row r="12" spans="1:10" x14ac:dyDescent="0.25">
      <c r="A12" t="s">
        <v>36</v>
      </c>
      <c r="B12">
        <f>((B7-1)*B8)/B9</f>
        <v>21</v>
      </c>
      <c r="D12" s="2" t="s">
        <v>39</v>
      </c>
      <c r="E12" s="2"/>
      <c r="F12" s="2"/>
      <c r="G12" s="2"/>
      <c r="H12" s="2"/>
      <c r="I12" s="2"/>
      <c r="J12" s="2"/>
    </row>
    <row r="13" spans="1:10" x14ac:dyDescent="0.25">
      <c r="A13" t="s">
        <v>37</v>
      </c>
      <c r="B13">
        <f>_xlfn.CHISQ.INV(B11,14)</f>
        <v>5.6287261030397318</v>
      </c>
    </row>
    <row r="14" spans="1:10" x14ac:dyDescent="0.25">
      <c r="A14" t="s">
        <v>37</v>
      </c>
      <c r="B14">
        <f>_xlfn.CHISQ.INV(1-B11,14)</f>
        <v>26.118948045037371</v>
      </c>
      <c r="D14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B5" sqref="B5"/>
    </sheetView>
  </sheetViews>
  <sheetFormatPr defaultRowHeight="15" x14ac:dyDescent="0.25"/>
  <sheetData>
    <row r="3" spans="1:4" x14ac:dyDescent="0.25">
      <c r="A3" t="s">
        <v>1</v>
      </c>
      <c r="B3" t="s">
        <v>42</v>
      </c>
    </row>
    <row r="4" spans="1:4" x14ac:dyDescent="0.25">
      <c r="A4" t="s">
        <v>2</v>
      </c>
      <c r="B4" t="s">
        <v>43</v>
      </c>
    </row>
    <row r="6" spans="1:4" x14ac:dyDescent="0.25">
      <c r="A6" t="s">
        <v>40</v>
      </c>
      <c r="B6" t="s">
        <v>48</v>
      </c>
    </row>
    <row r="7" spans="1:4" x14ac:dyDescent="0.25">
      <c r="A7" t="s">
        <v>3</v>
      </c>
      <c r="B7">
        <v>100</v>
      </c>
    </row>
    <row r="8" spans="1:4" x14ac:dyDescent="0.25">
      <c r="A8" t="s">
        <v>44</v>
      </c>
      <c r="B8">
        <v>62</v>
      </c>
    </row>
    <row r="9" spans="1:4" x14ac:dyDescent="0.25">
      <c r="A9" t="s">
        <v>45</v>
      </c>
      <c r="B9">
        <f>B8/B7</f>
        <v>0.62</v>
      </c>
    </row>
    <row r="10" spans="1:4" x14ac:dyDescent="0.25">
      <c r="A10" t="s">
        <v>11</v>
      </c>
      <c r="B10">
        <f>(B9-0.7)/SQRT((0.7*0.3)/B7)</f>
        <v>-1.7457431218879382</v>
      </c>
    </row>
    <row r="11" spans="1:4" x14ac:dyDescent="0.25">
      <c r="A11" t="s">
        <v>5</v>
      </c>
      <c r="B11">
        <v>0.05</v>
      </c>
    </row>
    <row r="12" spans="1:4" x14ac:dyDescent="0.25">
      <c r="A12" t="s">
        <v>6</v>
      </c>
      <c r="B12">
        <f>B11/2</f>
        <v>2.5000000000000001E-2</v>
      </c>
    </row>
    <row r="13" spans="1:4" x14ac:dyDescent="0.25">
      <c r="A13" t="s">
        <v>46</v>
      </c>
      <c r="B13">
        <f>_xlfn.NORM.S.INV(B12)</f>
        <v>-1.9599639845400538</v>
      </c>
      <c r="D13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18"/>
  <sheetViews>
    <sheetView tabSelected="1" workbookViewId="0">
      <selection activeCell="D25" sqref="D25"/>
    </sheetView>
  </sheetViews>
  <sheetFormatPr defaultRowHeight="15" x14ac:dyDescent="0.25"/>
  <sheetData>
    <row r="9" spans="1:4" x14ac:dyDescent="0.25">
      <c r="A9" t="s">
        <v>1</v>
      </c>
      <c r="B9" t="s">
        <v>49</v>
      </c>
      <c r="C9">
        <v>250</v>
      </c>
    </row>
    <row r="10" spans="1:4" x14ac:dyDescent="0.25">
      <c r="A10" t="s">
        <v>50</v>
      </c>
      <c r="B10" t="s">
        <v>51</v>
      </c>
      <c r="C10">
        <v>250</v>
      </c>
    </row>
    <row r="11" spans="1:4" x14ac:dyDescent="0.25">
      <c r="A11" t="s">
        <v>54</v>
      </c>
      <c r="B11" t="s">
        <v>55</v>
      </c>
    </row>
    <row r="12" spans="1:4" x14ac:dyDescent="0.25">
      <c r="A12" t="s">
        <v>3</v>
      </c>
      <c r="B12">
        <v>100</v>
      </c>
    </row>
    <row r="13" spans="1:4" x14ac:dyDescent="0.25">
      <c r="A13" t="s">
        <v>7</v>
      </c>
      <c r="B13">
        <v>245</v>
      </c>
    </row>
    <row r="14" spans="1:4" x14ac:dyDescent="0.25">
      <c r="A14" t="s">
        <v>4</v>
      </c>
      <c r="B14">
        <v>5</v>
      </c>
    </row>
    <row r="15" spans="1:4" x14ac:dyDescent="0.25">
      <c r="A15" t="s">
        <v>11</v>
      </c>
      <c r="B15">
        <f>(B13-C9)/(B14/SQRT(B12))</f>
        <v>-10</v>
      </c>
    </row>
    <row r="16" spans="1:4" x14ac:dyDescent="0.25">
      <c r="A16" t="s">
        <v>52</v>
      </c>
      <c r="B16">
        <f>_xlfn.NORM.S.INV(B18)</f>
        <v>-2.5758293035488999</v>
      </c>
      <c r="D16" t="s">
        <v>53</v>
      </c>
    </row>
    <row r="17" spans="1:2" x14ac:dyDescent="0.25">
      <c r="A17" t="s">
        <v>5</v>
      </c>
      <c r="B17">
        <v>0.01</v>
      </c>
    </row>
    <row r="18" spans="1:2" x14ac:dyDescent="0.25">
      <c r="A18" t="s">
        <v>6</v>
      </c>
      <c r="B18">
        <f>B17/2</f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r.normlany-testy</vt:lpstr>
      <vt:lpstr>t-stdunet testy</vt:lpstr>
      <vt:lpstr>wariancja-testy</vt:lpstr>
      <vt:lpstr>frakcje-testy</vt:lpstr>
      <vt:lpstr>zad29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2025-05-22T09:30:37Z</dcterms:created>
  <dcterms:modified xsi:type="dcterms:W3CDTF">2025-05-22T10:39:59Z</dcterms:modified>
</cp:coreProperties>
</file>