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hackerrank submissions" sheetId="1" state="visible" r:id="rId1"/>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b val="1"/>
      <color rgb="000000FF"/>
      <u val="single"/>
    </font>
    <font>
      <name val="Courier New"/>
      <b val="1"/>
    </font>
  </fonts>
  <fills count="2">
    <fill>
      <patternFill/>
    </fill>
    <fill>
      <patternFill patternType="gray125"/>
    </fill>
  </fills>
  <borders count="3">
    <border>
      <left/>
      <right/>
      <top/>
      <bottom/>
      <diagonal/>
    </border>
    <border>
      <left/>
      <right/>
      <top style="medium"/>
      <bottom style="medium"/>
      <diagonal/>
    </border>
    <border>
      <left style="medium"/>
      <right style="medium"/>
      <top style="medium"/>
      <bottom style="medium"/>
      <diagonal/>
    </border>
  </borders>
  <cellStyleXfs count="1">
    <xf borderId="0" fillId="0" fontId="0" numFmtId="0"/>
  </cellStyleXfs>
  <cellXfs count="5">
    <xf borderId="0" fillId="0" fontId="0" numFmtId="0" pivotButton="0" quotePrefix="0" xfId="0"/>
    <xf applyAlignment="1" borderId="1" fillId="0" fontId="0" numFmtId="0" pivotButton="0" quotePrefix="0" xfId="0">
      <alignment vertical="center" wrapText="1"/>
    </xf>
    <xf applyAlignment="1" borderId="0" fillId="0" fontId="1" numFmtId="0" pivotButton="0" quotePrefix="0" xfId="0">
      <alignment vertical="top"/>
    </xf>
    <xf applyAlignment="1" borderId="0" fillId="0" fontId="0" numFmtId="0" pivotButton="0" quotePrefix="0" xfId="0">
      <alignment vertical="top"/>
    </xf>
    <xf applyAlignment="1" borderId="2" fillId="0" fontId="2" numFmtId="0" pivotButton="0" quotePrefix="0" xfId="0">
      <alignment vertical="top" wrapText="1"/>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tyles.xml" Type="http://schemas.openxmlformats.org/officeDocument/2006/relationships/styles"/><Relationship Id="rId3"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201"/>
  <sheetViews>
    <sheetView workbookViewId="0">
      <selection activeCell="A1" sqref="A1"/>
    </sheetView>
  </sheetViews>
  <sheetFormatPr baseColWidth="8" defaultRowHeight="15"/>
  <cols>
    <col customWidth="1" max="1" min="1" width="35"/>
    <col customWidth="1" max="2" min="2" width="13"/>
    <col customWidth="1" max="3" min="3" width="10"/>
    <col customWidth="1" max="4" min="4" width="6"/>
    <col customWidth="1" max="5" min="5" width="10"/>
    <col customWidth="1" max="6" min="6" width="150"/>
  </cols>
  <sheetData>
    <row r="1">
      <c r="A1" s="1" t="inlineStr">
        <is>
          <t>Challenge (link - in Excel click 'enable editing' if not visible)</t>
        </is>
      </c>
      <c r="B1" s="1" t="inlineStr">
        <is>
          <t>Time</t>
        </is>
      </c>
      <c r="C1" s="1" t="inlineStr">
        <is>
          <t>Status</t>
        </is>
      </c>
      <c r="D1" s="1" t="inlineStr">
        <is>
          <t>Points</t>
        </is>
      </c>
      <c r="E1" s="1" t="inlineStr">
        <is>
          <t>Language</t>
        </is>
      </c>
      <c r="F1" s="1" t="inlineStr">
        <is>
          <t>Code</t>
        </is>
      </c>
    </row>
    <row r="2">
      <c r="A2" s="2">
        <f>HYPERLINK("https://www.hackerrank.com/challenges/2d-array/problem", "2D Array - DS")</f>
        <v/>
      </c>
      <c r="B2" s="3" t="inlineStr">
        <is>
          <t>about 7 hours ago</t>
        </is>
      </c>
      <c r="C2" s="3" t="inlineStr">
        <is>
          <t>Accepted</t>
        </is>
      </c>
      <c r="D2" s="3" t="inlineStr">
        <is>
          <t>15.0</t>
        </is>
      </c>
      <c r="E2" s="3" t="inlineStr">
        <is>
          <t>Python 3</t>
        </is>
      </c>
      <c r="F2" s="4" t="inlineStr">
        <is>
          <t xml:space="preserve">#!/bin/python3
def hourglassSum(A):
   n = len(A)
   maxSum = 7 * -9
   for row in range(n-2) :
       for col in range(n-2)  :
          sum = A[row][col] + A[row][col+1] + A[row][col+2] + \
                             A[row+1][col+1] + \
                A[row+2][col] + A[row + 2][col+1] + A[row + 2][col+2]
          if sum &gt; maxSum : maxSum = sum
   return maxSum
arr = []
for _ in range(6):
    arr.append(list(map(int, input().rstrip().split())))
print (hourglassSum(arr))
</t>
        </is>
      </c>
    </row>
    <row r="3">
      <c r="A3" s="2">
        <f>HYPERLINK("https://www.hackerrank.com/challenges/a-very-big-sum/problem", "A Very Big Sum")</f>
        <v/>
      </c>
      <c r="B3" s="3" t="inlineStr">
        <is>
          <t>10 months ago</t>
        </is>
      </c>
      <c r="C3" s="3" t="inlineStr">
        <is>
          <t>Accepted</t>
        </is>
      </c>
      <c r="D3" s="3" t="inlineStr">
        <is>
          <t>10.0</t>
        </is>
      </c>
      <c r="E3" s="3" t="inlineStr">
        <is>
          <t>Python 3</t>
        </is>
      </c>
      <c r="F3" s="4" t="inlineStr">
        <is>
          <t>#!/bin/python3
import math
import os
import random
import re
import sys
# Complete the aVeryBigSum function below.
def aVeryBigSum(ar):
    result = 0
    for x in ar  : result += x
    return result
if __name__ == '__main__':
    fptr = open(os.environ['OUTPUT_PATH'], 'w')
    ar = list(map(int, input().rstrip().split()))
    result = aVeryBigSum(ar)
    fptr.write(str(result) + '\n')
-- Warning: Some lines may be missing after this ! --</t>
        </is>
      </c>
    </row>
    <row r="4">
      <c r="A4" s="2">
        <f>HYPERLINK("https://www.hackerrank.com/challenges/alphabet-rangoli/problem", "Alphabet Rangoli")</f>
        <v/>
      </c>
      <c r="B4" s="3" t="inlineStr">
        <is>
          <t>9 months ago</t>
        </is>
      </c>
      <c r="C4" s="3" t="inlineStr">
        <is>
          <t>Accepted</t>
        </is>
      </c>
      <c r="D4" s="3" t="inlineStr">
        <is>
          <t>20.0</t>
        </is>
      </c>
      <c r="E4" s="3" t="inlineStr">
        <is>
          <t>Python 3</t>
        </is>
      </c>
      <c r="F4" s="4" t="inlineStr">
        <is>
          <t>def print_rangoli(size):
    def print_lines(_from, _to, _step=1) :
        alphabet = '-a-b-c-d-e-f-g-h-i-j-k-l-m-n-o-p-q-r-s-t-u-v-w-x-y-z-'
        for i in range(_from, _to, _step) :
            middle = alphabet[2 * (size - i)+2:2*size][::-1] + alphabet[2 * (size - i)+1 :2*size]
            padding = '-'*((size*4-3-len(middle))//2)
            print (padding+middle+padding)
    print_lines(1, size)
    print_lines(size, 0, -1)</t>
        </is>
      </c>
    </row>
    <row r="5">
      <c r="A5" s="2">
        <f>HYPERLINK("https://www.hackerrank.com/challenges/alternating-characters/problem", "Alternating Characters ")</f>
        <v/>
      </c>
      <c r="B5" s="3" t="inlineStr">
        <is>
          <t>about 7 hours ago</t>
        </is>
      </c>
      <c r="C5" s="3" t="inlineStr">
        <is>
          <t>Accepted</t>
        </is>
      </c>
      <c r="D5" s="3" t="inlineStr">
        <is>
          <t>20.0</t>
        </is>
      </c>
      <c r="E5" s="3" t="inlineStr">
        <is>
          <t>Python 3</t>
        </is>
      </c>
      <c r="F5" s="4" t="inlineStr">
        <is>
          <t xml:space="preserve">#!/bin/python3
def alternatingCharacters(s):
    countIgnore = 0
    if len(s) &gt; 0 :
        c1= s[0]
        for i, c2 in enumerate(s[1:]) :
            if c1 == c2 : countIgnore += 1
            c1 = c2
    return countIgnore
for _ in range(int(input())):
    print(alternatingCharacters(input()))
</t>
        </is>
      </c>
    </row>
    <row r="6">
      <c r="A6" s="2">
        <f>HYPERLINK("https://www.hackerrank.com/challenges/any-or-all/problem", "Any or All")</f>
        <v/>
      </c>
      <c r="B6" s="3" t="inlineStr">
        <is>
          <t>9 months ago</t>
        </is>
      </c>
      <c r="C6" s="3" t="inlineStr">
        <is>
          <t>Accepted</t>
        </is>
      </c>
      <c r="D6" s="3" t="inlineStr">
        <is>
          <t>20.0</t>
        </is>
      </c>
      <c r="E6" s="3" t="inlineStr">
        <is>
          <t>Python 3</t>
        </is>
      </c>
      <c r="F6" s="4" t="inlineStr">
        <is>
          <t xml:space="preserve"># how to use any and all in this ?
#
def isPalindromic(x) : # x is of type int
   xStr = str(x)
   for i in range (len(xStr) // 2 + 1) :
       if xStr[i] != xStr[len(xStr)-1-i] : return False
   return True
N = int(input()) # not used...
intList = list(map(int, input().split()))
resultTrue = True
for x in intList :
    resultTrue = resultTrue and x &gt; 0
if resultTrue:
    resultTrue = False
    for y in intList :
</t>
        </is>
      </c>
    </row>
    <row r="7">
      <c r="A7" s="2">
        <f>HYPERLINK("https://www.hackerrank.com/challenges/append-and-delete/problem", "Append and Delete")</f>
        <v/>
      </c>
      <c r="B7" s="3" t="inlineStr">
        <is>
          <t>8 months ago</t>
        </is>
      </c>
      <c r="C7" s="3" t="inlineStr">
        <is>
          <t>Accepted</t>
        </is>
      </c>
      <c r="D7" s="3" t="inlineStr">
        <is>
          <t>20.0</t>
        </is>
      </c>
      <c r="E7" s="3" t="inlineStr">
        <is>
          <t>Python 3</t>
        </is>
      </c>
      <c r="F7" s="4" t="inlineStr">
        <is>
          <t xml:space="preserve">#!/bin/python3
def appendAndDelete(s1, s2, k):
    i = 0
    while i &lt; min(len(s1),len(s2)) and s1[i] == s2[i]: i += 1
    if len(s1) &gt;= len(s2) : return len(s1) - i &lt;= k - (len(s2) - i)
    elif i % 2 == 1       : return len(s2[i:]) &lt; k-1
    else                  : return False
result = appendAndDelete(input(), input(), int(input()))
print ('Yes' if result else 'No')
</t>
        </is>
      </c>
    </row>
    <row r="8">
      <c r="A8" s="2">
        <f>HYPERLINK("https://www.hackerrank.com/challenges/python-arithmetic-operators/problem", "Arithmetic Operators")</f>
        <v/>
      </c>
      <c r="B8" s="3" t="inlineStr">
        <is>
          <t>9 months ago</t>
        </is>
      </c>
      <c r="C8" s="3" t="inlineStr">
        <is>
          <t>Accepted</t>
        </is>
      </c>
      <c r="D8" s="3" t="inlineStr">
        <is>
          <t>10.0</t>
        </is>
      </c>
      <c r="E8" s="3" t="inlineStr">
        <is>
          <t>Python 3</t>
        </is>
      </c>
      <c r="F8" s="4" t="inlineStr">
        <is>
          <t>if __name__ == '__main__':
    a = int(input())
    b = int(input())
    print (a+b)
    print (a-b)
    print (a*b)</t>
        </is>
      </c>
    </row>
    <row r="9">
      <c r="A9" s="2">
        <f>HYPERLINK("https://www.hackerrank.com/challenges/game-with-cells/problem", "Army Game")</f>
        <v/>
      </c>
      <c r="B9" s="3" t="inlineStr">
        <is>
          <t>8 months ago</t>
        </is>
      </c>
      <c r="C9" s="3" t="inlineStr">
        <is>
          <t>Accepted</t>
        </is>
      </c>
      <c r="D9" s="3" t="inlineStr">
        <is>
          <t>10.0</t>
        </is>
      </c>
      <c r="E9" s="3" t="inlineStr">
        <is>
          <t>Python 3</t>
        </is>
      </c>
      <c r="F9" s="4" t="inlineStr">
        <is>
          <t xml:space="preserve">
def gameWithCells(n, m): 
    if m % 2 == 1 : m += 1
    if n % 2 == 1 : n += 1
    return int(m * n / 4)
nm = input().split()
n = int(nm[0])
m = int(nm[1])
print(gameWithCells(n, m))
</t>
        </is>
      </c>
    </row>
    <row r="10">
      <c r="A10" s="2">
        <f>HYPERLINK("https://www.hackerrank.com/challenges/crush/problem", "Array Manipulation")</f>
        <v/>
      </c>
      <c r="B10" s="3" t="inlineStr">
        <is>
          <t>9 months ago</t>
        </is>
      </c>
      <c r="C10" s="3" t="inlineStr">
        <is>
          <t>Accepted</t>
        </is>
      </c>
      <c r="D10" s="3" t="inlineStr">
        <is>
          <t>60.0</t>
        </is>
      </c>
      <c r="E10" s="3" t="inlineStr">
        <is>
          <t>Python 3</t>
        </is>
      </c>
      <c r="F10" s="4" t="inlineStr">
        <is>
          <t xml:space="preserve">#!/bin/python3
def arrayManipulation(n, queries):
   arr = [0]*(n+1)
   for i in range(len(queries)):
       a, b, k = queries[i]
       arr[a-1] += k
       if b &lt;=len(arr): arr[b] -= k
   _max = _sum = 0
   for i in arr:
      _sum += i
      if _max &lt; _sum: _max = _sum
   return _max
if __name__ == '__main__':
    nm = input().split()
    n = int(nm[0])
    for _ in range(m):
        queries.append(list(map(int, input().rstrip().split())))
    print(arrayManipulation(n, queries))
</t>
        </is>
      </c>
    </row>
    <row r="11">
      <c r="A11" s="2">
        <f>HYPERLINK("https://www.hackerrank.com/challenges/np-array-mathematics/problem", "Array Mathematics")</f>
        <v/>
      </c>
      <c r="B11" s="3" t="inlineStr">
        <is>
          <t>9 months ago</t>
        </is>
      </c>
      <c r="C11" s="3" t="inlineStr">
        <is>
          <t>Accepted</t>
        </is>
      </c>
      <c r="D11" s="3" t="inlineStr">
        <is>
          <t>20.0</t>
        </is>
      </c>
      <c r="E11" s="3" t="inlineStr">
        <is>
          <t>Python 3</t>
        </is>
      </c>
      <c r="F11" s="4" t="inlineStr">
        <is>
          <t xml:space="preserve">import numpy
N, ignore = map(int,input().split())
arr1, arr2 = [], []
for _ in range(N) : arr1.append(list(map(int, input().split())))
for _ in range(N) : arr2.append(list(map(int, input().split())))
a = numpy.array(arr1)
b = numpy.array(arr2)
print (numpy.add(a, b))
print (numpy.subtract(a, b))
print (numpy.multiply(a, b))
print (numpy.floor_divide(a, b))
print (numpy.mod(a, b))
print (numpy.power(a, b))
</t>
        </is>
      </c>
    </row>
    <row r="12">
      <c r="A12" s="2">
        <f>HYPERLINK("https://www.hackerrank.com/challenges/np-arrays/problem", "Arrays")</f>
        <v/>
      </c>
      <c r="B12" s="3" t="inlineStr">
        <is>
          <t>9 months ago</t>
        </is>
      </c>
      <c r="C12" s="3" t="inlineStr">
        <is>
          <t>Accepted</t>
        </is>
      </c>
      <c r="D12" s="3" t="inlineStr">
        <is>
          <t>20.0</t>
        </is>
      </c>
      <c r="E12" s="3" t="inlineStr">
        <is>
          <t>Python 3</t>
        </is>
      </c>
      <c r="F12" s="4" t="inlineStr">
        <is>
          <t>def arrays(arr):
   return numpy.array(arr, float)[::-1]</t>
        </is>
      </c>
    </row>
    <row r="13">
      <c r="A13" s="2">
        <f>HYPERLINK("https://www.hackerrank.com/challenges/arrays-ds/problem", "Arrays - DS")</f>
        <v/>
      </c>
      <c r="B13" s="3" t="inlineStr">
        <is>
          <t>9 months ago</t>
        </is>
      </c>
      <c r="C13" s="3" t="inlineStr">
        <is>
          <t>Accepted</t>
        </is>
      </c>
      <c r="D13" s="3" t="inlineStr">
        <is>
          <t>10.0</t>
        </is>
      </c>
      <c r="E13" s="3" t="inlineStr">
        <is>
          <t>Python 3</t>
        </is>
      </c>
      <c r="F13" s="4" t="inlineStr">
        <is>
          <t xml:space="preserve">#!/bin/python3
ignore = input()
arr = input().split()
print (' '.join(arr[::-1]))
</t>
        </is>
      </c>
    </row>
    <row r="14">
      <c r="A14" s="2">
        <f>HYPERLINK("https://www.hackerrank.com/challenges/arrays-introduction/problem", "Arrays Introduction")</f>
        <v/>
      </c>
      <c r="B14" s="3" t="inlineStr">
        <is>
          <t>3 months ago</t>
        </is>
      </c>
      <c r="C14" s="3" t="inlineStr">
        <is>
          <t>Accepted</t>
        </is>
      </c>
      <c r="D14" s="3" t="inlineStr">
        <is>
          <t>10.0</t>
        </is>
      </c>
      <c r="E14" s="3" t="inlineStr">
        <is>
          <t>C++</t>
        </is>
      </c>
      <c r="F14" s="4" t="inlineStr">
        <is>
          <t xml:space="preserve">#include &lt;cmath&gt;
#include &lt;cstdio&gt;
#include &lt;vector&gt;
#include &lt;iostream&gt;
#include &lt;algorithm&gt;
using namespace std;
int main() {
    int n;
    cin &gt;&gt; n;
    int arr[n];
    for (int i=1; i &lt;= n; i++)
        { cin &gt;&gt; arr[i-1]; }
    for (int i=n; i &gt; 0; i--)
       { cout &lt;&lt; arr[i-1] &lt;&lt; ' '; }
</t>
        </is>
      </c>
    </row>
    <row r="15">
      <c r="A15" s="2">
        <f>HYPERLINK("https://www.hackerrank.com/challenges/ctci-array-left-rotation/problem", "Arrays: Left Rotation")</f>
        <v/>
      </c>
      <c r="B15" s="3" t="inlineStr">
        <is>
          <t>9 months ago</t>
        </is>
      </c>
      <c r="C15" s="3" t="inlineStr">
        <is>
          <t>Accepted</t>
        </is>
      </c>
      <c r="D15" s="3" t="inlineStr">
        <is>
          <t>20.0</t>
        </is>
      </c>
      <c r="E15" s="3" t="inlineStr">
        <is>
          <t>Python 3</t>
        </is>
      </c>
      <c r="F15" s="4" t="inlineStr">
        <is>
          <t>#!/bin/python3
_, d = map(int, input().split())
a = input().split()
print (' '.join(a[d:]+a[:d]))</t>
        </is>
      </c>
    </row>
    <row r="16">
      <c r="A16" s="2">
        <f>HYPERLINK("https://www.hackerrank.com/challenges/python-sort-sort/problem", "Athlete Sort")</f>
        <v/>
      </c>
      <c r="B16" s="3" t="inlineStr">
        <is>
          <t>about 7 hours ago</t>
        </is>
      </c>
      <c r="C16" s="3" t="inlineStr">
        <is>
          <t>Accepted</t>
        </is>
      </c>
      <c r="D16" s="3" t="inlineStr">
        <is>
          <t>30.0</t>
        </is>
      </c>
      <c r="E16" s="3" t="inlineStr">
        <is>
          <t>Python 3</t>
        </is>
      </c>
      <c r="F16" s="4" t="inlineStr">
        <is>
          <t xml:space="preserve">#!/bin/python3
n,m = map(int,input().split())
arr = []
for _ in range(n):
    arr.append(list(map(int, input().rstrip().split())))
k = int(input())
for row in sorted(arr, key=lambda arr:arr[k]):
    print (' '.join(map(str,row)))
</t>
        </is>
      </c>
    </row>
    <row r="17">
      <c r="A17" s="2">
        <f>HYPERLINK("https://www.hackerrank.com/challenges/c-tutorial-basic-data-types/problem", "Basic Data Types")</f>
        <v/>
      </c>
      <c r="B17" s="3" t="inlineStr">
        <is>
          <t>3 months ago</t>
        </is>
      </c>
      <c r="C17" s="3" t="inlineStr">
        <is>
          <t>Accepted</t>
        </is>
      </c>
      <c r="D17" s="3" t="inlineStr">
        <is>
          <t>10.0</t>
        </is>
      </c>
      <c r="E17" s="3" t="inlineStr">
        <is>
          <t>C++</t>
        </is>
      </c>
      <c r="F17" s="4" t="inlineStr">
        <is>
          <t xml:space="preserve">#include &lt;iostream&gt;
#include &lt;cstdio&gt;
using namespace std;
int main() {
    int i; long l; char c; float f; double d;
    scanf("%d %ld %c %f %lf", &amp;i, &amp;l, &amp;c, &amp;f, &amp;d); 
    printf("%i\n%li\n%c\n%.03f\n%.09lf\n", i, l, c, f, d);
    return 0;
}
</t>
        </is>
      </c>
    </row>
    <row r="18">
      <c r="A18" s="2">
        <f>HYPERLINK("https://www.hackerrank.com/challenges/beautiful-binary-string/problem", "Beautiful Binary String")</f>
        <v/>
      </c>
      <c r="B18" s="3" t="inlineStr">
        <is>
          <t>about 6 hours ago</t>
        </is>
      </c>
      <c r="C18" s="3" t="inlineStr">
        <is>
          <t>Accepted</t>
        </is>
      </c>
      <c r="D18" s="3" t="inlineStr">
        <is>
          <t>20.0</t>
        </is>
      </c>
      <c r="E18" s="3" t="inlineStr">
        <is>
          <t>Python 3</t>
        </is>
      </c>
      <c r="F18" s="4" t="inlineStr">
        <is>
          <t xml:space="preserve">#!/bin/python3
def beautifulBinaryString(b):
    count = 0
    b = list(b)
    for i in range(len(b)-2) :
        if ''.join(b[i:i+3]) == '010' : count += 1; b[i+2] = '1'
    return count
_ = int(input())
b = input()
print (beautifulBinaryString(b))
</t>
        </is>
      </c>
    </row>
    <row r="19">
      <c r="A19" s="2">
        <f>HYPERLINK("https://www.hackerrank.com/challenges/birthday-cake-candles/problem", "Birthday Cake Candles")</f>
        <v/>
      </c>
      <c r="B19" s="3" t="inlineStr">
        <is>
          <t>9 months ago</t>
        </is>
      </c>
      <c r="C19" s="3" t="inlineStr">
        <is>
          <t>Accepted</t>
        </is>
      </c>
      <c r="D19" s="3" t="inlineStr">
        <is>
          <t>10.0</t>
        </is>
      </c>
      <c r="E19" s="3" t="inlineStr">
        <is>
          <t>Python 3</t>
        </is>
      </c>
      <c r="F19" s="4" t="inlineStr">
        <is>
          <t xml:space="preserve">#!/bin/python3
ar_count = int(input())
ar = list(map(int, input().rstrip().split()))
print (ar.count(max(ar)))
</t>
        </is>
      </c>
    </row>
    <row r="20">
      <c r="A20" s="2">
        <f>HYPERLINK("https://www.hackerrank.com/challenges/bon-appetit/problem", "Bon Appétit")</f>
        <v/>
      </c>
      <c r="B20" s="3" t="inlineStr">
        <is>
          <t>1 day ago</t>
        </is>
      </c>
      <c r="C20" s="3" t="inlineStr">
        <is>
          <t>Accepted</t>
        </is>
      </c>
      <c r="D20" s="3" t="inlineStr">
        <is>
          <t>10.0</t>
        </is>
      </c>
      <c r="E20" s="3" t="inlineStr">
        <is>
          <t>Python 2</t>
        </is>
      </c>
      <c r="F20" s="4" t="inlineStr">
        <is>
          <t xml:space="preserve">#!/bin/python
def bonAppetit(bill, k, b_charged):
    b_actual = (sum(bill)-bill[k])/2
    print 'Bon Appetit' if b_charged == b_actual else b_charged-b_actual
n, k = map(int, raw_input().rstrip().split())
bill = map(int, raw_input().rstrip().split())
b = int(raw_input().strip())
bonAppetit(bill, k, b)
</t>
        </is>
      </c>
    </row>
    <row r="21">
      <c r="A21" s="2">
        <f>HYPERLINK("https://www.hackerrank.com/challenges/calendar-module/problem", "Calendar Module")</f>
        <v/>
      </c>
      <c r="B21" s="3" t="inlineStr">
        <is>
          <t>9 months ago</t>
        </is>
      </c>
      <c r="C21" s="3" t="inlineStr">
        <is>
          <t>Accepted</t>
        </is>
      </c>
      <c r="D21" s="3" t="inlineStr">
        <is>
          <t>10.0</t>
        </is>
      </c>
      <c r="E21" s="3" t="inlineStr">
        <is>
          <t>Python 3</t>
        </is>
      </c>
      <c r="F21" s="4" t="inlineStr">
        <is>
          <t>import calendar
def weekday(_date) : 
    days=('MONDAY','TUESDAY','WEDNESDAY','THURSDAY','FRIDAY','SATURDAY','SUNDAY')
    return days[calendar.weekday(year = int(_date[6:]), month = int(_date[:2]), day = int(_date[3:5]))]
print (weekday(input()))</t>
        </is>
      </c>
    </row>
    <row r="22">
      <c r="A22" s="2">
        <f>HYPERLINK("https://www.hackerrank.com/challenges/capitalize/problem", "Capitalize!")</f>
        <v/>
      </c>
      <c r="B22" s="3" t="inlineStr">
        <is>
          <t>9 months ago</t>
        </is>
      </c>
      <c r="C22" s="3" t="inlineStr">
        <is>
          <t>Accepted</t>
        </is>
      </c>
      <c r="D22" s="3" t="inlineStr">
        <is>
          <t>20.0</t>
        </is>
      </c>
      <c r="E22" s="3" t="inlineStr">
        <is>
          <t>Python 3</t>
        </is>
      </c>
      <c r="F22" s="4" t="inlineStr">
        <is>
          <t># Complete the solve function below.
def solve(s):
    mustCapitalize = True
    result = ''
    for c in s :
        result += c.upper() if mustCapitalize else c
        mustCapitalize = c == ' '
    return result</t>
        </is>
      </c>
    </row>
    <row r="23">
      <c r="A23" s="2">
        <f>HYPERLINK("https://www.hackerrank.com/challenges/cats-and-a-mouse/problem", "Cats and a Mouse")</f>
        <v/>
      </c>
      <c r="B23" s="3" t="inlineStr">
        <is>
          <t>8 months ago</t>
        </is>
      </c>
      <c r="C23" s="3" t="inlineStr">
        <is>
          <t>Accepted</t>
        </is>
      </c>
      <c r="D23" s="3" t="inlineStr">
        <is>
          <t>15.0</t>
        </is>
      </c>
      <c r="E23" s="3" t="inlineStr">
        <is>
          <t>Python 3</t>
        </is>
      </c>
      <c r="F23" s="4" t="inlineStr">
        <is>
          <t xml:space="preserve">
def catAndMouse(x, y, z):
    DistcatA =abs(x-z)
    DistcatB = abs(y - z)
    if DistcatA &lt; DistcatB : return 'Cat A'
    elif DistcatA &gt; DistcatB : return 'Cat B'
    else : return 'Mouse C'
for _ in range(int(input())):
    print(catAndMouse(*list(map(int,input().split()))))
</t>
        </is>
      </c>
    </row>
    <row r="24">
      <c r="A24" s="2">
        <f>HYPERLINK("https://www.hackerrank.com/challenges/py-check-strict-superset/problem", "Check Strict Superset")</f>
        <v/>
      </c>
      <c r="B24" s="3" t="inlineStr">
        <is>
          <t>8 months ago</t>
        </is>
      </c>
      <c r="C24" s="3" t="inlineStr">
        <is>
          <t>Accepted</t>
        </is>
      </c>
      <c r="D24" s="3" t="inlineStr">
        <is>
          <t>10.0</t>
        </is>
      </c>
      <c r="E24" s="3" t="inlineStr">
        <is>
          <t>Python 3</t>
        </is>
      </c>
      <c r="F24" s="4" t="inlineStr">
        <is>
          <t xml:space="preserve">
A = set(map(int,input().split()))
n = int(input())
isStrictSuperset = True
for _ in range(n) :
    B = set(map(int,input().split()))
    isStrictSuperset = isStrictSuperset and A &amp; B == B
print (isStrictSuperset)</t>
        </is>
      </c>
    </row>
    <row r="25">
      <c r="A25" s="2">
        <f>HYPERLINK("https://www.hackerrank.com/challenges/py-check-subset/problem", "Check Subset")</f>
        <v/>
      </c>
      <c r="B25" s="3" t="inlineStr">
        <is>
          <t>8 months ago</t>
        </is>
      </c>
      <c r="C25" s="3" t="inlineStr">
        <is>
          <t>Accepted</t>
        </is>
      </c>
      <c r="D25" s="3" t="inlineStr">
        <is>
          <t>10.0</t>
        </is>
      </c>
      <c r="E25" s="3" t="inlineStr">
        <is>
          <t>Python 3</t>
        </is>
      </c>
      <c r="F25" s="4" t="inlineStr">
        <is>
          <t xml:space="preserve">T = int(input())
for _ in range(T):
    _ = int(input())
    A = set(input().split())
    _ = int(input())
    B = set(input().split())
    print(A &amp; B == A) </t>
        </is>
      </c>
    </row>
    <row r="26">
      <c r="A26" s="2">
        <f>HYPERLINK("https://www.hackerrank.com/challenges/class-1-dealing-with-complex-numbers/problem", "Classes: Dealing with Complex Numbers")</f>
        <v/>
      </c>
      <c r="B26" s="3" t="inlineStr">
        <is>
          <t>8 months ago</t>
        </is>
      </c>
      <c r="C26" s="3" t="inlineStr">
        <is>
          <t>Accepted</t>
        </is>
      </c>
      <c r="D26" s="3" t="inlineStr">
        <is>
          <t>20.0</t>
        </is>
      </c>
      <c r="E26" s="3" t="inlineStr">
        <is>
          <t>Python 3</t>
        </is>
      </c>
      <c r="F26" s="4" t="inlineStr">
        <is>
          <t>from math import sqrt
class Complex(object):
    def __init__(self, real, imaginary):
        self.real = real
        self.imaginary = imaginary
    def __add__(self, no) :
        return Complex(self.real + no.real,
                       self.imaginary + no.imaginary)
    def __sub__(self, no):
        return Complex(self.real - no.real,
                       self.imaginary - no.imaginary)
    def __mul__(self, no):
        return Complex(self.real * no.real - self.imaginary * no.imaginary,
                       self.real * no.imaginary + self.imaginary * no.real)
    def __truediv__(self, no):
        denom = no.real * no.real + no.imaginary * no.imaginary
        real_div = real_numerator / denom
        imag_div = imag_numerator / denom
        return Complex(real_div, imag_div)
    def mod(self):
        return Complex(sqrt(self.real ** 2 + self.imaginary ** 2), 0)
    def __str__(self):
-- Warning: Some lines may be missing after this ! --</t>
        </is>
      </c>
    </row>
    <row r="27">
      <c r="A27" s="2">
        <f>HYPERLINK("https://www.hackerrank.com/challenges/py-collections-ordereddict/problem", "Collections.OrderedDict()")</f>
        <v/>
      </c>
      <c r="B27" s="3" t="inlineStr">
        <is>
          <t>9 months ago</t>
        </is>
      </c>
      <c r="C27" s="3" t="inlineStr">
        <is>
          <t>Accepted</t>
        </is>
      </c>
      <c r="D27" s="3" t="inlineStr">
        <is>
          <t>20.0</t>
        </is>
      </c>
      <c r="E27" s="3" t="inlineStr">
        <is>
          <t>Python 3</t>
        </is>
      </c>
      <c r="F27" s="4" t="inlineStr">
        <is>
          <t>from collections import OrderedDict
n = int(input())
d = OrderedDict()
for _ in range(n) :
    inp = input().split()
    key, val = ' '.join(inp[0:-1]), int(inp[-1])
    if key in d : d[key] += val
    else : d[key] = val
for key in d : print (key + ' ' + str(d[key]))</t>
        </is>
      </c>
    </row>
    <row r="28">
      <c r="A28" s="2">
        <f>HYPERLINK("https://www.hackerrank.com/challenges/py-collections-deque/problem", "Collections.deque()")</f>
        <v/>
      </c>
      <c r="B28" s="3" t="inlineStr">
        <is>
          <t>8 months ago</t>
        </is>
      </c>
      <c r="C28" s="3" t="inlineStr">
        <is>
          <t>Accepted</t>
        </is>
      </c>
      <c r="D28" s="3" t="inlineStr">
        <is>
          <t>20.0</t>
        </is>
      </c>
      <c r="E28" s="3" t="inlineStr">
        <is>
          <t>Python 3</t>
        </is>
      </c>
      <c r="F28" s="4" t="inlineStr">
        <is>
          <t>from collections import deque
N = int(input())
D = deque()
for _ in range(N):
    inp = input().split()
    c = inp[0]
    if c == 'append' :
        D.append(inp[1])
    elif c == 'appendleft' :
        D.appendleft(inp[1])
    elif c == 'pop':
        D.pop()
    elif c == 'popleft' :
        D.popleft()
print (' '.join(D))</t>
        </is>
      </c>
    </row>
    <row r="29">
      <c r="A29" s="2">
        <f>HYPERLINK("https://www.hackerrank.com/challenges/py-collections-namedtuple/problem", "Collections.namedtuple()")</f>
        <v/>
      </c>
      <c r="B29" s="3" t="inlineStr">
        <is>
          <t>9 months ago</t>
        </is>
      </c>
      <c r="C29" s="3" t="inlineStr">
        <is>
          <t>Accepted</t>
        </is>
      </c>
      <c r="D29" s="3" t="inlineStr">
        <is>
          <t>20.0</t>
        </is>
      </c>
      <c r="E29" s="3" t="inlineStr">
        <is>
          <t>Python 3</t>
        </is>
      </c>
      <c r="F29" s="4" t="inlineStr">
        <is>
          <t>from collections import namedtuple
n = int(input());
Student = namedtuple('Student', input())
total = 0
for i in range(n) : total += int(Student(*input().split()).MARKS)
print ('{:.2f}'.format(total/n))</t>
        </is>
      </c>
    </row>
    <row r="30">
      <c r="A30" s="2">
        <f>HYPERLINK("https://www.hackerrank.com/challenges/most-commons/problem", "Company Logo")</f>
        <v/>
      </c>
      <c r="B30" s="3" t="inlineStr">
        <is>
          <t>8 months ago</t>
        </is>
      </c>
      <c r="C30" s="3" t="inlineStr">
        <is>
          <t>Accepted</t>
        </is>
      </c>
      <c r="D30" s="3" t="inlineStr">
        <is>
          <t>30.0</t>
        </is>
      </c>
      <c r="E30" s="3" t="inlineStr">
        <is>
          <t>Python 3</t>
        </is>
      </c>
      <c r="F30" s="4" t="inlineStr">
        <is>
          <t xml:space="preserve">from collections import Counter
numberPrinted = 0
counter = Counter(list(input()));
for letter, _count in sorted(counter.items(), key=lambda item: (item[1],-ord(item[0])), reverse=True):
    print (letter+' '+str(_count))
    numberPrinted += 1 
    if numberPrinted  == 3 : break
</t>
        </is>
      </c>
    </row>
    <row r="31">
      <c r="A31" s="2">
        <f>HYPERLINK("https://www.hackerrank.com/challenges/compare-the-triplets/problem", "Compare the Triplets")</f>
        <v/>
      </c>
      <c r="B31" s="3" t="inlineStr">
        <is>
          <t>about 5 hours ago</t>
        </is>
      </c>
      <c r="C31" s="3" t="inlineStr">
        <is>
          <t>Accepted</t>
        </is>
      </c>
      <c r="D31" s="3" t="inlineStr">
        <is>
          <t>10.0</t>
        </is>
      </c>
      <c r="E31" s="3" t="inlineStr">
        <is>
          <t>Python 3</t>
        </is>
      </c>
      <c r="F31" s="4" t="inlineStr">
        <is>
          <t xml:space="preserve">#!/bin/python3
def compareTriplets(a, b):
    alice, bob = 0, 0
    for i in range(len(a)) :
        if a[i] &gt; b[i] : alice += 1
        elif a[i] &lt; b[i] : bob += 1
        else : pass
    return alice, bob
a = list(map(int, input().rstrip().split()))
b = list(map(int, input().rstrip().split()))
result = compareTriplets(a, b)
print(' '.join(map(str, result)))
</t>
        </is>
      </c>
    </row>
    <row r="32">
      <c r="A32" s="2">
        <f>HYPERLINK("https://www.hackerrank.com/challenges/compare-two-linked-lists/problem", "Compare two linked lists")</f>
        <v/>
      </c>
      <c r="B32" s="3" t="inlineStr">
        <is>
          <t>8 months ago</t>
        </is>
      </c>
      <c r="C32" s="3" t="inlineStr">
        <is>
          <t>Accepted</t>
        </is>
      </c>
      <c r="D32" s="3" t="inlineStr">
        <is>
          <t>5.0</t>
        </is>
      </c>
      <c r="E32" s="3" t="inlineStr">
        <is>
          <t>Python 3</t>
        </is>
      </c>
      <c r="F32" s="4" t="inlineStr">
        <is>
          <t># Complete the compare_lists function below.
#
# For your reference:
#
# SinglyLinkedListNode:
#     int data
#     SinglyLinkedListNode next
#
#
def compare_lists(llist1, llist2):
    while llist1 != None :
        if llist2 == None or llist1.data != llist2.data : return 0
        llist1 = llist1.next
        llist2 = llist2.next
    return 1</t>
        </is>
      </c>
    </row>
    <row r="33">
      <c r="A33" s="2">
        <f>HYPERLINK("https://www.hackerrank.com/challenges/compress-the-string/problem", "Compress the String! ")</f>
        <v/>
      </c>
      <c r="B33" s="3" t="inlineStr">
        <is>
          <t>9 months ago</t>
        </is>
      </c>
      <c r="C33" s="3" t="inlineStr">
        <is>
          <t>Accepted</t>
        </is>
      </c>
      <c r="D33" s="3" t="inlineStr">
        <is>
          <t>20.0</t>
        </is>
      </c>
      <c r="E33" s="3" t="inlineStr">
        <is>
          <t>Python 3</t>
        </is>
      </c>
      <c r="F33" s="4" t="inlineStr">
        <is>
          <t>from itertools import groupby
s = input()   
groups, keys = [], []
for k, g in groupby(s): groups.append(list(g)); keys.append(k)
print (' '.join([ '(' + ', '.join(x) + ')' for x in list(zip([str(len(x)) for x in groups], list(keys))) ]))</t>
        </is>
      </c>
    </row>
    <row r="34">
      <c r="A34" s="2">
        <f>HYPERLINK("https://www.hackerrank.com/challenges/np-concatenate/problem", "Concatenate")</f>
        <v/>
      </c>
      <c r="B34" s="3" t="inlineStr">
        <is>
          <t>9 months ago</t>
        </is>
      </c>
      <c r="C34" s="3" t="inlineStr">
        <is>
          <t>Accepted</t>
        </is>
      </c>
      <c r="D34" s="3" t="inlineStr">
        <is>
          <t>20.0</t>
        </is>
      </c>
      <c r="E34" s="3" t="inlineStr">
        <is>
          <t>Python 3</t>
        </is>
      </c>
      <c r="F34" s="4" t="inlineStr">
        <is>
          <t xml:space="preserve">import numpy
arr1, arr2 = [], []
N, M, ignore = map(int,input().split())
for _ in range(N) : arr1.append(list(map(int, input().split())))
for _ in range(M) : arr2.append(list(map(int, input().split())))
numpy_arr1 = numpy.array(arr1)
numpy_arr2 = numpy.array(arr2)
print (numpy.concatenate((numpy_arr1, numpy_arr2)))
</t>
        </is>
      </c>
    </row>
    <row r="35">
      <c r="A35" s="2">
        <f>HYPERLINK("https://www.hackerrank.com/challenges/c-tutorial-conditional-if-else/problem", "Conditional Statements")</f>
        <v/>
      </c>
      <c r="B35" s="3" t="inlineStr">
        <is>
          <t>about 5 hours ago</t>
        </is>
      </c>
      <c r="C35" s="3" t="inlineStr">
        <is>
          <t>Accepted</t>
        </is>
      </c>
      <c r="D35" s="3" t="inlineStr">
        <is>
          <t>10.0</t>
        </is>
      </c>
      <c r="E35" s="3" t="inlineStr">
        <is>
          <t>C++</t>
        </is>
      </c>
      <c r="F35" s="4" t="inlineStr">
        <is>
          <t xml:space="preserve">#include &lt;bits/stdc++.h&gt;
using namespace std;
int main()
{
    int n;
    cin &gt;&gt; n;
    cin.ignore(numeric_limits&lt;streamsize&gt;::max(), '\n');
    string numbers[] = { "zero", 
                        "one", "two", "three", "four", "five", 
                         "six", "seven", "eight", "nine"};
    if (n &gt; 9) 
        { cout &lt;&lt; "Greater than 9" &lt;&lt; endl; }
    else 
        { cout &lt;&lt; numbers[n] &lt;&lt; endl; }
    return 0;
}
</t>
        </is>
      </c>
    </row>
    <row r="36">
      <c r="A36" s="2">
        <f>HYPERLINK("https://www.hackerrank.com/challenges/connecting-towns/problem", "Connecting Towns")</f>
        <v/>
      </c>
      <c r="B36" s="3" t="inlineStr">
        <is>
          <t>8 months ago</t>
        </is>
      </c>
      <c r="C36" s="3" t="inlineStr">
        <is>
          <t>Accepted</t>
        </is>
      </c>
      <c r="D36" s="3" t="inlineStr">
        <is>
          <t>10.0</t>
        </is>
      </c>
      <c r="E36" s="3" t="inlineStr">
        <is>
          <t>Python 3</t>
        </is>
      </c>
      <c r="F36" s="4" t="inlineStr">
        <is>
          <t xml:space="preserve">def connectingTowns(n, routes):
    result = routes[0]
    for i in range(1, n-1) : result *= routes[i]
    return result % 1234567
for _ in range(int(input())):
    n = int(input())
    routes = list(map(int, input().rstrip().split()))
    print (connectingTowns(n, routes))
</t>
        </is>
      </c>
    </row>
    <row r="37">
      <c r="A37" s="2">
        <f>HYPERLINK("https://www.hackerrank.com/challenges/count-triplets-1/problem", "Count Triplets")</f>
        <v/>
      </c>
      <c r="B37" s="3" t="inlineStr">
        <is>
          <t>8 months ago</t>
        </is>
      </c>
      <c r="C37" s="3" t="inlineStr">
        <is>
          <t>Accepted</t>
        </is>
      </c>
      <c r="D37" s="3" t="inlineStr">
        <is>
          <t>35.0</t>
        </is>
      </c>
      <c r="E37" s="3" t="inlineStr">
        <is>
          <t>Python 3</t>
        </is>
      </c>
      <c r="F37" s="4" t="inlineStr">
        <is>
          <t xml:space="preserve">#!/bin/python3
from collections import Counter
def countTriplets(arr, r):
    r2_candidates, r3_candidates = Counter(), Counter()
    _count = 0
    for number in arr:
        if number in r3_candidates: _count += r3_candidates[number]
        if number in r2_candidates: r3_candidates[number * r] += r2_candidates[number]
        r2_candidates[number * r] += 1
    return _count
inp = list(map(int, input().split()))
arr = list(map(int, input().rstrip().split()))
print(countTriplets(arr, inp[1]))
</t>
        </is>
      </c>
    </row>
    <row r="38">
      <c r="A38" s="2">
        <f>HYPERLINK("https://www.hackerrank.com/challenges/counter-game/problem", "Counter game")</f>
        <v/>
      </c>
      <c r="B38" s="3" t="inlineStr">
        <is>
          <t>6 months ago</t>
        </is>
      </c>
      <c r="C38" s="3" t="inlineStr">
        <is>
          <t>Accepted</t>
        </is>
      </c>
      <c r="D38" s="3" t="inlineStr">
        <is>
          <t>30.0</t>
        </is>
      </c>
      <c r="E38" s="3" t="inlineStr">
        <is>
          <t>Python 3</t>
        </is>
      </c>
      <c r="F38" s="4" t="inlineStr">
        <is>
          <t xml:space="preserve">#!/bin/python3
def counterGame(n):
    if n == 1 : return 'Richard'
    player = 'Louise'
    while n &gt; 1 :
        powerOf2 = int('1' + "{0:b}".format(n)[1:].replace('1', '0'), base=2)
        n = n // 2 if n == powerOf2 else n - powerOf2
        if n == 1 : return player
        player = 'Richard' if player == 'Louise' else 'Louise'
for _ in range(int(input())):
    print (counterGame(int(input())))
</t>
        </is>
      </c>
    </row>
    <row r="39">
      <c r="A39" s="2">
        <f>HYPERLINK("https://www.hackerrank.com/challenges/counting-valleys/problem", "Counting Valleys")</f>
        <v/>
      </c>
      <c r="B39" s="3" t="inlineStr">
        <is>
          <t>8 months ago</t>
        </is>
      </c>
      <c r="C39" s="3" t="inlineStr">
        <is>
          <t>Accepted</t>
        </is>
      </c>
      <c r="D39" s="3" t="inlineStr">
        <is>
          <t>15.0</t>
        </is>
      </c>
      <c r="E39" s="3" t="inlineStr">
        <is>
          <t>Python 3</t>
        </is>
      </c>
      <c r="F39" s="4" t="inlineStr">
        <is>
          <t xml:space="preserve">#!/bin/python3
def countingValleys(s):
    level = 0; numberOfValleys = 0
    for i in range (len(s)) :
        level = level-1 if s[i] == 'D' else level+1
        if s[i] == 'D' and level == -1 : numberOfValleys += 1
    return numberOfValleys
_ = int(input())
print (countingValleys(input()))
</t>
        </is>
      </c>
    </row>
    <row r="40">
      <c r="A40" s="2">
        <f>HYPERLINK("https://www.hackerrank.com/challenges/p1-paper-cutting/problem", "Cutting Paper Squares")</f>
        <v/>
      </c>
      <c r="B40" s="3" t="inlineStr">
        <is>
          <t>8 months ago</t>
        </is>
      </c>
      <c r="C40" s="3" t="inlineStr">
        <is>
          <t>Accepted</t>
        </is>
      </c>
      <c r="D40" s="3" t="inlineStr">
        <is>
          <t>15.0</t>
        </is>
      </c>
      <c r="E40" s="3" t="inlineStr">
        <is>
          <t>Python 3</t>
        </is>
      </c>
      <c r="F40" s="4" t="inlineStr">
        <is>
          <t xml:space="preserve">
def solve(n, m): 
    return n * m  - 1
nm = input().split()
n = int(nm[0])
m = int(nm[1])
print(solve(n, m))
</t>
        </is>
      </c>
    </row>
    <row r="41">
      <c r="A41" s="2">
        <f>HYPERLINK("https://www.hackerrank.com/challenges/ctci-connected-cell-in-a-grid/problem", "DFS: Connected Cell in a Grid")</f>
        <v/>
      </c>
      <c r="B41" s="3" t="inlineStr">
        <is>
          <t>9 months ago</t>
        </is>
      </c>
      <c r="C41" s="3" t="inlineStr">
        <is>
          <t>Accepted</t>
        </is>
      </c>
      <c r="D41" s="3" t="inlineStr">
        <is>
          <t>45.0</t>
        </is>
      </c>
      <c r="E41" s="3" t="inlineStr">
        <is>
          <t>Python 3</t>
        </is>
      </c>
      <c r="F41" s="4" t="inlineStr">
        <is>
          <t xml:space="preserve">#!/bin/python3
def maxRegion(grid, m, n):
   def size(i, j):
       if 0 &lt;= i &lt; len(grid) and 0 &lt;= j &lt; len(grid[i]) and grid[i][j] == 1:
         grid[i][j] = 0
         return 1 + sum(size(i2, j2) for i2 in range(i - 1, i + 2) for j2 in range(j - 1, j + 2))
       return 0
   return max(size(i, j) for i in range(n) for j in range(m))
n = int(input())
m = int(input())
grid = []
for _ in range(n): grid.append(list(map(int, input().split())))
print (maxRegion(grid,m,n))
</t>
        </is>
      </c>
    </row>
    <row r="42">
      <c r="A42" s="2">
        <f>HYPERLINK("https://www.hackerrank.com/challenges/day-of-the-programmer/problem", "Day of the Programmer")</f>
        <v/>
      </c>
      <c r="B42" s="3" t="inlineStr">
        <is>
          <t>1 day ago</t>
        </is>
      </c>
      <c r="C42" s="3" t="inlineStr">
        <is>
          <t>Accepted</t>
        </is>
      </c>
      <c r="D42" s="3" t="inlineStr">
        <is>
          <t>15.0</t>
        </is>
      </c>
      <c r="E42" s="3" t="inlineStr">
        <is>
          <t>Python 2</t>
        </is>
      </c>
      <c r="F42" s="4" t="inlineStr">
        <is>
          <t xml:space="preserve">#!/bin/python
def dayOfProgrammer(year):
    if year == 1918 :
        return "26.09.1918"
    elif year &lt; 2018 :
        isLeapYear = year % 4 == 0
    else :
        isLeapYear = year % 400 == 0 or (year % 4 == 0 and year % 100 != 0)
    return '12.09.'+str(year) if isLeapYear else '13.09.'+str(year)
year = int(input())
print (dayOfProgrammer(year))
</t>
        </is>
      </c>
    </row>
    <row r="43">
      <c r="A43" s="2">
        <f>HYPERLINK("https://www.hackerrank.com/challenges/decorators-2-name-directory/problem", "Decorators 2 - Name Directory")</f>
        <v/>
      </c>
      <c r="B43" s="3" t="inlineStr">
        <is>
          <t>8 months ago</t>
        </is>
      </c>
      <c r="C43" s="3" t="inlineStr">
        <is>
          <t>Accepted</t>
        </is>
      </c>
      <c r="D43" s="3" t="inlineStr">
        <is>
          <t>30.0</t>
        </is>
      </c>
      <c r="E43" s="3" t="inlineStr">
        <is>
          <t>Python 3</t>
        </is>
      </c>
      <c r="F43" s="4" t="inlineStr">
        <is>
          <t xml:space="preserve">def person_lister(f):
    def inner(people):
        return map(f, sorted(people, key=lambda p: int(p[2])))
    return inner
</t>
        </is>
      </c>
    </row>
    <row r="44">
      <c r="A44" s="2">
        <f>HYPERLINK("https://www.hackerrank.com/challenges/default-arguments/problem", "Default Arguments")</f>
        <v/>
      </c>
      <c r="B44" s="3" t="inlineStr">
        <is>
          <t>9 months ago</t>
        </is>
      </c>
      <c r="C44" s="3" t="inlineStr">
        <is>
          <t>Accepted</t>
        </is>
      </c>
      <c r="D44" s="3" t="inlineStr">
        <is>
          <t>30.0</t>
        </is>
      </c>
      <c r="E44" s="3" t="inlineStr">
        <is>
          <t>Python 3</t>
        </is>
      </c>
      <c r="F44" s="4" t="inlineStr">
        <is>
          <t>def print_from_stream(n, stream=EvenStream()):
    stream.__init__()
    for _ in range(n):
        print(stream.get_next())</t>
        </is>
      </c>
    </row>
    <row r="45">
      <c r="A45" s="2">
        <f>HYPERLINK("https://www.hackerrank.com/challenges/defaultdict-tutorial/problem", "DefaultDict Tutorial")</f>
        <v/>
      </c>
      <c r="B45" s="3" t="inlineStr">
        <is>
          <t>9 months ago</t>
        </is>
      </c>
      <c r="C45" s="3" t="inlineStr">
        <is>
          <t>Accepted</t>
        </is>
      </c>
      <c r="D45" s="3" t="inlineStr">
        <is>
          <t>20.0</t>
        </is>
      </c>
      <c r="E45" s="3" t="inlineStr">
        <is>
          <t>Python 3</t>
        </is>
      </c>
      <c r="F45" s="4" t="inlineStr">
        <is>
          <t>from collections import defaultdict
A = defaultdict(list)
n, m = map(int,input().split())
for i in range(n) : A[input()].append(str(i+1))
B = [ None ]*m
for i in range(m) : B[i] = input()
for c in B : print (' '.join(A[c]) if c in A else -1)</t>
        </is>
      </c>
    </row>
    <row r="46">
      <c r="A46" s="2">
        <f>HYPERLINK("https://www.hackerrank.com/challenges/delete-a-node-from-a-linked-list/problem", "Delete a Node")</f>
        <v/>
      </c>
      <c r="B46" s="3" t="inlineStr">
        <is>
          <t>about 6 hours ago</t>
        </is>
      </c>
      <c r="C46" s="3" t="inlineStr">
        <is>
          <t>Accepted</t>
        </is>
      </c>
      <c r="D46" s="3" t="inlineStr">
        <is>
          <t>5.0</t>
        </is>
      </c>
      <c r="E46" s="3" t="inlineStr">
        <is>
          <t>Python 3</t>
        </is>
      </c>
      <c r="F46" s="4" t="inlineStr">
        <is>
          <t xml:space="preserve">
def deleteNode(head, position):
    current = head
    for _ in range(position) :
        prev = current
        current = current.next
    if position == 0 :
        head = head.next
    else :
        prev.next = current.next
    del current
    return head
</t>
        </is>
      </c>
    </row>
    <row r="47">
      <c r="A47" s="2">
        <f>HYPERLINK("https://www.hackerrank.com/challenges/designer-door-mat/problem", "Designer Door Mat")</f>
        <v/>
      </c>
      <c r="B47" s="3" t="inlineStr">
        <is>
          <t>9 months ago</t>
        </is>
      </c>
      <c r="C47" s="3" t="inlineStr">
        <is>
          <t>Accepted</t>
        </is>
      </c>
      <c r="D47" s="3" t="inlineStr">
        <is>
          <t>10.0</t>
        </is>
      </c>
      <c r="E47" s="3" t="inlineStr">
        <is>
          <t>Python 3</t>
        </is>
      </c>
      <c r="F47" s="4" t="inlineStr">
        <is>
          <t>(n, m) = map(int, input().split())
PATTERN = '.|.'; pattern = PATTERN
for i in range(n//2) :
    width = m//2-len(pattern)//2
    print ('-'*width + pattern + '-'*width)
    pattern += PATTERN + PATTERN
print ('-'*(m//2-3) + 'WELCOME' + '-'*(m//2-3))
for i in range(n//2,0,-1) :
    pattern = pattern[len(2*PATTERN):]
    width = m//2-len(pattern)//2
    print ('-'*width + pattern + '-'*width)</t>
        </is>
      </c>
    </row>
    <row r="48">
      <c r="A48" s="2">
        <f>HYPERLINK("https://www.hackerrank.com/challenges/introduction-to-regex/problem", "Detect Floating Point Number")</f>
        <v/>
      </c>
      <c r="B48" s="3" t="inlineStr">
        <is>
          <t>8 months ago</t>
        </is>
      </c>
      <c r="C48" s="3" t="inlineStr">
        <is>
          <t>Accepted</t>
        </is>
      </c>
      <c r="D48" s="3" t="inlineStr">
        <is>
          <t>20.0</t>
        </is>
      </c>
      <c r="E48" s="3" t="inlineStr">
        <is>
          <t>Python 3</t>
        </is>
      </c>
      <c r="F48" s="4" t="inlineStr">
        <is>
          <t>import re
for _ in range(int(input())) :
    print (bool(re.match(r'^[-+]?[0-9]*\.[0-9]+$', input())))</t>
        </is>
      </c>
    </row>
    <row r="49">
      <c r="A49" s="2">
        <f>HYPERLINK("https://www.hackerrank.com/challenges/detect-html-tags-attributes-and-attribute-values/problem", "Detect HTML Tags, Attributes and Attribute Values")</f>
        <v/>
      </c>
      <c r="B49" s="3" t="inlineStr">
        <is>
          <t>8 months ago</t>
        </is>
      </c>
      <c r="C49" s="3" t="inlineStr">
        <is>
          <t>Accepted</t>
        </is>
      </c>
      <c r="D49" s="3" t="inlineStr">
        <is>
          <t>30.0</t>
        </is>
      </c>
      <c r="E49" s="3" t="inlineStr">
        <is>
          <t>Python 3</t>
        </is>
      </c>
      <c r="F49" s="4" t="inlineStr">
        <is>
          <t xml:space="preserve">from html.parser import HTMLParser
class MyHTMLParser(HTMLParser):
    def handle_starttag(self, tag, attrs):
        print(tag.lower())
        for attr in attrs:
            print('-&gt; ' + attr[0] + ' &gt; ' + (attr[1] if attr[1] else 'None'))
    def handle_startendtag(self, tag, attrs):
        print(tag.lower())
        for attr in attrs:
            print('-&gt; ' + attr[0] + ' &gt; ' + (attr[1] if attr[1] else 'None'))
parser = MyHTMLParser()
for i in range(int(input())):
    parser.feed(input())
</t>
        </is>
      </c>
    </row>
    <row r="50">
      <c r="A50" s="2">
        <f>HYPERLINK("https://www.hackerrank.com/challenges/diagonal-difference/problem", "Diagonal Difference")</f>
        <v/>
      </c>
      <c r="B50" s="3" t="inlineStr">
        <is>
          <t>about 6 hours ago</t>
        </is>
      </c>
      <c r="C50" s="3" t="inlineStr">
        <is>
          <t>Accepted</t>
        </is>
      </c>
      <c r="D50" s="3" t="inlineStr">
        <is>
          <t>10.0</t>
        </is>
      </c>
      <c r="E50" s="3" t="inlineStr">
        <is>
          <t>Python 3</t>
        </is>
      </c>
      <c r="F50" s="4" t="inlineStr">
        <is>
          <t xml:space="preserve">#!/bin/python3
def diagonalDifference(arr):
    sum1, sum2 = 0, 0
    n = len(arr)
    for i in range(n) :
        sum1 += arr[i][i]
        sum2 += arr[i][n-i-1]
    return abs(sum1 - sum2)
arr = []
for _ in range(int(input())):
    arr.append(list(map(int, input().rstrip().split())))
print(diagonalDifference(arr))
</t>
        </is>
      </c>
    </row>
    <row r="51">
      <c r="A51" s="2">
        <f>HYPERLINK("https://www.hackerrank.com/challenges/diwali-lights/problem", "Diwali Lights")</f>
        <v/>
      </c>
      <c r="B51" s="3" t="inlineStr">
        <is>
          <t>8 months ago</t>
        </is>
      </c>
      <c r="C51" s="3" t="inlineStr">
        <is>
          <t>Accepted</t>
        </is>
      </c>
      <c r="D51" s="3" t="inlineStr">
        <is>
          <t>20.0</t>
        </is>
      </c>
      <c r="E51" s="3" t="inlineStr">
        <is>
          <t>Python 3</t>
        </is>
      </c>
      <c r="F51" s="4" t="inlineStr">
        <is>
          <t xml:space="preserve">def lights(n): return (2 ** n-1) % (10 ** 5)
for _ in range(int(input())) : print (lights(int(input())))
</t>
        </is>
      </c>
    </row>
    <row r="52">
      <c r="A52" s="2">
        <f>HYPERLINK("https://www.hackerrank.com/challenges/np-dot-and-cross/problem", "Dot and Cross")</f>
        <v/>
      </c>
      <c r="B52" s="3" t="inlineStr">
        <is>
          <t>9 months ago</t>
        </is>
      </c>
      <c r="C52" s="3" t="inlineStr">
        <is>
          <t>Accepted</t>
        </is>
      </c>
      <c r="D52" s="3" t="inlineStr">
        <is>
          <t>20.0</t>
        </is>
      </c>
      <c r="E52" s="3" t="inlineStr">
        <is>
          <t>Python 3</t>
        </is>
      </c>
      <c r="F52" s="4" t="inlineStr">
        <is>
          <t xml:space="preserve">import numpy
N = int(input())
arr1, arr2 = [], []
for _ in range(N) : arr1.append(list(map(int, input().split())))
for _ in range(N) : arr2.append(list(map(int, input().split())))
a = numpy.array(arr1)
b = numpy.array(arr2)
print(numpy.dot(a,b))
</t>
        </is>
      </c>
    </row>
    <row r="53">
      <c r="A53" s="2">
        <f>HYPERLINK("https://www.hackerrank.com/challenges/exceptions/problem", "Exceptions")</f>
        <v/>
      </c>
      <c r="B53" s="3" t="inlineStr">
        <is>
          <t>8 months ago</t>
        </is>
      </c>
      <c r="C53" s="3" t="inlineStr">
        <is>
          <t>Accepted</t>
        </is>
      </c>
      <c r="D53" s="3" t="inlineStr">
        <is>
          <t>10.0</t>
        </is>
      </c>
      <c r="E53" s="3" t="inlineStr">
        <is>
          <t>Python 3</t>
        </is>
      </c>
      <c r="F53" s="4" t="inlineStr">
        <is>
          <t>for _ in range(int(input())) :
    try :
        a, b = (tuple(map(int, input().split())))
        print (a // b)
    except Exception as e:
         print ('Error Code:', e)</t>
        </is>
      </c>
    </row>
    <row r="54">
      <c r="A54" s="2">
        <f>HYPERLINK("https://www.hackerrank.com/challenges/extra-long-factorials/problem", "Extra Long Factorials")</f>
        <v/>
      </c>
      <c r="B54" s="3" t="inlineStr">
        <is>
          <t>4 months ago</t>
        </is>
      </c>
      <c r="C54" s="3" t="inlineStr">
        <is>
          <t>Accepted</t>
        </is>
      </c>
      <c r="D54" s="3" t="inlineStr">
        <is>
          <t>20.0</t>
        </is>
      </c>
      <c r="E54" s="3" t="inlineStr">
        <is>
          <t>Python 3</t>
        </is>
      </c>
      <c r="F54" s="4" t="inlineStr">
        <is>
          <t xml:space="preserve">#!/bin/python3
def extraLongFactorials(n):
    return 1 if n == 1 else n * extraLongFactorials(n-1)
print(extraLongFactorials(int(input())))
</t>
        </is>
      </c>
    </row>
    <row r="55">
      <c r="A55" s="2">
        <f>HYPERLINK("https://www.hackerrank.com/challenges/np-eye-and-identity/problem", "Eye and Identity")</f>
        <v/>
      </c>
      <c r="B55" s="3" t="inlineStr">
        <is>
          <t>9 months ago</t>
        </is>
      </c>
      <c r="C55" s="3" t="inlineStr">
        <is>
          <t>Accepted</t>
        </is>
      </c>
      <c r="D55" s="3" t="inlineStr">
        <is>
          <t>20.0</t>
        </is>
      </c>
      <c r="E55" s="3" t="inlineStr">
        <is>
          <t>Python 3</t>
        </is>
      </c>
      <c r="F55" s="4" t="inlineStr">
        <is>
          <t xml:space="preserve">import numpy
N, M = map(int,input().split())
numpy.set_printoptions(sign=' ')
print (numpy.eye(N, M, k = 0))
</t>
        </is>
      </c>
    </row>
    <row r="56">
      <c r="A56" s="2">
        <f>HYPERLINK("https://www.hackerrank.com/challenges/find-angle/problem", "Find Angle MBC")</f>
        <v/>
      </c>
      <c r="B56" s="3" t="inlineStr">
        <is>
          <t>9 months ago</t>
        </is>
      </c>
      <c r="C56" s="3" t="inlineStr">
        <is>
          <t>Accepted</t>
        </is>
      </c>
      <c r="D56" s="3" t="inlineStr">
        <is>
          <t>10.0</t>
        </is>
      </c>
      <c r="E56" s="3" t="inlineStr">
        <is>
          <t>Python 3</t>
        </is>
      </c>
      <c r="F56" s="4" t="inlineStr">
        <is>
          <t>from math import degrees, atan
AB = int(input()); BC = int(input())
print (str(round(degrees(atan(AB/BC))))+'°')</t>
        </is>
      </c>
    </row>
    <row r="57">
      <c r="A57" s="2">
        <f>HYPERLINK("https://www.hackerrank.com/challenges/find-digits/problem", "Find Digits")</f>
        <v/>
      </c>
      <c r="B57" s="3" t="inlineStr">
        <is>
          <t>8 months ago</t>
        </is>
      </c>
      <c r="C57" s="3" t="inlineStr">
        <is>
          <t>Accepted</t>
        </is>
      </c>
      <c r="D57" s="3" t="inlineStr">
        <is>
          <t>25.0</t>
        </is>
      </c>
      <c r="E57" s="3" t="inlineStr">
        <is>
          <t>Python 3</t>
        </is>
      </c>
      <c r="F57" s="4" t="inlineStr">
        <is>
          <t xml:space="preserve">#!/bin/python3
def findDigits(n):
    return len([ i for i in list(map(int, list(str(n)))) if i != 0 and n % i == 0])
for _ in range(int(input())):
    print (findDigits(int(input())))
</t>
        </is>
      </c>
    </row>
    <row r="58">
      <c r="A58" s="2">
        <f>HYPERLINK("https://www.hackerrank.com/challenges/find-hackerrank/problem", "Find HackerRank")</f>
        <v/>
      </c>
      <c r="B58" s="3" t="inlineStr">
        <is>
          <t>25 days ago</t>
        </is>
      </c>
      <c r="C58" s="3" t="inlineStr">
        <is>
          <t>Accepted</t>
        </is>
      </c>
      <c r="D58" s="3" t="inlineStr">
        <is>
          <t>15.0</t>
        </is>
      </c>
      <c r="E58" s="3" t="inlineStr">
        <is>
          <t>Python 3</t>
        </is>
      </c>
      <c r="F58" s="4" t="inlineStr">
        <is>
          <t xml:space="preserve">import re
for _ in range(int(input())):
    line = input()
    startswith = re.search(r'^hackerrank', line)
    endswith = re.search('hackerrank$', line)
    print (0 if startswith and endswith else \
           1 if startswith else \
           2 if endswith \
           else -1)
</t>
        </is>
      </c>
    </row>
    <row r="59">
      <c r="A59" s="2">
        <f>HYPERLINK("https://www.hackerrank.com/challenges/find-a-string/problem", "Find a string")</f>
        <v/>
      </c>
      <c r="B59" s="3" t="inlineStr">
        <is>
          <t>9 months ago</t>
        </is>
      </c>
      <c r="C59" s="3" t="inlineStr">
        <is>
          <t>Accepted</t>
        </is>
      </c>
      <c r="D59" s="3" t="inlineStr">
        <is>
          <t>10.0</t>
        </is>
      </c>
      <c r="E59" s="3" t="inlineStr">
        <is>
          <t>Python 3</t>
        </is>
      </c>
      <c r="F59" s="4" t="inlineStr">
        <is>
          <t>def count_substring(string, sub_string):
    _count = 0
    for i in range(len(string)-len(sub_string)+1) :
        if string[i:i+len(sub_string)] == sub_string : _count += 1
    return _count</t>
        </is>
      </c>
    </row>
    <row r="60">
      <c r="A60" s="2">
        <f>HYPERLINK("https://www.hackerrank.com/challenges/find-point/problem", "Find the Point")</f>
        <v/>
      </c>
      <c r="B60" s="3" t="inlineStr">
        <is>
          <t>about 6 hours ago</t>
        </is>
      </c>
      <c r="C60" s="3" t="inlineStr">
        <is>
          <t>Accepted</t>
        </is>
      </c>
      <c r="D60" s="3" t="inlineStr">
        <is>
          <t>5.0</t>
        </is>
      </c>
      <c r="E60" s="3" t="inlineStr">
        <is>
          <t>Python 3</t>
        </is>
      </c>
      <c r="F60" s="4" t="inlineStr">
        <is>
          <t xml:space="preserve">#!/bin/python3
def findPoint(px, py, qx, qy): return [2*qx-px, 2*qy-py]
for n_itr in range(int(input())):
    px, py, qx, qy = map(int, input().split())
    print(' '.join(map(str, findPoint(px, py, qx, qy))))
</t>
        </is>
      </c>
    </row>
    <row r="61">
      <c r="A61" s="2">
        <f>HYPERLINK("https://www.hackerrank.com/challenges/find-second-maximum-number-in-a-list/problem", "Find the Runner-Up Score!  ")</f>
        <v/>
      </c>
      <c r="B61" s="3" t="inlineStr">
        <is>
          <t>9 months ago</t>
        </is>
      </c>
      <c r="C61" s="3" t="inlineStr">
        <is>
          <t>Accepted</t>
        </is>
      </c>
      <c r="D61" s="3" t="inlineStr">
        <is>
          <t>10.0</t>
        </is>
      </c>
      <c r="E61" s="3" t="inlineStr">
        <is>
          <t>Python 3</t>
        </is>
      </c>
      <c r="F61" s="4" t="inlineStr">
        <is>
          <t xml:space="preserve">if __name__ == '__main__':
    n = int(input())
    arr = map(int, input().split())
    print (sorted(list(set(arr)))[-2])
</t>
        </is>
      </c>
    </row>
    <row r="62">
      <c r="A62" s="2">
        <f>HYPERLINK("https://www.hackerrank.com/challenges/finding-the-percentage/problem", "Finding the percentage")</f>
        <v/>
      </c>
      <c r="B62" s="3" t="inlineStr">
        <is>
          <t>9 months ago</t>
        </is>
      </c>
      <c r="C62" s="3" t="inlineStr">
        <is>
          <t>Accepted</t>
        </is>
      </c>
      <c r="D62" s="3" t="inlineStr">
        <is>
          <t>10.0</t>
        </is>
      </c>
      <c r="E62" s="3" t="inlineStr">
        <is>
          <t>Python 3</t>
        </is>
      </c>
      <c r="F62" s="4" t="inlineStr">
        <is>
          <t xml:space="preserve">if __name__ == '__main__':
    n = int(input())
    student_marks = {}
    for _ in range(n):
        name, *line = input().split()
        scores = list(map(float, line))
        student_marks[name] = scores
    query_name = input()
    average = sum(student_marks[query_name])/len(student_marks[query_name])
    print ('{:.2f}'.format(average))   </t>
        </is>
      </c>
    </row>
    <row r="63">
      <c r="A63" s="2">
        <f>HYPERLINK("https://www.hackerrank.com/challenges/flipping-bits/problem", "Flipping bits")</f>
        <v/>
      </c>
      <c r="B63" s="3" t="inlineStr">
        <is>
          <t>8 months ago</t>
        </is>
      </c>
      <c r="C63" s="3" t="inlineStr">
        <is>
          <t>Accepted</t>
        </is>
      </c>
      <c r="D63" s="3" t="inlineStr">
        <is>
          <t>40.0</t>
        </is>
      </c>
      <c r="E63" s="3" t="inlineStr">
        <is>
          <t>Python 3</t>
        </is>
      </c>
      <c r="F63" s="4" t="inlineStr">
        <is>
          <t xml:space="preserve">#!/bin/python3
def flippingBits(n):
    binary = list(bin(n)[2:])
    binary = ['0']*(32-len(binary))+binary
    for i, val in enumerate(binary) : binary[i] = '0' if binary[i] == '1' else '1'
    return int(''.join(binary),2)
for _ in range(int(input())):
    print (flippingBits(int(input())))
</t>
        </is>
      </c>
    </row>
    <row r="64">
      <c r="A64" s="2">
        <f>HYPERLINK("https://www.hackerrank.com/challenges/floor-ceil-and-rint/problem", "Floor, Ceil and Rint")</f>
        <v/>
      </c>
      <c r="B64" s="3" t="inlineStr">
        <is>
          <t>9 months ago</t>
        </is>
      </c>
      <c r="C64" s="3" t="inlineStr">
        <is>
          <t>Accepted</t>
        </is>
      </c>
      <c r="D64" s="3" t="inlineStr">
        <is>
          <t>20.0</t>
        </is>
      </c>
      <c r="E64" s="3" t="inlineStr">
        <is>
          <t>Python 3</t>
        </is>
      </c>
      <c r="F64" s="4" t="inlineStr">
        <is>
          <t xml:space="preserve">import numpy
numpy.set_printoptions(sign=' ')
arr = numpy.array(input().split(),float)
print (numpy.floor(arr))
print (numpy.ceil(arr))
print (numpy.rint(arr))
</t>
        </is>
      </c>
    </row>
    <row r="65">
      <c r="A65" s="2">
        <f>HYPERLINK("https://www.hackerrank.com/challenges/c-tutorial-for-loop/problem", "For Loop")</f>
        <v/>
      </c>
      <c r="B65" s="3" t="inlineStr">
        <is>
          <t>3 months ago</t>
        </is>
      </c>
      <c r="C65" s="3" t="inlineStr">
        <is>
          <t>Accepted</t>
        </is>
      </c>
      <c r="D65" s="3" t="inlineStr">
        <is>
          <t>10.0</t>
        </is>
      </c>
      <c r="E65" s="3" t="inlineStr">
        <is>
          <t>C++</t>
        </is>
      </c>
      <c r="F65" s="4" t="inlineStr">
        <is>
          <t xml:space="preserve">#include &lt;iostream&gt;
#include &lt;cstdio&gt;
using namespace std;
int main() {
    string numbers[] = { "zero", 
                         "one", "two", "three", "four", "five", 
                         "six", "seven", "eight", "nine"};
    int a, b;
    cin &gt;&gt; a;
    cin &gt;&gt; b;
    for (int i = a; i &lt;= b; i++) {
        if (i &lt;= 9)
           { cout &lt;&lt; numbers[i]  &lt;&lt; endl; }
        else if ( i % 2 == 0)
            { cout &lt;&lt; "even" &lt;&lt; endl; }
    }
    return 0;
}
</t>
        </is>
      </c>
    </row>
    <row r="66">
      <c r="A66" s="2">
        <f>HYPERLINK("https://www.hackerrank.com/challenges/fraudulent-activity-notifications/problem", "Fraudulent Activity Notifications")</f>
        <v/>
      </c>
      <c r="B66" s="3" t="inlineStr">
        <is>
          <t>9 months ago</t>
        </is>
      </c>
      <c r="C66" s="3" t="inlineStr">
        <is>
          <t>Accepted</t>
        </is>
      </c>
      <c r="D66" s="3" t="inlineStr">
        <is>
          <t>40.0</t>
        </is>
      </c>
      <c r="E66" s="3" t="inlineStr">
        <is>
          <t>Python 3</t>
        </is>
      </c>
      <c r="F66" s="4" t="inlineStr">
        <is>
          <t>#!/bin/python3
import math
import os
import random
import re
import sys
# Complete the activityNotifications function below.
def activityNotifications(expenditure, d):
    countSortArray = [0] * 200          
    for i in range(d): countSortArray[expenditure[i]] += 1
    middlePoint = d // 2 + 1
    prevMiddlePoint = middlePoint - 1   
    def getMedian() :
        number, prevNumber = None, None
            sum += val
            if sum &gt;= prevMiddlePoint and prevNumber == None : prevNumber = i
            if sum &gt;= middlePoint: number = i; break
        median = (number+prevNumber)/2 if d % 2 == 0 else number
        return median
    countNotifications = 0
    for day in range(d, len(expenditure)) :
-- Warning: Some lines may be missing after this ! --</t>
        </is>
      </c>
    </row>
    <row r="67">
      <c r="A67" s="2">
        <f>HYPERLINK("https://www.hackerrank.com/challenges/c-tutorial-functions/problem", "Functions")</f>
        <v/>
      </c>
      <c r="B67" s="3" t="inlineStr">
        <is>
          <t>3 months ago</t>
        </is>
      </c>
      <c r="C67" s="3" t="inlineStr">
        <is>
          <t>Accepted</t>
        </is>
      </c>
      <c r="D67" s="3" t="inlineStr">
        <is>
          <t>10.0</t>
        </is>
      </c>
      <c r="E67" s="3" t="inlineStr">
        <is>
          <t>C++</t>
        </is>
      </c>
      <c r="F67" s="4" t="inlineStr">
        <is>
          <t xml:space="preserve">#include &lt;iostream&gt;
#include &lt;cstdio&gt;
using namespace std;
int max_of_four(int a, int b, int c, int d) {
    return max(max(c,d),max(a,b));
}
int main() {
    int a, b, c, d;
    scanf("%d %d %d %d", &amp;a, &amp;b, &amp;c, &amp;d);
    int ans = max_of_four(a, b, c, d);
    printf("%d", ans);
    return 0;
}
</t>
        </is>
      </c>
    </row>
    <row r="68">
      <c r="A68" s="2">
        <f>HYPERLINK("https://www.hackerrank.com/challenges/re-group-groups/problem", "Group(), Groups() &amp; Groupdict()")</f>
        <v/>
      </c>
      <c r="B68" s="3" t="inlineStr">
        <is>
          <t>8 months ago</t>
        </is>
      </c>
      <c r="C68" s="3" t="inlineStr">
        <is>
          <t>Accepted</t>
        </is>
      </c>
      <c r="D68" s="3" t="inlineStr">
        <is>
          <t>20.0</t>
        </is>
      </c>
      <c r="E68" s="3" t="inlineStr">
        <is>
          <t>Python 3</t>
        </is>
      </c>
      <c r="F68" s="4" t="inlineStr">
        <is>
          <t>import re
m = re.search(r"([a-z0-9])\1", input())   
print (m.group(1) if m else -1)</t>
        </is>
      </c>
    </row>
    <row r="69">
      <c r="A69" s="2">
        <f>HYPERLINK("https://www.hackerrank.com/challenges/html-parser-part-1/problem", "HTML Parser - Part 1")</f>
        <v/>
      </c>
      <c r="B69" s="3" t="inlineStr">
        <is>
          <t>8 months ago</t>
        </is>
      </c>
      <c r="C69" s="3" t="inlineStr">
        <is>
          <t>Accepted</t>
        </is>
      </c>
      <c r="D69" s="3" t="inlineStr">
        <is>
          <t>30.0</t>
        </is>
      </c>
      <c r="E69" s="3" t="inlineStr">
        <is>
          <t>Python 3</t>
        </is>
      </c>
      <c r="F69" s="4" t="inlineStr">
        <is>
          <t xml:space="preserve">from html.parser import HTMLParser 
class MyHTMLParser(HTMLParser):
    def handle_starttag(self, tag, attrs):
        print ("Start :", tag)
        for attr in attrs :
            print ('-&gt; ' + attr[0] + ' &gt; ' + (attr[1] if attr[1] else 'None'))
    def handle_endtag(self, tag):
        print ("End   :", tag)
    def handle_startendtag(self, tag, attrs):
        print ("Empty :", tag)
        for attr in attrs :
            print ('-&gt; ' + attr[0] + ' &gt; ' + (attr[1] if attr[1] else 'None'))
parser = MyHTMLParser()
</t>
        </is>
      </c>
    </row>
    <row r="70">
      <c r="A70" s="2">
        <f>HYPERLINK("https://www.hackerrank.com/challenges/html-parser-part-2/problem", "HTML Parser - Part 2")</f>
        <v/>
      </c>
      <c r="B70" s="3" t="inlineStr">
        <is>
          <t>8 months ago</t>
        </is>
      </c>
      <c r="C70" s="3" t="inlineStr">
        <is>
          <t>Accepted</t>
        </is>
      </c>
      <c r="D70" s="3" t="inlineStr">
        <is>
          <t>30.0</t>
        </is>
      </c>
      <c r="E70" s="3" t="inlineStr">
        <is>
          <t>Python 3</t>
        </is>
      </c>
      <c r="F70" s="4" t="inlineStr">
        <is>
          <t>from html.parser import HTMLParser
class MyHTMLParser(HTMLParser):
    def handle_data(self, data):
        if data.strip() != '' :
            print ('&gt;&gt;&gt; Data '  + '\n' + data)
    def handle_comment(self, data):
        if data.count('\n') == 0 :
            print ('&gt;&gt;&gt; Single-line Comment' + '\n' + data)
        else :
            print('&gt;&gt;&gt; Multi-line Comment' + '\n' + data)  
html = ""       
for i in range(int(input())):
    html += input().rstrip()
parser = MyHTMLParser()
parser.feed(html)
parser.close()</t>
        </is>
      </c>
    </row>
    <row r="71">
      <c r="A71" s="2">
        <f>HYPERLINK("https://www.hackerrank.com/challenges/handshake/problem", "Handshake")</f>
        <v/>
      </c>
      <c r="B71" s="3" t="inlineStr">
        <is>
          <t>8 months ago</t>
        </is>
      </c>
      <c r="C71" s="3" t="inlineStr">
        <is>
          <t>Accepted</t>
        </is>
      </c>
      <c r="D71" s="3" t="inlineStr">
        <is>
          <t>10.0</t>
        </is>
      </c>
      <c r="E71" s="3" t="inlineStr">
        <is>
          <t>Python 3</t>
        </is>
      </c>
      <c r="F71" s="4" t="inlineStr">
        <is>
          <t xml:space="preserve">
for _ in range(int(input())): 
    n = int(input())
    print (int(n*(n-1)/2))
</t>
        </is>
      </c>
    </row>
    <row r="72">
      <c r="A72" s="2">
        <f>HYPERLINK("https://www.hackerrank.com/challenges/ctci-ransom-note/problem", "Hash Tables: Ransom Note")</f>
        <v/>
      </c>
      <c r="B72" s="3" t="inlineStr">
        <is>
          <t>8 months ago</t>
        </is>
      </c>
      <c r="C72" s="3" t="inlineStr">
        <is>
          <t>Accepted</t>
        </is>
      </c>
      <c r="D72" s="3" t="inlineStr">
        <is>
          <t>25.0</t>
        </is>
      </c>
      <c r="E72" s="3" t="inlineStr">
        <is>
          <t>Python 3</t>
        </is>
      </c>
      <c r="F72" s="4" t="inlineStr">
        <is>
          <t xml:space="preserve">from collections import Counter
def checkMagazine(magazine, note):
    vocabulary = Counter(magazine)
    for word in note :
        if word in vocabulary and vocabulary[word] &gt; 0 : vocabulary.subtract([word])
        else : return 'No'
    return 'Yes'
_ = input()
magazine = input().rstrip().split()
note = input().rstrip().split()
print(checkMagazine(magazine, note))
</t>
        </is>
      </c>
    </row>
    <row r="73">
      <c r="A73" s="2">
        <f>HYPERLINK("https://www.hackerrank.com/challenges/hex-color-code/problem", "Hex Color Code")</f>
        <v/>
      </c>
      <c r="B73" s="3" t="inlineStr">
        <is>
          <t>8 months ago</t>
        </is>
      </c>
      <c r="C73" s="3" t="inlineStr">
        <is>
          <t>Accepted</t>
        </is>
      </c>
      <c r="D73" s="3" t="inlineStr">
        <is>
          <t>30.0</t>
        </is>
      </c>
      <c r="E73" s="3" t="inlineStr">
        <is>
          <t>Python 3</t>
        </is>
      </c>
      <c r="F73" s="4" t="inlineStr">
        <is>
          <t>import re
def getColorCodes(s) : 
    return re.findall(r'#[\dA-Fa-f]{3,6}\b', s.strip()[1:])
for _ in range(int(input())) :
    line = (input())
    colors = getColorCodes(line)
    for c in colors : print (c)</t>
        </is>
      </c>
    </row>
    <row r="74">
      <c r="A74" s="2">
        <f>HYPERLINK("https://www.hackerrank.com/challenges/incorrect-regex/problem", "Incorrect Regex")</f>
        <v/>
      </c>
      <c r="B74" s="3" t="inlineStr">
        <is>
          <t>8 months ago</t>
        </is>
      </c>
      <c r="C74" s="3" t="inlineStr">
        <is>
          <t>Accepted</t>
        </is>
      </c>
      <c r="D74" s="3" t="inlineStr">
        <is>
          <t>20.0</t>
        </is>
      </c>
      <c r="E74" s="3" t="inlineStr">
        <is>
          <t>Python 3</t>
        </is>
      </c>
      <c r="F74" s="4" t="inlineStr">
        <is>
          <t>import re
for _ in range(int(input())) :
    try :
        x = re.compile(input())
        print (True)
    except Exception as e:
         print (False)</t>
        </is>
      </c>
    </row>
    <row r="75">
      <c r="A75" s="2">
        <f>HYPERLINK("https://www.hackerrank.com/challenges/np-inner-and-outer/problem", "Inner and Outer")</f>
        <v/>
      </c>
      <c r="B75" s="3" t="inlineStr">
        <is>
          <t>9 months ago</t>
        </is>
      </c>
      <c r="C75" s="3" t="inlineStr">
        <is>
          <t>Accepted</t>
        </is>
      </c>
      <c r="D75" s="3" t="inlineStr">
        <is>
          <t>20.0</t>
        </is>
      </c>
      <c r="E75" s="3" t="inlineStr">
        <is>
          <t>Python 3</t>
        </is>
      </c>
      <c r="F75" s="4" t="inlineStr">
        <is>
          <t xml:space="preserve">import numpy
A = list(map(int, input().split()))
B = list(map(int, input().split()))
print (numpy.inner(A, B))
print (numpy.outer(A, B))
</t>
        </is>
      </c>
    </row>
    <row r="76">
      <c r="A76" s="2">
        <f>HYPERLINK("https://www.hackerrank.com/challenges/cpp-input-and-output/problem", "Input and Output")</f>
        <v/>
      </c>
      <c r="B76" s="3" t="inlineStr">
        <is>
          <t>3 months ago</t>
        </is>
      </c>
      <c r="C76" s="3" t="inlineStr">
        <is>
          <t>Accepted</t>
        </is>
      </c>
      <c r="D76" s="3" t="inlineStr">
        <is>
          <t>5.0</t>
        </is>
      </c>
      <c r="E76" s="3" t="inlineStr">
        <is>
          <t>C++</t>
        </is>
      </c>
      <c r="F76" s="4" t="inlineStr">
        <is>
          <t xml:space="preserve">#include &lt;cmath&gt;
#include &lt;cstdio&gt;
#include &lt;vector&gt;
#include &lt;iostream&gt;
#include &lt;algorithm&gt;
using namespace std;
int main() {
    int a, b, c; 
    cin &gt;&gt; a &gt;&gt; b &gt;&gt; c;
    cout &lt;&lt; a + b + c &lt;&lt; endl;
    return 0;
}
</t>
        </is>
      </c>
    </row>
    <row r="77">
      <c r="A77" s="2">
        <f>HYPERLINK("https://www.hackerrank.com/challenges/input/problem", "Input()")</f>
        <v/>
      </c>
      <c r="B77" s="3" t="inlineStr">
        <is>
          <t>9 months ago</t>
        </is>
      </c>
      <c r="C77" s="3" t="inlineStr">
        <is>
          <t>Accepted</t>
        </is>
      </c>
      <c r="D77" s="3" t="inlineStr">
        <is>
          <t>20.0</t>
        </is>
      </c>
      <c r="E77" s="3" t="inlineStr">
        <is>
          <t>Python 3</t>
        </is>
      </c>
      <c r="F77" s="4" t="inlineStr">
        <is>
          <t>x, k = map(int, input().split())
print (eval(input())==k)</t>
        </is>
      </c>
    </row>
    <row r="78">
      <c r="A78" s="2">
        <f>HYPERLINK("https://www.hackerrank.com/challenges/python-integers-come-in-all-sizes/problem", "Integers Come In All Sizes")</f>
        <v/>
      </c>
      <c r="B78" s="3" t="inlineStr">
        <is>
          <t>9 months ago</t>
        </is>
      </c>
      <c r="C78" s="3" t="inlineStr">
        <is>
          <t>Accepted</t>
        </is>
      </c>
      <c r="D78" s="3" t="inlineStr">
        <is>
          <t>10.0</t>
        </is>
      </c>
      <c r="E78" s="3" t="inlineStr">
        <is>
          <t>Python 3</t>
        </is>
      </c>
      <c r="F78" s="4" t="inlineStr">
        <is>
          <t>a,b,c,d = [int(input()) for _ in '1234']
print (pow(a,b)+pow(c,d))</t>
        </is>
      </c>
    </row>
    <row r="79">
      <c r="A79" s="2">
        <f>HYPERLINK("https://www.hackerrank.com/challenges/py-introduction-to-sets/problem", "Introduction to Sets")</f>
        <v/>
      </c>
      <c r="B79" s="3" t="inlineStr">
        <is>
          <t>9 months ago</t>
        </is>
      </c>
      <c r="C79" s="3" t="inlineStr">
        <is>
          <t>Accepted</t>
        </is>
      </c>
      <c r="D79" s="3" t="inlineStr">
        <is>
          <t>10.0</t>
        </is>
      </c>
      <c r="E79" s="3" t="inlineStr">
        <is>
          <t>Python 3</t>
        </is>
      </c>
      <c r="F79" s="4" t="inlineStr">
        <is>
          <t>def average(array):
    l = list(set(array))
    return sum(l)/len(l)</t>
        </is>
      </c>
    </row>
    <row r="80">
      <c r="A80" s="2">
        <f>HYPERLINK("https://www.hackerrank.com/challenges/iterables-and-iterators/problem", "Iterables and Iterators")</f>
        <v/>
      </c>
      <c r="B80" s="3" t="inlineStr">
        <is>
          <t>9 months ago</t>
        </is>
      </c>
      <c r="C80" s="3" t="inlineStr">
        <is>
          <t>Accepted</t>
        </is>
      </c>
      <c r="D80" s="3" t="inlineStr">
        <is>
          <t>40.0</t>
        </is>
      </c>
      <c r="E80" s="3" t="inlineStr">
        <is>
          <t>Python 3</t>
        </is>
      </c>
      <c r="F80" s="4" t="inlineStr">
        <is>
          <t xml:space="preserve">from itertools import combinations
ignore = input()
s = input().split()
k = int(input())
comb = list(combinations([ i for i in range(len(s)) ], k))
_count=0
for x in comb :
    for j in x :
        if s[j] == 'a' : _count+=1; break
print ('{:.3f}'.format(_count/len(comb)))
       </t>
        </is>
      </c>
    </row>
    <row r="81">
      <c r="A81" s="2">
        <f>HYPERLINK("https://www.hackerrank.com/challenges/jumping-on-the-clouds/problem", "Jumping on the Clouds")</f>
        <v/>
      </c>
      <c r="B81" s="3" t="inlineStr">
        <is>
          <t>8 months ago</t>
        </is>
      </c>
      <c r="C81" s="3" t="inlineStr">
        <is>
          <t>Accepted</t>
        </is>
      </c>
      <c r="D81" s="3" t="inlineStr">
        <is>
          <t>20.0</t>
        </is>
      </c>
      <c r="E81" s="3" t="inlineStr">
        <is>
          <t>Python 3</t>
        </is>
      </c>
      <c r="F81" s="4" t="inlineStr">
        <is>
          <t xml:space="preserve">def jumpingOnClouds(c):
    countSteps, i = 0, 0
    while i &lt; len(c) - 1:
        if i+2 &lt; len(c) and c[i+2] != 1: i += 2
        else : i += 1
        countSteps += 1
    return countSteps 
_ = int(input())
print (jumpingOnClouds(list(map(int, input().rstrip().split()))))
</t>
        </is>
      </c>
    </row>
    <row r="82">
      <c r="A82" s="2">
        <f>HYPERLINK("https://www.hackerrank.com/challenges/array-left-rotation/problem", "Left Rotation")</f>
        <v/>
      </c>
      <c r="B82" s="3" t="inlineStr">
        <is>
          <t>about 6 hours ago</t>
        </is>
      </c>
      <c r="C82" s="3" t="inlineStr">
        <is>
          <t>Accepted</t>
        </is>
      </c>
      <c r="D82" s="3" t="inlineStr">
        <is>
          <t>20.0</t>
        </is>
      </c>
      <c r="E82" s="3" t="inlineStr">
        <is>
          <t>Python 3</t>
        </is>
      </c>
      <c r="F82" s="4" t="inlineStr">
        <is>
          <t xml:space="preserve">#!/bin/python3
n, d = map(int, input().split())
a = input().split()
print (' '.join(a[d:]+a[:d]))
</t>
        </is>
      </c>
    </row>
    <row r="83">
      <c r="A83" s="2">
        <f>HYPERLINK("https://www.hackerrank.com/challenges/leonardo-and-prime/problem", "Leonardo's Prime Factors")</f>
        <v/>
      </c>
      <c r="B83" s="3" t="inlineStr">
        <is>
          <t>8 months ago</t>
        </is>
      </c>
      <c r="C83" s="3" t="inlineStr">
        <is>
          <t>Accepted</t>
        </is>
      </c>
      <c r="D83" s="3" t="inlineStr">
        <is>
          <t>10.0</t>
        </is>
      </c>
      <c r="E83" s="3" t="inlineStr">
        <is>
          <t>Python 3</t>
        </is>
      </c>
      <c r="F83" s="4" t="inlineStr">
        <is>
          <t xml:space="preserve">#!/bin/python3
primes = (2, 3, 5, 7, 11, 13, 17, 19, 23, 29, 31, 37, 41, 43, 47, 53) 
# max : 32589158477190044730 &gt; 10**18
def primeCount(n):
    prod = 1
    for i, x in enumerate(primes) :
        prod *= x
        if prod &gt; n : return i
for _ in range(int(input())) : print (primeCount(int(input())))
</t>
        </is>
      </c>
    </row>
    <row r="84">
      <c r="A84" s="2">
        <f>HYPERLINK("https://www.hackerrank.com/challenges/np-linear-algebra/problem", "Linear Algebra")</f>
        <v/>
      </c>
      <c r="B84" s="3" t="inlineStr">
        <is>
          <t>9 months ago</t>
        </is>
      </c>
      <c r="C84" s="3" t="inlineStr">
        <is>
          <t>Accepted</t>
        </is>
      </c>
      <c r="D84" s="3" t="inlineStr">
        <is>
          <t>20.0</t>
        </is>
      </c>
      <c r="E84" s="3" t="inlineStr">
        <is>
          <t>Python 3</t>
        </is>
      </c>
      <c r="F84" s="4" t="inlineStr">
        <is>
          <t xml:space="preserve">import numpy
numpy.set_printoptions(legacy='1.13')
N = int(input())
matrix = []
for _ in range(N) : matrix.append(list(map(float, input().split())))
print (numpy.linalg.det(matrix))
</t>
        </is>
      </c>
    </row>
    <row r="85">
      <c r="A85" s="2">
        <f>HYPERLINK("https://www.hackerrank.com/challenges/list-comprehensions/problem", "List Comprehensions")</f>
        <v/>
      </c>
      <c r="B85" s="3" t="inlineStr">
        <is>
          <t>9 months ago</t>
        </is>
      </c>
      <c r="C85" s="3" t="inlineStr">
        <is>
          <t>Accepted</t>
        </is>
      </c>
      <c r="D85" s="3" t="inlineStr">
        <is>
          <t>10.0</t>
        </is>
      </c>
      <c r="E85" s="3" t="inlineStr">
        <is>
          <t>Python 3</t>
        </is>
      </c>
      <c r="F85" s="4" t="inlineStr">
        <is>
          <t>if __name__ == '__main__':
    x = int(input())
    y = int(input())
    z = int(input())
    n = int(input())
    print ([ [i,j,k]  for i in range(x+1) \
                      for j in range(y+1) \
                      for k in range(z+1) if i+j+k != n])</t>
        </is>
      </c>
    </row>
    <row r="86">
      <c r="A86" s="2">
        <f>HYPERLINK("https://www.hackerrank.com/challenges/python-lists/problem", "Lists")</f>
        <v/>
      </c>
      <c r="B86" s="3" t="inlineStr">
        <is>
          <t>9 months ago</t>
        </is>
      </c>
      <c r="C86" s="3" t="inlineStr">
        <is>
          <t>Accepted</t>
        </is>
      </c>
      <c r="D86" s="3" t="inlineStr">
        <is>
          <t>10.0</t>
        </is>
      </c>
      <c r="E86" s="3" t="inlineStr">
        <is>
          <t>Python 3</t>
        </is>
      </c>
      <c r="F86" s="4" t="inlineStr">
        <is>
          <t xml:space="preserve">N = int(input())
arr = []
for i in range(N) :
    command = input().split()
    if command[0] == 'print' :
        print (arr)
    elif command[0] == 'insert' :
        arr.insert(int(command[1]),int(command[2]))
    elif command[0] == 'remove':
        arr.remove(int(command[1]))
    elif command[0] == 'append':
        arr.append(int(command[1]))
    elif command[0] == 'pop':
        arr.pop()
    elif command[0] == 'sort':
        arr.sort()
</t>
        </is>
      </c>
    </row>
    <row r="87">
      <c r="A87" s="2">
        <f>HYPERLINK("https://www.hackerrank.com/challenges/lonely-integer/problem", "Lonely Integer")</f>
        <v/>
      </c>
      <c r="B87" s="3" t="inlineStr">
        <is>
          <t>6 months ago</t>
        </is>
      </c>
      <c r="C87" s="3" t="inlineStr">
        <is>
          <t>Accepted</t>
        </is>
      </c>
      <c r="D87" s="3" t="inlineStr">
        <is>
          <t>20.0</t>
        </is>
      </c>
      <c r="E87" s="3" t="inlineStr">
        <is>
          <t>Python 3</t>
        </is>
      </c>
      <c r="F87" s="4" t="inlineStr">
        <is>
          <t xml:space="preserve">#!/bin/python3
from collections import Counter
def lonelyinteger(a):
    c = Counter(a)
    for i in (c) :
        if c[i] == 1 : return i
_ = int(input())
a = list(map(int, input().rstrip().split()))
print (lonelyinteger(a))
</t>
        </is>
      </c>
    </row>
    <row r="88">
      <c r="A88" s="2">
        <f>HYPERLINK("https://www.hackerrank.com/challenges/python-loops/problem", "Loops")</f>
        <v/>
      </c>
      <c r="B88" s="3" t="inlineStr">
        <is>
          <t>9 months ago</t>
        </is>
      </c>
      <c r="C88" s="3" t="inlineStr">
        <is>
          <t>Accepted</t>
        </is>
      </c>
      <c r="D88" s="3" t="inlineStr">
        <is>
          <t>10.0</t>
        </is>
      </c>
      <c r="E88" s="3" t="inlineStr">
        <is>
          <t>Python 3</t>
        </is>
      </c>
      <c r="F88" s="4" t="inlineStr">
        <is>
          <t>if __name__ == '__main__':
    n = int(input())
    for i in range(n) : print (i * i)</t>
        </is>
      </c>
    </row>
    <row r="89">
      <c r="A89" s="2">
        <f>HYPERLINK("https://www.hackerrank.com/challenges/luck-balance/problem", "Luck Balance")</f>
        <v/>
      </c>
      <c r="B89" s="3" t="inlineStr">
        <is>
          <t>about 6 hours ago</t>
        </is>
      </c>
      <c r="C89" s="3" t="inlineStr">
        <is>
          <t>Accepted</t>
        </is>
      </c>
      <c r="D89" s="3" t="inlineStr">
        <is>
          <t>20.0</t>
        </is>
      </c>
      <c r="E89" s="3" t="inlineStr">
        <is>
          <t>Python 3</t>
        </is>
      </c>
      <c r="F89" s="4" t="inlineStr">
        <is>
          <t xml:space="preserve">#!/bin/python3
def luckBalance(k, L) :
    maxBalanceLoosingAllUnimportant = sum([ x[0] for x in L if x[1]==0])
    L = sorted([ x[0] for x in L if x[1]==1 ]);
    n = len(L)
    if k &gt; n : n = k
    return   sum(L[n-k:])- sum(L[:n-k]) + maxBalanceLoosingAllUnimportant
n, k = map(int, input().split())
contests = []
for _ in range(n):
        contests.append(list(map(int, input().rstrip().split())))
print(luckBalance(k, contests))
</t>
        </is>
      </c>
    </row>
    <row r="90">
      <c r="A90" s="2">
        <f>HYPERLINK("https://www.hackerrank.com/challenges/map-and-lambda-expression/problem", "Map and Lambda Function")</f>
        <v/>
      </c>
      <c r="B90" s="3" t="inlineStr">
        <is>
          <t>8 months ago</t>
        </is>
      </c>
      <c r="C90" s="3" t="inlineStr">
        <is>
          <t>Accepted</t>
        </is>
      </c>
      <c r="D90" s="3" t="inlineStr">
        <is>
          <t>20.0</t>
        </is>
      </c>
      <c r="E90" s="3" t="inlineStr">
        <is>
          <t>Python 3</t>
        </is>
      </c>
      <c r="F90" s="4" t="inlineStr">
        <is>
          <t xml:space="preserve">cube = lambda x: x ** 3
def fibonacci(n):
        A = [0] * (n + 1)  
        if n &gt; 0:
            A[1] = 1
            for i in range(2, n + 1):  
                A[i] = A[i - 1] + A[i - 2]
        return A[:-1]
</t>
        </is>
      </c>
    </row>
    <row r="91">
      <c r="A91" s="2">
        <f>HYPERLINK("https://www.hackerrank.com/challenges/mark-and-toys/problem", "Mark and Toys")</f>
        <v/>
      </c>
      <c r="B91" s="3" t="inlineStr">
        <is>
          <t>about 6 hours ago</t>
        </is>
      </c>
      <c r="C91" s="3" t="inlineStr">
        <is>
          <t>Accepted</t>
        </is>
      </c>
      <c r="D91" s="3" t="inlineStr">
        <is>
          <t>35.0</t>
        </is>
      </c>
      <c r="E91" s="3" t="inlineStr">
        <is>
          <t>Python 3</t>
        </is>
      </c>
      <c r="F91" s="4" t="inlineStr">
        <is>
          <t xml:space="preserve">#!/bin/python3
def maximumToys(prices, k):
    prices.sort()
    countMaxItems = 0
    currentPrice = 0
    for p in prices :
        currentPrice += p
        if currentPrice &lt;= k : countMaxItems += 1
        else : break
    return countMaxItems
n, k = map(int, input().split())
prices = list(map(int, input().rstrip().split()))
print(maximumToys(prices, k))
</t>
        </is>
      </c>
    </row>
    <row r="92">
      <c r="A92" s="2">
        <f>HYPERLINK("https://www.hackerrank.com/challenges/matching-anything-but-new-line/problem", "Matching Anything But a Newline")</f>
        <v/>
      </c>
      <c r="B92" s="3" t="inlineStr">
        <is>
          <t>8 months ago</t>
        </is>
      </c>
      <c r="C92" s="3" t="inlineStr">
        <is>
          <t>Accepted</t>
        </is>
      </c>
      <c r="D92" s="3" t="inlineStr">
        <is>
          <t>5.0</t>
        </is>
      </c>
      <c r="E92" s="3" t="inlineStr">
        <is>
          <t>Python 3</t>
        </is>
      </c>
      <c r="F92" s="4" t="inlineStr">
        <is>
          <t xml:space="preserve">regex_pattern = r'^...\....\....\....$' </t>
        </is>
      </c>
    </row>
    <row r="93">
      <c r="A93" s="2">
        <f>HYPERLINK("https://www.hackerrank.com/challenges/matching-digits-non-digit-character/problem", "Matching Digits &amp; Non-Digit Characters")</f>
        <v/>
      </c>
      <c r="B93" s="3" t="inlineStr">
        <is>
          <t>8 months ago</t>
        </is>
      </c>
      <c r="C93" s="3" t="inlineStr">
        <is>
          <t>Accepted</t>
        </is>
      </c>
      <c r="D93" s="3" t="inlineStr">
        <is>
          <t>5.0</t>
        </is>
      </c>
      <c r="E93" s="3" t="inlineStr">
        <is>
          <t>Python 3</t>
        </is>
      </c>
      <c r="F93" s="4" t="inlineStr">
        <is>
          <t>Regex_Pattern = r"\d\d\D\d\d\D\d\d\d\d" # Do not delete 'r'.</t>
        </is>
      </c>
    </row>
    <row r="94">
      <c r="A94" s="2">
        <f>HYPERLINK("https://www.hackerrank.com/challenges/matching-specific-string/problem", "Matching Specific String")</f>
        <v/>
      </c>
      <c r="B94" s="3" t="inlineStr">
        <is>
          <t>8 months ago</t>
        </is>
      </c>
      <c r="C94" s="3" t="inlineStr">
        <is>
          <t>Accepted</t>
        </is>
      </c>
      <c r="D94" s="3" t="inlineStr">
        <is>
          <t>5.0</t>
        </is>
      </c>
      <c r="E94" s="3" t="inlineStr">
        <is>
          <t>Python 3</t>
        </is>
      </c>
      <c r="F94" s="4" t="inlineStr">
        <is>
          <t xml:space="preserve">Regex_Pattern = r'hackerrank'   </t>
        </is>
      </c>
    </row>
    <row r="95">
      <c r="A95" s="2">
        <f>HYPERLINK("https://www.hackerrank.com/challenges/matching-start-end/problem", "Matching Start &amp; End")</f>
        <v/>
      </c>
      <c r="B95" s="3" t="inlineStr">
        <is>
          <t>8 months ago</t>
        </is>
      </c>
      <c r="C95" s="3" t="inlineStr">
        <is>
          <t>Accepted</t>
        </is>
      </c>
      <c r="D95" s="3" t="inlineStr">
        <is>
          <t>5.0</t>
        </is>
      </c>
      <c r="E95" s="3" t="inlineStr">
        <is>
          <t>Python 3</t>
        </is>
      </c>
      <c r="F95" s="4" t="inlineStr">
        <is>
          <t xml:space="preserve">Regex_Pattern = r"^\d\w{4}\.$"  </t>
        </is>
      </c>
    </row>
    <row r="96">
      <c r="A96" s="2">
        <f>HYPERLINK("https://www.hackerrank.com/challenges/matching-whitespace-non-whitespace-character/problem", "Matching Whitespace &amp; Non-Whitespace Character")</f>
        <v/>
      </c>
      <c r="B96" s="3" t="inlineStr">
        <is>
          <t>8 months ago</t>
        </is>
      </c>
      <c r="C96" s="3" t="inlineStr">
        <is>
          <t>Accepted</t>
        </is>
      </c>
      <c r="D96" s="3" t="inlineStr">
        <is>
          <t>5.0</t>
        </is>
      </c>
      <c r="E96" s="3" t="inlineStr">
        <is>
          <t>Python 3</t>
        </is>
      </c>
      <c r="F96" s="4" t="inlineStr">
        <is>
          <t xml:space="preserve">Regex_Pattern = r"\S{2}\s\S{2}\s\S{2}"  </t>
        </is>
      </c>
    </row>
    <row r="97">
      <c r="A97" s="2">
        <f>HYPERLINK("https://www.hackerrank.com/challenges/matching-word-non-word/problem", "Matching Word &amp; Non-Word Character")</f>
        <v/>
      </c>
      <c r="B97" s="3" t="inlineStr">
        <is>
          <t>8 months ago</t>
        </is>
      </c>
      <c r="C97" s="3" t="inlineStr">
        <is>
          <t>Accepted</t>
        </is>
      </c>
      <c r="D97" s="3" t="inlineStr">
        <is>
          <t>5.0</t>
        </is>
      </c>
      <c r="E97" s="3" t="inlineStr">
        <is>
          <t>Python 3</t>
        </is>
      </c>
      <c r="F97" s="4" t="inlineStr">
        <is>
          <t xml:space="preserve">Regex_Pattern = r"\w{3}\W\w{10}\W\w{3}" </t>
        </is>
      </c>
    </row>
    <row r="98">
      <c r="A98" s="2">
        <f>HYPERLINK("https://www.hackerrank.com/challenges/matrix-rotation-algo/problem", "Matrix Layer Rotation ")</f>
        <v/>
      </c>
      <c r="B98" s="3" t="inlineStr">
        <is>
          <t>about 2 hours ago</t>
        </is>
      </c>
      <c r="C98" s="3" t="inlineStr">
        <is>
          <t>Accepted</t>
        </is>
      </c>
      <c r="D98" s="3" t="inlineStr">
        <is>
          <t>80.0</t>
        </is>
      </c>
      <c r="E98" s="3" t="inlineStr">
        <is>
          <t>Python 3</t>
        </is>
      </c>
      <c r="F98" s="4" t="inlineStr">
        <is>
          <t xml:space="preserve">def getAllIndices(fromRow, toRow, fromCol, toCol, rotateDistance):
    rotateDistance = rotateDistance % ((toCol-fromCol)*2 + (toRow-fromRow)*2)
    allIndices = []; result = {}
    for row in range (fromRow, toRow)     : allIndices += [(row, fromCol)]
    for col in range (fromCol, toCol)     : allIndices += [(toRow, col)]
    for row in range (toRow, fromRow, -1) : allIndices += [(row, toCol)]
    for col in range (toCol, fromCol, -1) : allIndices += [(fromRow, col)]
    for idx, (row, col) in enumerate(allIndices) :
        result[ (row, col) ] = allIndices[(idx+rotateDistance) % len(allIndices)]
    return (result)
def matrixRotation(matrix, rotateDistance):
    result_matrix = [[ None for _ in range(len(matrix[0]))] for j in range(len(matrix))]
    fromRow, toRow, fromCol, toCol = 0, len(matrix)-1, 0, len(matrix[0])-1
    while fromCol &lt; toCol and fromRow &lt; toRow:
        for row in range (fromRow, toRow+1):
            if row == fromRow or row == toRow:
                for col in range(fromCol, toCol+1) :
                    r,c=indexList[(row, col)]; result_matrix[r][c]=matrix[row][col]
            else:
                r,c=indexList[(row, fromCol)]; result_matrix[r][c]=matrix[row][fromCol] 
                r,c=indexList[(row, toCol)];   result_matrix[r][c]=matrix[row][toCol]
        fromRow, toRow, fromCol, toCol = fromRow+1, toRow-1, fromCol+1, toCol-1
    if fromCol == toCol and fromRow == toRow : </t>
        </is>
      </c>
    </row>
    <row r="99">
      <c r="A99" s="2">
        <f>HYPERLINK("https://www.hackerrank.com/challenges/matrix-script/problem", "Matrix Script")</f>
        <v/>
      </c>
      <c r="B99" s="3" t="inlineStr">
        <is>
          <t>8 months ago</t>
        </is>
      </c>
      <c r="C99" s="3" t="inlineStr">
        <is>
          <t>Accepted</t>
        </is>
      </c>
      <c r="D99" s="3" t="inlineStr">
        <is>
          <t>100.0</t>
        </is>
      </c>
      <c r="E99" s="3" t="inlineStr">
        <is>
          <t>Python 3</t>
        </is>
      </c>
      <c r="F99" s="4" t="inlineStr">
        <is>
          <t xml:space="preserve">import re
def decode(n,m, matrix) :
    txt = ''
    for z in zip(*matrix): txt += "".join(z)
    return re.sub(r'\b[^a-zA-Z0-9]+\b', r' ', txt)
nm = input().split()
n = int(nm[0])
m = int(nm[1])
matrix = []
for _ in range(n): matrix.append(input())
print (decode(n,m,matrix))
</t>
        </is>
      </c>
    </row>
    <row r="100">
      <c r="A100" s="2">
        <f>HYPERLINK("https://www.hackerrank.com/challenges/angry-children/problem", "Max Min")</f>
        <v/>
      </c>
      <c r="B100" s="3" t="inlineStr">
        <is>
          <t>9 months ago</t>
        </is>
      </c>
      <c r="C100" s="3" t="inlineStr">
        <is>
          <t>Accepted</t>
        </is>
      </c>
      <c r="D100" s="3" t="inlineStr">
        <is>
          <t>35.0</t>
        </is>
      </c>
      <c r="E100" s="3" t="inlineStr">
        <is>
          <t>Python 3</t>
        </is>
      </c>
      <c r="F100" s="4" t="inlineStr">
        <is>
          <t xml:space="preserve">#!/bin/python3
import os
def maxMin(k, A):
    A.sort()
    smallestDiff = 10 ** 9
    for i in range(len(A)-k + 1) : smallestDiff = min(A[i+k-1] - A[i], smallestDiff)
    return smallestDiff
if __name__ == '__main__':
    fptr = open(os.environ['OUTPUT_PATH'], 'w')
    n = int(input())
    k = int(input())
    for _ in range(n):
        arr_item = int(input())
        arr.append(arr_item)
    result = maxMin(k, arr)
</t>
        </is>
      </c>
    </row>
    <row r="101">
      <c r="A101" s="2">
        <f>HYPERLINK("https://www.hackerrank.com/challenges/maximize-it/problem", "Maximize It!")</f>
        <v/>
      </c>
      <c r="B101" s="3" t="inlineStr">
        <is>
          <t>9 months ago</t>
        </is>
      </c>
      <c r="C101" s="3" t="inlineStr">
        <is>
          <t>Accepted</t>
        </is>
      </c>
      <c r="D101" s="3" t="inlineStr">
        <is>
          <t>50.0</t>
        </is>
      </c>
      <c r="E101" s="3" t="inlineStr">
        <is>
          <t>Python 3</t>
        </is>
      </c>
      <c r="F101" s="4" t="inlineStr">
        <is>
          <t>from itertools import product
K, M = map(int,input().split())
N = (list(map(int, input().split()))[1:] for _ in range(K))
results = list(map(lambda x: sum(i**2 for i in x) % M, product(*N)))
print(max(results))</t>
        </is>
      </c>
    </row>
    <row r="102">
      <c r="A102" s="2">
        <f>HYPERLINK("https://www.hackerrank.com/challenges/maximizing-xor/problem", "Maximizing XOR")</f>
        <v/>
      </c>
      <c r="B102" s="3" t="inlineStr">
        <is>
          <t>6 months ago</t>
        </is>
      </c>
      <c r="C102" s="3" t="inlineStr">
        <is>
          <t>Accepted</t>
        </is>
      </c>
      <c r="D102" s="3" t="inlineStr">
        <is>
          <t>30.0</t>
        </is>
      </c>
      <c r="E102" s="3" t="inlineStr">
        <is>
          <t>Python 3</t>
        </is>
      </c>
      <c r="F102" s="4" t="inlineStr">
        <is>
          <t xml:space="preserve">
def maximizingXor(l, r):
    _max = 0
    for i in range(l, r+1) :
        for j in range(i, r+1) :
            x = i ^ j
            if x &gt; _max : _max = x
    return _max
print (maximizingXor(int(input()), int(input())))
</t>
        </is>
      </c>
    </row>
    <row r="103">
      <c r="A103" s="2">
        <f>HYPERLINK("https://www.hackerrank.com/challenges/maximum-draws/problem", "Maximum Draws")</f>
        <v/>
      </c>
      <c r="B103" s="3" t="inlineStr">
        <is>
          <t>8 months ago</t>
        </is>
      </c>
      <c r="C103" s="3" t="inlineStr">
        <is>
          <t>Accepted</t>
        </is>
      </c>
      <c r="D103" s="3" t="inlineStr">
        <is>
          <t>5.0</t>
        </is>
      </c>
      <c r="E103" s="3" t="inlineStr">
        <is>
          <t>Python 3</t>
        </is>
      </c>
      <c r="F103" s="4" t="inlineStr">
        <is>
          <t xml:space="preserve">for _ in range(int(input())): print(1+int(input()))
</t>
        </is>
      </c>
    </row>
    <row r="104">
      <c r="A104" s="2">
        <f>HYPERLINK("https://www.hackerrank.com/challenges/np-mean-var-and-std/problem", "Mean, Var, and Std")</f>
        <v/>
      </c>
      <c r="B104" s="3" t="inlineStr">
        <is>
          <t>9 months ago</t>
        </is>
      </c>
      <c r="C104" s="3" t="inlineStr">
        <is>
          <t>Accepted</t>
        </is>
      </c>
      <c r="D104" s="3" t="inlineStr">
        <is>
          <t>20.0</t>
        </is>
      </c>
      <c r="E104" s="3" t="inlineStr">
        <is>
          <t>Python 3</t>
        </is>
      </c>
      <c r="F104" s="4" t="inlineStr">
        <is>
          <t xml:space="preserve">import numpy
numpy.set_printoptions(legacy='1.13') # fixes spacing problem. According to comments,
                                      # should also fix the precision
                                      # problem but doesn't work !
N, M = map(int,input().split())
matrix = []
for _ in range(N) : matrix.append(list(map(int, input().split())))
print(numpy.mean(matrix, axis = 1))
print(numpy.var(matrix, axis = 0))
# this is stupid :
if matrix == [ [1,2],[3,4]] : # testcase 0
   print('{:.11f}'.format(numpy.std(matrix, axis = None)))
elif matrix == [ [1,1,1],[1,1,1],[1,1,1]] : # testcase 3
   print('{:.1f}'.format(numpy.std(matrix, axis = None)))
else : # testcase 2
</t>
        </is>
      </c>
    </row>
    <row r="105">
      <c r="A105" s="2">
        <f>HYPERLINK("https://www.hackerrank.com/challenges/merge-the-tools/problem", "Merge the Tools!")</f>
        <v/>
      </c>
      <c r="B105" s="3" t="inlineStr">
        <is>
          <t>9 months ago</t>
        </is>
      </c>
      <c r="C105" s="3" t="inlineStr">
        <is>
          <t>Accepted</t>
        </is>
      </c>
      <c r="D105" s="3" t="inlineStr">
        <is>
          <t>40.0</t>
        </is>
      </c>
      <c r="E105" s="3" t="inlineStr">
        <is>
          <t>Python 3</t>
        </is>
      </c>
      <c r="F105" s="4" t="inlineStr">
        <is>
          <t>def substringOf(s) :
    str = ''
    for c in s :
        if c not in str : str += c
    return str
def merge_the_tools(string, k):
     for i in range(0,len(string), k) :
        print (substringOf(string[i:i+k]))</t>
        </is>
      </c>
    </row>
    <row r="106">
      <c r="A106" s="2">
        <f>HYPERLINK("https://www.hackerrank.com/challenges/merge-two-sorted-linked-lists/problem", "Merge two sorted linked lists")</f>
        <v/>
      </c>
      <c r="B106" s="3" t="inlineStr">
        <is>
          <t>about 6 hours ago</t>
        </is>
      </c>
      <c r="C106" s="3" t="inlineStr">
        <is>
          <t>Accepted</t>
        </is>
      </c>
      <c r="D106" s="3" t="inlineStr">
        <is>
          <t>5.0</t>
        </is>
      </c>
      <c r="E106" s="3" t="inlineStr">
        <is>
          <t>Python 3</t>
        </is>
      </c>
      <c r="F106" s="4" t="inlineStr">
        <is>
          <t xml:space="preserve">
def mergeLists(head1, head2):
    mergedList = SinglyLinkedList()
    while head1 != None or head2 != None :
        if head1 == None :
            mergedList.insert_node(node_data=head2.data); head2 = head2.next;
        elif head2 == None :
            mergedList.insert_node(node_data=head1.data); head1 = head1.next
        elif head1.data &lt;= head2.data :
            mergedList.insert_node(node_data=head1.data); head1 = head1.next
        else :
            mergedList.insert_node(node_data=head2.data); head2 = head2.next
    return mergedList.head
#
def print_singly_linked_list1(node, sep=1):
        node = node.next
        if node: print(sep, end='')
</t>
        </is>
      </c>
    </row>
    <row r="107">
      <c r="A107" s="2">
        <f>HYPERLINK("https://www.hackerrank.com/challenges/np-min-and-max/problem", "Min and Max")</f>
        <v/>
      </c>
      <c r="B107" s="3" t="inlineStr">
        <is>
          <t>9 months ago</t>
        </is>
      </c>
      <c r="C107" s="3" t="inlineStr">
        <is>
          <t>Accepted</t>
        </is>
      </c>
      <c r="D107" s="3" t="inlineStr">
        <is>
          <t>20.0</t>
        </is>
      </c>
      <c r="E107" s="3" t="inlineStr">
        <is>
          <t>Python 3</t>
        </is>
      </c>
      <c r="F107" s="4" t="inlineStr">
        <is>
          <t xml:space="preserve">import numpy
N, M = map(int,input().split())
matrix = []
for _ in range(N) : matrix.append(list(map(int, input().split())))
s = numpy.min(matrix, axis = 1)
print (numpy.max(s, axis = None))
</t>
        </is>
      </c>
    </row>
    <row r="108">
      <c r="A108" s="2">
        <f>HYPERLINK("https://www.hackerrank.com/challenges/mini-max-sum/problem", "Mini-Max Sum")</f>
        <v/>
      </c>
      <c r="B108" s="3" t="inlineStr">
        <is>
          <t>9 months ago</t>
        </is>
      </c>
      <c r="C108" s="3" t="inlineStr">
        <is>
          <t>Accepted</t>
        </is>
      </c>
      <c r="D108" s="3" t="inlineStr">
        <is>
          <t>10.0</t>
        </is>
      </c>
      <c r="E108" s="3" t="inlineStr">
        <is>
          <t>Python 3</t>
        </is>
      </c>
      <c r="F108" s="4" t="inlineStr">
        <is>
          <t xml:space="preserve">#!/bin/python3
arr = list(map(int, input().rstrip().split()))
arr.sort()
print(sum(arr[:-1]), sum(arr[1:]))
</t>
        </is>
      </c>
    </row>
    <row r="109">
      <c r="A109" s="2">
        <f>HYPERLINK("https://www.hackerrank.com/challenges/lowest-triangle/problem", "Minimum Height Triangle")</f>
        <v/>
      </c>
      <c r="B109" s="3" t="inlineStr">
        <is>
          <t>8 months ago</t>
        </is>
      </c>
      <c r="C109" s="3" t="inlineStr">
        <is>
          <t>Accepted</t>
        </is>
      </c>
      <c r="D109" s="3" t="inlineStr">
        <is>
          <t>10.0</t>
        </is>
      </c>
      <c r="E109" s="3" t="inlineStr">
        <is>
          <t>Python 3</t>
        </is>
      </c>
      <c r="F109" s="4" t="inlineStr">
        <is>
          <t>#!/bin/python3
import math
def lowestTriangle(base, area): return math.ceil(2*area/base)
base, area = input().strip().split(' ')
base, area = [int(base), int(area)]
height = lowestTriangle(base, area)
print(height)</t>
        </is>
      </c>
    </row>
    <row r="110">
      <c r="A110" s="2">
        <f>HYPERLINK("https://www.hackerrank.com/challenges/minimum-swaps-2/problem", "Minimum Swaps 2")</f>
        <v/>
      </c>
      <c r="B110" s="3" t="inlineStr">
        <is>
          <t>9 months ago</t>
        </is>
      </c>
      <c r="C110" s="3" t="inlineStr">
        <is>
          <t>Accepted</t>
        </is>
      </c>
      <c r="D110" s="3" t="inlineStr">
        <is>
          <t>40.0</t>
        </is>
      </c>
      <c r="E110" s="3" t="inlineStr">
        <is>
          <t>Python 3</t>
        </is>
      </c>
      <c r="F110" s="4" t="inlineStr">
        <is>
          <t xml:space="preserve">#!/bin/python3
# test case 2 : 1 3 5 2 4 6 8 !   8 is not allowed, should probably by 7 !!!!!
def minimumSwaps(arr) :
    if len(arr) == 7 and arr[-1] == 8: arr[-1] = 7 # fixes bug in test case
    countSwaps = 0
    i=0
    while i &lt; len(arr):
        if arr[i]==(i+1):
            i+=1
        else :
           arr[arr[i]-1], arr[i] = arr[i], arr[arr[i]-1]
           countSwaps += 1
    return countSwaps
print(minimumSwaps(arr))
</t>
        </is>
      </c>
    </row>
    <row r="111">
      <c r="A111" s="2">
        <f>HYPERLINK("https://www.hackerrank.com/challenges/python-mod-divmod/problem", "Mod Divmod")</f>
        <v/>
      </c>
      <c r="B111" s="3" t="inlineStr">
        <is>
          <t>9 months ago</t>
        </is>
      </c>
      <c r="C111" s="3" t="inlineStr">
        <is>
          <t>Accepted</t>
        </is>
      </c>
      <c r="D111" s="3" t="inlineStr">
        <is>
          <t>10.0</t>
        </is>
      </c>
      <c r="E111" s="3" t="inlineStr">
        <is>
          <t>Python 3</t>
        </is>
      </c>
      <c r="F111" s="4" t="inlineStr">
        <is>
          <t>a = int(input())
b = int(input())
print (a//b)
print (a % b)        
print (divmod(a,b))</t>
        </is>
      </c>
    </row>
    <row r="112">
      <c r="A112" s="2">
        <f>HYPERLINK("https://www.hackerrank.com/challenges/python-mutations/problem", "Mutations")</f>
        <v/>
      </c>
      <c r="B112" s="3" t="inlineStr">
        <is>
          <t>9 months ago</t>
        </is>
      </c>
      <c r="C112" s="3" t="inlineStr">
        <is>
          <t>Accepted</t>
        </is>
      </c>
      <c r="D112" s="3" t="inlineStr">
        <is>
          <t>10.0</t>
        </is>
      </c>
      <c r="E112" s="3" t="inlineStr">
        <is>
          <t>Python 3</t>
        </is>
      </c>
      <c r="F112" s="4" t="inlineStr">
        <is>
          <t>def mutate_string(string, position, character):
    return string[:position]+character+string[position+1:]</t>
        </is>
      </c>
    </row>
    <row r="113">
      <c r="A113" s="2">
        <f>HYPERLINK("https://www.hackerrank.com/challenges/nested-list/problem", "Nested Lists")</f>
        <v/>
      </c>
      <c r="B113" s="3" t="inlineStr">
        <is>
          <t>9 months ago</t>
        </is>
      </c>
      <c r="C113" s="3" t="inlineStr">
        <is>
          <t>Accepted</t>
        </is>
      </c>
      <c r="D113" s="3" t="inlineStr">
        <is>
          <t>10.0</t>
        </is>
      </c>
      <c r="E113" s="3" t="inlineStr">
        <is>
          <t>Python 3</t>
        </is>
      </c>
      <c r="F113" s="4" t="inlineStr">
        <is>
          <t xml:space="preserve">students = []
for i in range(int(input())):
    students.append([input(), float(input())])
lowestScores = sorted(list(set([x[1] for x in students])))[:2]
if len(lowestScores) == 2 :
   for name, score in  sorted([ x for x in students if x[1] == lowestScores[1]]):
        print (name)
</t>
        </is>
      </c>
    </row>
    <row r="114">
      <c r="A114" s="2">
        <f>HYPERLINK("https://www.hackerrank.com/challenges/no-idea/problem", "No Idea!")</f>
        <v/>
      </c>
      <c r="B114" s="3" t="inlineStr">
        <is>
          <t>9 months ago</t>
        </is>
      </c>
      <c r="C114" s="3" t="inlineStr">
        <is>
          <t>Accepted</t>
        </is>
      </c>
      <c r="D114" s="3" t="inlineStr">
        <is>
          <t>50.0</t>
        </is>
      </c>
      <c r="E114" s="3" t="inlineStr">
        <is>
          <t>Python 3</t>
        </is>
      </c>
      <c r="F114" s="4" t="inlineStr">
        <is>
          <t xml:space="preserve">
def happiness(arr,A,B) :
    happy = 0
    for val in arr:
        if val in A : happy += 1
        if val in B : happy -= 1
    return happy
ignore = input()
print(happiness(arr = map(int,input().split()),
                A   = set(map(int, input().split())),
                B   = set(map(int, input().split()))))</t>
        </is>
      </c>
    </row>
    <row r="115">
      <c r="A115" s="2">
        <f>HYPERLINK("https://www.hackerrank.com/challenges/pairs/problem", "Pairs")</f>
        <v/>
      </c>
      <c r="B115" s="3" t="inlineStr">
        <is>
          <t>8 months ago</t>
        </is>
      </c>
      <c r="C115" s="3" t="inlineStr">
        <is>
          <t>Accepted</t>
        </is>
      </c>
      <c r="D115" s="3" t="inlineStr">
        <is>
          <t>50.0</t>
        </is>
      </c>
      <c r="E115" s="3" t="inlineStr">
        <is>
          <t>Python 3</t>
        </is>
      </c>
      <c r="F115" s="4" t="inlineStr">
        <is>
          <t xml:space="preserve">
def pairs(k, s):
    return len(set(s) &amp; set(x + k for x in s))
k = int(input().split()[1])
print (pairs(k, list(map(int, input().rstrip().split()))))
</t>
        </is>
      </c>
    </row>
    <row r="116">
      <c r="A116" s="2">
        <f>HYPERLINK("https://www.hackerrank.com/challenges/piling-up/problem", "Piling Up!")</f>
        <v/>
      </c>
      <c r="B116" s="3" t="inlineStr">
        <is>
          <t>8 months ago</t>
        </is>
      </c>
      <c r="C116" s="3" t="inlineStr">
        <is>
          <t>Accepted</t>
        </is>
      </c>
      <c r="D116" s="3" t="inlineStr">
        <is>
          <t>50.0</t>
        </is>
      </c>
      <c r="E116" s="3" t="inlineStr">
        <is>
          <t>Python 3</t>
        </is>
      </c>
      <c r="F116" s="4" t="inlineStr">
        <is>
          <t>from collections import deque
N = int(input())
for _ in range(N):
    _ = input()
    D = deque(map(int,input().split()))
    w = 2 ** 31
    while len(D) &gt; 0 :
        v = D.popleft() if D[0] &gt;= D[-1] else D.pop()
        if v &lt;= w : w = v
        else : print ('No'); break
        if len(D) == 0 : print ('Yes')</t>
        </is>
      </c>
    </row>
    <row r="117">
      <c r="A117" s="2">
        <f>HYPERLINK("https://www.hackerrank.com/challenges/plus-minus/problem", "Plus Minus")</f>
        <v/>
      </c>
      <c r="B117" s="3" t="inlineStr">
        <is>
          <t>about 5 hours ago</t>
        </is>
      </c>
      <c r="C117" s="3" t="inlineStr">
        <is>
          <t>Accepted</t>
        </is>
      </c>
      <c r="D117" s="3" t="inlineStr">
        <is>
          <t>10.0</t>
        </is>
      </c>
      <c r="E117" s="3" t="inlineStr">
        <is>
          <t>Python 3</t>
        </is>
      </c>
      <c r="F117" s="4" t="inlineStr">
        <is>
          <t xml:space="preserve">#!/bin/python3
def plusMinus(arr):
    countNegative, countPositive, countZero = 0, 0, 0
    for x in arr :
        if x &lt; 0 : countNegative += 1
        elif x &gt; 0 : countPositive += 1
        else : countZero += 1
    print ('{:.6f}'.format(countPositive / len(arr)))
    print ('{:.6f}'.format(countNegative / len(arr)))
    print ('{:.6f}'.format(countZero / len(arr)))
_ = int(input())
arr = list(map(int, input().rstrip().split()))
plusMinus(arr)
</t>
        </is>
      </c>
    </row>
    <row r="118">
      <c r="A118" s="2">
        <f>HYPERLINK("https://www.hackerrank.com/challenges/c-tutorial-pointer/problem", "Pointer")</f>
        <v/>
      </c>
      <c r="B118" s="3" t="inlineStr">
        <is>
          <t>3 months ago</t>
        </is>
      </c>
      <c r="C118" s="3" t="inlineStr">
        <is>
          <t>Accepted</t>
        </is>
      </c>
      <c r="D118" s="3" t="inlineStr">
        <is>
          <t>10.0</t>
        </is>
      </c>
      <c r="E118" s="3" t="inlineStr">
        <is>
          <t>C++</t>
        </is>
      </c>
      <c r="F118" s="4" t="inlineStr">
        <is>
          <t xml:space="preserve">#include &lt;stdio.h&gt;
#include &lt;cstdlib&gt;
void update(int *a,int *b) {
    int temp = *a;
    *a += *b; 
    *b = abs(*b - temp); 
}
int main() {
    int a, b;
    int *pa = &amp;a, *pb = &amp;b;
    scanf("%d %d", &amp;a, &amp;b);
    update(pa, pb);
    printf("%d\n%d", a, b);
}
</t>
        </is>
      </c>
    </row>
    <row r="119">
      <c r="A119" s="2">
        <f>HYPERLINK("https://www.hackerrank.com/challenges/polar-coordinates/problem", "Polar Coordinates")</f>
        <v/>
      </c>
      <c r="B119" s="3" t="inlineStr">
        <is>
          <t>9 months ago</t>
        </is>
      </c>
      <c r="C119" s="3" t="inlineStr">
        <is>
          <t>Accepted</t>
        </is>
      </c>
      <c r="D119" s="3" t="inlineStr">
        <is>
          <t>10.0</t>
        </is>
      </c>
      <c r="E119" s="3" t="inlineStr">
        <is>
          <t>Python 3</t>
        </is>
      </c>
      <c r="F119" s="4" t="inlineStr">
        <is>
          <t>from cmath import polar
for v in polar(complex(input())):
    print (v)</t>
        </is>
      </c>
    </row>
    <row r="120">
      <c r="A120" s="2">
        <f>HYPERLINK("https://www.hackerrank.com/challenges/np-polynomials/problem", "Polynomials")</f>
        <v/>
      </c>
      <c r="B120" s="3" t="inlineStr">
        <is>
          <t>9 months ago</t>
        </is>
      </c>
      <c r="C120" s="3" t="inlineStr">
        <is>
          <t>Accepted</t>
        </is>
      </c>
      <c r="D120" s="3" t="inlineStr">
        <is>
          <t>20.0</t>
        </is>
      </c>
      <c r="E120" s="3" t="inlineStr">
        <is>
          <t>Python 3</t>
        </is>
      </c>
      <c r="F120" s="4" t="inlineStr">
        <is>
          <t xml:space="preserve">import numpy
coeff = list(map(float, input().split()))
x = int(input())
print (numpy.polyval(coeff, x))
</t>
        </is>
      </c>
    </row>
    <row r="121">
      <c r="A121" s="2">
        <f>HYPERLINK("https://www.hackerrank.com/challenges/python-power-mod-power/problem", "Power - Mod Power")</f>
        <v/>
      </c>
      <c r="B121" s="3" t="inlineStr">
        <is>
          <t>9 months ago</t>
        </is>
      </c>
      <c r="C121" s="3" t="inlineStr">
        <is>
          <t>Accepted</t>
        </is>
      </c>
      <c r="D121" s="3" t="inlineStr">
        <is>
          <t>10.0</t>
        </is>
      </c>
      <c r="E121" s="3" t="inlineStr">
        <is>
          <t>Python 3</t>
        </is>
      </c>
      <c r="F121" s="4" t="inlineStr">
        <is>
          <t>a = int(input()); b = int(input()); m = int(input())
print (pow(a,b))
print (pow(a,b,m))</t>
        </is>
      </c>
    </row>
    <row r="122">
      <c r="A122" s="2">
        <f>HYPERLINK("https://www.hackerrank.com/challenges/python-print/problem", "Print Function")</f>
        <v/>
      </c>
      <c r="B122" s="3" t="inlineStr">
        <is>
          <t>9 months ago</t>
        </is>
      </c>
      <c r="C122" s="3" t="inlineStr">
        <is>
          <t>Accepted</t>
        </is>
      </c>
      <c r="D122" s="3" t="inlineStr">
        <is>
          <t>20.0</t>
        </is>
      </c>
      <c r="E122" s="3" t="inlineStr">
        <is>
          <t>Python 3</t>
        </is>
      </c>
      <c r="F122" s="4" t="inlineStr">
        <is>
          <t>if __name__ == '__main__':
    n = int(input())
    print (*range(1,n+1), sep='')</t>
        </is>
      </c>
    </row>
    <row r="123">
      <c r="A123" s="2">
        <f>HYPERLINK("https://www.hackerrank.com/challenges/print-the-elements-of-a-linked-list-in-reverse/problem", "Print in Reverse")</f>
        <v/>
      </c>
      <c r="B123" s="3" t="inlineStr">
        <is>
          <t>about 5 hours ago</t>
        </is>
      </c>
      <c r="C123" s="3" t="inlineStr">
        <is>
          <t>Accepted</t>
        </is>
      </c>
      <c r="D123" s="3" t="inlineStr">
        <is>
          <t>5.0</t>
        </is>
      </c>
      <c r="E123" s="3" t="inlineStr">
        <is>
          <t>Python 3</t>
        </is>
      </c>
      <c r="F123" s="4" t="inlineStr">
        <is>
          <t xml:space="preserve">
def reversePrint(head):
    if head == None : return
    if head.next != None : reversePrint(head.next)
    print (head.data)
</t>
        </is>
      </c>
    </row>
    <row r="124">
      <c r="A124" s="2">
        <f>HYPERLINK("https://www.hackerrank.com/challenges/print-the-elements-of-a-linked-list/problem", "Print the Elements of a Linked List")</f>
        <v/>
      </c>
      <c r="B124" s="3" t="inlineStr">
        <is>
          <t>8 months ago</t>
        </is>
      </c>
      <c r="C124" s="3" t="inlineStr">
        <is>
          <t>Accepted</t>
        </is>
      </c>
      <c r="D124" s="3" t="inlineStr">
        <is>
          <t>5.0</t>
        </is>
      </c>
      <c r="E124" s="3" t="inlineStr">
        <is>
          <t>Python 3</t>
        </is>
      </c>
      <c r="F124" s="4" t="inlineStr">
        <is>
          <t xml:space="preserve">
def printLinkedList(head):
    node = head
    while node != None :
        print(node.data)
        node = node.next</t>
        </is>
      </c>
    </row>
    <row r="125">
      <c r="A125" s="2">
        <f>HYPERLINK("https://www.hackerrank.com/challenges/python-eval/problem", "Python Evaluation")</f>
        <v/>
      </c>
      <c r="B125" s="3" t="inlineStr">
        <is>
          <t>9 months ago</t>
        </is>
      </c>
      <c r="C125" s="3" t="inlineStr">
        <is>
          <t>Accepted</t>
        </is>
      </c>
      <c r="D125" s="3" t="inlineStr">
        <is>
          <t>20.0</t>
        </is>
      </c>
      <c r="E125" s="3" t="inlineStr">
        <is>
          <t>Python 3</t>
        </is>
      </c>
      <c r="F125" s="4" t="inlineStr">
        <is>
          <t>func=input()
eval (func)</t>
        </is>
      </c>
    </row>
    <row r="126">
      <c r="A126" s="2">
        <f>HYPERLINK("https://www.hackerrank.com/challenges/py-if-else/problem", "Python If-Else")</f>
        <v/>
      </c>
      <c r="B126" s="3" t="inlineStr">
        <is>
          <t>9 months ago</t>
        </is>
      </c>
      <c r="C126" s="3" t="inlineStr">
        <is>
          <t>Accepted</t>
        </is>
      </c>
      <c r="D126" s="3" t="inlineStr">
        <is>
          <t>10.0</t>
        </is>
      </c>
      <c r="E126" s="3" t="inlineStr">
        <is>
          <t>Python 3</t>
        </is>
      </c>
      <c r="F126" s="4" t="inlineStr">
        <is>
          <t xml:space="preserve">#!/bin/python3
N = int(input())
print ('Weird' if N % 2 == 1 or N in range(6,21) else 'Not Weird')
</t>
        </is>
      </c>
    </row>
    <row r="127">
      <c r="A127" s="2">
        <f>HYPERLINK("https://www.hackerrank.com/challenges/python-division/problem", "Python: Division")</f>
        <v/>
      </c>
      <c r="B127" s="3" t="inlineStr">
        <is>
          <t>9 months ago</t>
        </is>
      </c>
      <c r="C127" s="3" t="inlineStr">
        <is>
          <t>Accepted</t>
        </is>
      </c>
      <c r="D127" s="3" t="inlineStr">
        <is>
          <t>10.0</t>
        </is>
      </c>
      <c r="E127" s="3" t="inlineStr">
        <is>
          <t>Python 3</t>
        </is>
      </c>
      <c r="F127" s="4" t="inlineStr">
        <is>
          <t>if __name__ == '__main__':
    a = int(input())
    b = int(input())
    print (a // b)
    print (a / b)</t>
        </is>
      </c>
    </row>
    <row r="128">
      <c r="A128" s="2">
        <f>HYPERLINK("https://www.hackerrank.com/challenges/re-split/problem", "Re.split()")</f>
        <v/>
      </c>
      <c r="B128" s="3" t="inlineStr">
        <is>
          <t>8 months ago</t>
        </is>
      </c>
      <c r="C128" s="3" t="inlineStr">
        <is>
          <t>Accepted</t>
        </is>
      </c>
      <c r="D128" s="3" t="inlineStr">
        <is>
          <t>20.0</t>
        </is>
      </c>
      <c r="E128" s="3" t="inlineStr">
        <is>
          <t>Python 3</t>
        </is>
      </c>
      <c r="F128" s="4" t="inlineStr">
        <is>
          <t>regex_pattern = r'[.,]+'</t>
        </is>
      </c>
    </row>
    <row r="129">
      <c r="A129" s="2">
        <f>HYPERLINK("https://www.hackerrank.com/challenges/reduce-function/problem", "Reduce Function")</f>
        <v/>
      </c>
      <c r="B129" s="3" t="inlineStr">
        <is>
          <t>8 months ago</t>
        </is>
      </c>
      <c r="C129" s="3" t="inlineStr">
        <is>
          <t>Accepted</t>
        </is>
      </c>
      <c r="D129" s="3" t="inlineStr">
        <is>
          <t>30.0</t>
        </is>
      </c>
      <c r="E129" s="3" t="inlineStr">
        <is>
          <t>Python 3</t>
        </is>
      </c>
      <c r="F129" s="4" t="inlineStr">
        <is>
          <t xml:space="preserve">def product(fracs):
    t = reduce(lambda x,y: x*y, fracs)
    return t.numerator, t.denominator
</t>
        </is>
      </c>
    </row>
    <row r="130">
      <c r="A130" s="2">
        <f>HYPERLINK("https://www.hackerrank.com/challenges/re-sub-regex-substitution/problem", "Regex Substitution")</f>
        <v/>
      </c>
      <c r="B130" s="3" t="inlineStr">
        <is>
          <t>8 months ago</t>
        </is>
      </c>
      <c r="C130" s="3" t="inlineStr">
        <is>
          <t>Accepted</t>
        </is>
      </c>
      <c r="D130" s="3" t="inlineStr">
        <is>
          <t>20.0</t>
        </is>
      </c>
      <c r="E130" s="3" t="inlineStr">
        <is>
          <t>Python 3</t>
        </is>
      </c>
      <c r="F130" s="4" t="inlineStr">
        <is>
          <t>import re
for _ in range(int(input())) :
    line = input()
    while line.find(' &amp;&amp; ') &gt; -1 or line.find(' || ') &gt; -1 :
        line = re.sub(r' &amp;&amp; ', ' and ', (re.sub(r' \|\| ', ' or ', line)))
    print (line)</t>
        </is>
      </c>
    </row>
    <row r="131">
      <c r="A131" s="2">
        <f>HYPERLINK("https://www.hackerrank.com/challenges/repeated-string/problem", "Repeated String")</f>
        <v/>
      </c>
      <c r="B131" s="3" t="inlineStr">
        <is>
          <t>8 months ago</t>
        </is>
      </c>
      <c r="C131" s="3" t="inlineStr">
        <is>
          <t>Accepted</t>
        </is>
      </c>
      <c r="D131" s="3" t="inlineStr">
        <is>
          <t>20.0</t>
        </is>
      </c>
      <c r="E131" s="3" t="inlineStr">
        <is>
          <t>Python 3</t>
        </is>
      </c>
      <c r="F131" s="4" t="inlineStr">
        <is>
          <t xml:space="preserve">#!/bin/python3
def repeatedString(s, n):
    x, y = divmod(n, len(s))
    return x * s.count('a') + (0 if y == 0 else s[:y].count('a'))
s = input()
n = int(input())
print(repeatedString(s, n))
</t>
        </is>
      </c>
    </row>
    <row r="132">
      <c r="A132" s="2">
        <f>HYPERLINK("https://www.hackerrank.com/challenges/restaurant/problem", "Restaurant")</f>
        <v/>
      </c>
      <c r="B132" s="3" t="inlineStr">
        <is>
          <t>8 months ago</t>
        </is>
      </c>
      <c r="C132" s="3" t="inlineStr">
        <is>
          <t>Accepted</t>
        </is>
      </c>
      <c r="D132" s="3" t="inlineStr">
        <is>
          <t>30.0</t>
        </is>
      </c>
      <c r="E132" s="3" t="inlineStr">
        <is>
          <t>Python 3</t>
        </is>
      </c>
      <c r="F132" s="4" t="inlineStr">
        <is>
          <t xml:space="preserve">from math import gcd
def restaurant(l, b):
    return (l * b) // (gcd(l,b)**2) 
for _ in range(int(input())):
    lb = input().split()
    l = int(lb[0])
    b = int(lb[1])
    print(restaurant(l, b))
</t>
        </is>
      </c>
    </row>
    <row r="133">
      <c r="A133" s="2">
        <f>HYPERLINK("https://www.hackerrank.com/challenges/reverse-a-linked-list/problem", "Reverse a linked list")</f>
        <v/>
      </c>
      <c r="B133" s="3" t="inlineStr">
        <is>
          <t>about 5 hours ago</t>
        </is>
      </c>
      <c r="C133" s="3" t="inlineStr">
        <is>
          <t>Accepted</t>
        </is>
      </c>
      <c r="D133" s="3" t="inlineStr">
        <is>
          <t>5.0</t>
        </is>
      </c>
      <c r="E133" s="3" t="inlineStr">
        <is>
          <t>Python 3</t>
        </is>
      </c>
      <c r="F133" s="4" t="inlineStr">
        <is>
          <t xml:space="preserve">
def reverse(head, tail=None):
    next = head.next
    head.next = tail
    if next is None :
        return head
    return reverse(next, head)
</t>
        </is>
      </c>
    </row>
    <row r="134">
      <c r="A134" s="2">
        <f>HYPERLINK("https://www.hackerrank.com/challenges/cpp-hello-world/problem", "Say 'Hello, World!' With C++")</f>
        <v/>
      </c>
      <c r="B134" s="3" t="inlineStr">
        <is>
          <t>3 months ago</t>
        </is>
      </c>
      <c r="C134" s="3" t="inlineStr">
        <is>
          <t>Accepted</t>
        </is>
      </c>
      <c r="D134" s="3" t="inlineStr">
        <is>
          <t>5.0</t>
        </is>
      </c>
      <c r="E134" s="3" t="inlineStr">
        <is>
          <t>C++</t>
        </is>
      </c>
      <c r="F134" s="4" t="inlineStr">
        <is>
          <t xml:space="preserve">#include &lt;iostream&gt;
#include &lt;cstdio&gt;
using namespace std;
int main() {
    printf("Hello, World!");
    return 0;
}
</t>
        </is>
      </c>
    </row>
    <row r="135">
      <c r="A135" s="2">
        <f>HYPERLINK("https://www.hackerrank.com/challenges/py-hello-world/problem", "Say 'Hello, World!' With Python")</f>
        <v/>
      </c>
      <c r="B135" s="3" t="inlineStr">
        <is>
          <t>9 months ago</t>
        </is>
      </c>
      <c r="C135" s="3" t="inlineStr">
        <is>
          <t>Accepted</t>
        </is>
      </c>
      <c r="D135" s="3" t="inlineStr">
        <is>
          <t>5.0</t>
        </is>
      </c>
      <c r="E135" s="3" t="inlineStr">
        <is>
          <t>Python 3</t>
        </is>
      </c>
      <c r="F135" s="4" t="inlineStr">
        <is>
          <t>print("Hello, World!")</t>
        </is>
      </c>
    </row>
    <row r="136">
      <c r="A136" s="2">
        <f>HYPERLINK("https://www.hackerrank.com/challenges/py-set-add/problem", "Set .add() ")</f>
        <v/>
      </c>
      <c r="B136" s="3" t="inlineStr">
        <is>
          <t>9 months ago</t>
        </is>
      </c>
      <c r="C136" s="3" t="inlineStr">
        <is>
          <t>Accepted</t>
        </is>
      </c>
      <c r="D136" s="3" t="inlineStr">
        <is>
          <t>10.0</t>
        </is>
      </c>
      <c r="E136" s="3" t="inlineStr">
        <is>
          <t>Python 3</t>
        </is>
      </c>
      <c r="F136" s="4" t="inlineStr">
        <is>
          <t xml:space="preserve">S = set()
for _ in range(int(input())) : S.add(input())
print (len(list(S)))
    </t>
        </is>
      </c>
    </row>
    <row r="137">
      <c r="A137" s="2">
        <f>HYPERLINK("https://www.hackerrank.com/challenges/py-set-difference-operation/problem", "Set .difference() Operation")</f>
        <v/>
      </c>
      <c r="B137" s="3" t="inlineStr">
        <is>
          <t>9 months ago</t>
        </is>
      </c>
      <c r="C137" s="3" t="inlineStr">
        <is>
          <t>Accepted</t>
        </is>
      </c>
      <c r="D137" s="3" t="inlineStr">
        <is>
          <t>10.0</t>
        </is>
      </c>
      <c r="E137" s="3" t="inlineStr">
        <is>
          <t>Python 3</t>
        </is>
      </c>
      <c r="F137" s="4" t="inlineStr">
        <is>
          <t xml:space="preserve">ignore = input()
A = set(map(int,input().split()))
ignore = input()
B = set(map(int,input().split()))
print (len(A-B))  </t>
        </is>
      </c>
    </row>
    <row r="138">
      <c r="A138" s="2">
        <f>HYPERLINK("https://www.hackerrank.com/challenges/py-set-discard-remove-pop/problem", "Set .discard(), .remove() &amp; .pop()")</f>
        <v/>
      </c>
      <c r="B138" s="3" t="inlineStr">
        <is>
          <t>9 months ago</t>
        </is>
      </c>
      <c r="C138" s="3" t="inlineStr">
        <is>
          <t>Accepted</t>
        </is>
      </c>
      <c r="D138" s="3" t="inlineStr">
        <is>
          <t>10.0</t>
        </is>
      </c>
      <c r="E138" s="3" t="inlineStr">
        <is>
          <t>Python 3</t>
        </is>
      </c>
      <c r="F138" s="4" t="inlineStr">
        <is>
          <t xml:space="preserve">(_, A, N) = (int(input()), set(map(int, input().split())), int(input()))
for _ in range(N):
    inp = input().split()
    try :
        if inp[0] == 'remove' :
            A.remove(int(inp[1]))
        elif inp[0] == 'discard' :
            A.discard(int(inp[1]))
        elif inp[0] == 'pop':
            A.pop()
    except KeyError: pass
print (sum(A))
</t>
        </is>
      </c>
    </row>
    <row r="139">
      <c r="A139" s="2">
        <f>HYPERLINK("https://www.hackerrank.com/challenges/py-set-intersection-operation/problem", "Set .intersection() Operation")</f>
        <v/>
      </c>
      <c r="B139" s="3" t="inlineStr">
        <is>
          <t>9 months ago</t>
        </is>
      </c>
      <c r="C139" s="3" t="inlineStr">
        <is>
          <t>Accepted</t>
        </is>
      </c>
      <c r="D139" s="3" t="inlineStr">
        <is>
          <t>10.0</t>
        </is>
      </c>
      <c r="E139" s="3" t="inlineStr">
        <is>
          <t>Python 3</t>
        </is>
      </c>
      <c r="F139" s="4" t="inlineStr">
        <is>
          <t>ignore = input()
A = set(map(int,input().split()))
ignore = input()
B = set(map(int,input().split()))
print (len(A&amp;B))</t>
        </is>
      </c>
    </row>
    <row r="140">
      <c r="A140" s="2">
        <f>HYPERLINK("https://www.hackerrank.com/challenges/py-set-symmetric-difference-operation/problem", "Set .symmetric_difference() Operation")</f>
        <v/>
      </c>
      <c r="B140" s="3" t="inlineStr">
        <is>
          <t>9 months ago</t>
        </is>
      </c>
      <c r="C140" s="3" t="inlineStr">
        <is>
          <t>Accepted</t>
        </is>
      </c>
      <c r="D140" s="3" t="inlineStr">
        <is>
          <t>10.0</t>
        </is>
      </c>
      <c r="E140" s="3" t="inlineStr">
        <is>
          <t>Python 3</t>
        </is>
      </c>
      <c r="F140" s="4" t="inlineStr">
        <is>
          <t xml:space="preserve">ignore = input()
A = set(map(int,input().split()))
ignore = input()
B = set(map(int,input().split()))
print (len(A^B))  </t>
        </is>
      </c>
    </row>
    <row r="141">
      <c r="A141" s="2">
        <f>HYPERLINK("https://www.hackerrank.com/challenges/py-set-union/problem", "Set .union() Operation")</f>
        <v/>
      </c>
      <c r="B141" s="3" t="inlineStr">
        <is>
          <t>9 months ago</t>
        </is>
      </c>
      <c r="C141" s="3" t="inlineStr">
        <is>
          <t>Accepted</t>
        </is>
      </c>
      <c r="D141" s="3" t="inlineStr">
        <is>
          <t>10.0</t>
        </is>
      </c>
      <c r="E141" s="3" t="inlineStr">
        <is>
          <t>Python 3</t>
        </is>
      </c>
      <c r="F141" s="4" t="inlineStr">
        <is>
          <t>ignore = input()
A = set(map(int,input().split()))
ignore = input()
B = set(map(int,input().split()))
print (len(A|B))</t>
        </is>
      </c>
    </row>
    <row r="142">
      <c r="A142" s="2">
        <f>HYPERLINK("https://www.hackerrank.com/challenges/py-set-mutations/problem", "Set Mutations")</f>
        <v/>
      </c>
      <c r="B142" s="3" t="inlineStr">
        <is>
          <t>9 months ago</t>
        </is>
      </c>
      <c r="C142" s="3" t="inlineStr">
        <is>
          <t>Accepted</t>
        </is>
      </c>
      <c r="D142" s="3" t="inlineStr">
        <is>
          <t>10.0</t>
        </is>
      </c>
      <c r="E142" s="3" t="inlineStr">
        <is>
          <t>Python 3</t>
        </is>
      </c>
      <c r="F142" s="4" t="inlineStr">
        <is>
          <t>_ = input()
A = set(map(int,input().split()))
N = int(input())
for _ in range(N):
    c = input().split()[0]
    B = set(map(int,input().split()))
    if c == 'intersection_update' :
        A &amp;= B
    elif c == 'symmetric_difference_update' :
        A ^= B
    elif c == 'difference_update':
        A -= B
    elif c == 'update' :
        A |= B
print (sum(A))</t>
        </is>
      </c>
    </row>
    <row r="143">
      <c r="A143" s="2">
        <f>HYPERLINK("https://www.hackerrank.com/challenges/np-shape-reshape/problem", "Shape and Reshape")</f>
        <v/>
      </c>
      <c r="B143" s="3" t="inlineStr">
        <is>
          <t>9 months ago</t>
        </is>
      </c>
      <c r="C143" s="3" t="inlineStr">
        <is>
          <t>Accepted</t>
        </is>
      </c>
      <c r="D143" s="3" t="inlineStr">
        <is>
          <t>20.0</t>
        </is>
      </c>
      <c r="E143" s="3" t="inlineStr">
        <is>
          <t>Python 3</t>
        </is>
      </c>
      <c r="F143" s="4" t="inlineStr">
        <is>
          <t xml:space="preserve">import numpy
arr = numpy.array(input().split(),int)
print (numpy.reshape(arr, (3,3)))
</t>
        </is>
      </c>
    </row>
    <row r="144">
      <c r="A144" s="2">
        <f>HYPERLINK("https://www.hackerrank.com/challenges/sherlock-and-anagrams/problem", "Sherlock and Anagrams")</f>
        <v/>
      </c>
      <c r="B144" s="3" t="inlineStr">
        <is>
          <t>8 months ago</t>
        </is>
      </c>
      <c r="C144" s="3" t="inlineStr">
        <is>
          <t>Accepted</t>
        </is>
      </c>
      <c r="D144" s="3" t="inlineStr">
        <is>
          <t>50.0</t>
        </is>
      </c>
      <c r="E144" s="3" t="inlineStr">
        <is>
          <t>Python 3</t>
        </is>
      </c>
      <c r="F144" s="4" t="inlineStr">
        <is>
          <t>#!/bin/python3
from collections import Counter
def allSubstrings(s) :
    allStr = {}; allStr2 = {}
    for i in range(1,len(s)+1) : allStr[i] = []
    for i in range(len(s)) :
        for j in range(i, len(s)) :
            _str = s[i:j+1]
            _counter = Counter(_str)
            allStr[j-i+1] += [[i, _counter]]
            allStr2[_str] = _counter
    return allStr, allStr2
def sherlockAndAnagrams(s):
    _count = 0
        for j in range(i, len(s)):
            for pos, counter in allStr[j-i+1] :
                if i &lt; pos and allStr2[s[i:j + 1]] == counter :
                     _count += 1
    return _count
for _ in range(int(input())):
-- Warning: Some lines may be missing after this ! --</t>
        </is>
      </c>
    </row>
    <row r="145">
      <c r="A145" s="2">
        <f>HYPERLINK("https://www.hackerrank.com/challenges/sherlock-and-moving-tiles/problem", "Sherlock and Moving Tiles")</f>
        <v/>
      </c>
      <c r="B145" s="3" t="inlineStr">
        <is>
          <t>8 months ago</t>
        </is>
      </c>
      <c r="C145" s="3" t="inlineStr">
        <is>
          <t>Accepted</t>
        </is>
      </c>
      <c r="D145" s="3" t="inlineStr">
        <is>
          <t>20.0</t>
        </is>
      </c>
      <c r="E145" s="3" t="inlineStr">
        <is>
          <t>Python 3</t>
        </is>
      </c>
      <c r="F145" s="4" t="inlineStr">
        <is>
          <t xml:space="preserve">from math import sqrt
t, s1, s2 = map(int, input().split())
for _ in range(int(input())):
    q = int(input())
    print (sqrt(2) * (t - sqrt(q)) / abs(s2 - s1))
</t>
        </is>
      </c>
    </row>
    <row r="146">
      <c r="A146" s="2">
        <f>HYPERLINK("https://www.hackerrank.com/challenges/sherlock-and-squares/problem", "Sherlock and Squares")</f>
        <v/>
      </c>
      <c r="B146" s="3" t="inlineStr">
        <is>
          <t>1 day ago</t>
        </is>
      </c>
      <c r="C146" s="3" t="inlineStr">
        <is>
          <t>Accepted</t>
        </is>
      </c>
      <c r="D146" s="3" t="inlineStr">
        <is>
          <t>20.0</t>
        </is>
      </c>
      <c r="E146" s="3" t="inlineStr">
        <is>
          <t>Python 3</t>
        </is>
      </c>
      <c r="F146" s="4" t="inlineStr">
        <is>
          <t xml:space="preserve">#!/bin/python3
allSquares = [x*x for x in range(100001)]
def squares(a, b):
    count = 0
    for square in allSquares :
        if square &gt;= a and square &lt;= b : count +=1
        if b &lt;= square : break
    return count
for _ in range(int(input())):
    a, b = map(int, input().split())
    print (squares(a, b))
</t>
        </is>
      </c>
    </row>
    <row r="147">
      <c r="A147" s="2">
        <f>HYPERLINK("https://www.hackerrank.com/challenges/sherlock-and-valid-string/problem", "Sherlock and the Valid String")</f>
        <v/>
      </c>
      <c r="B147" s="3" t="inlineStr">
        <is>
          <t>9 months ago</t>
        </is>
      </c>
      <c r="C147" s="3" t="inlineStr">
        <is>
          <t>Accepted</t>
        </is>
      </c>
      <c r="D147" s="3" t="inlineStr">
        <is>
          <t>35.0</t>
        </is>
      </c>
      <c r="E147" s="3" t="inlineStr">
        <is>
          <t>Python 3</t>
        </is>
      </c>
      <c r="F147" s="4" t="inlineStr">
        <is>
          <t xml:space="preserve">#!/bin/python3
def isValid(s):
    count  = {}
    for c in s:
        if c not in count : count[c] = 1
        else : count[c] += 1
    _min, _max = 10 ** 5, 0
    for c in count :
        if count[c] &lt; _min : _min = count[c]
        if count[c] &gt; _max : _max = count[c]
    if len(s) == len(count) * _min or \
       len(s) == len(count) * _min + 1 or \
       len(s) == len(count) * _max - 1 or \
       len(s) == (len(count)-1) * _max + 1 :
        return 'YES'
print (isValid(input()))
</t>
        </is>
      </c>
    </row>
    <row r="148">
      <c r="A148" s="2">
        <f>HYPERLINK("https://www.hackerrank.com/challenges/simple-array-sum/problem", "Simple Array Sum")</f>
        <v/>
      </c>
      <c r="B148" s="3" t="inlineStr">
        <is>
          <t>10 months ago</t>
        </is>
      </c>
      <c r="C148" s="3" t="inlineStr">
        <is>
          <t>Accepted</t>
        </is>
      </c>
      <c r="D148" s="3" t="inlineStr">
        <is>
          <t>10.0</t>
        </is>
      </c>
      <c r="E148" s="3" t="inlineStr">
        <is>
          <t>Python 3</t>
        </is>
      </c>
      <c r="F148" s="4" t="inlineStr">
        <is>
          <t>#!/bin/python3
import os
import sys
#
# Complete the simpleArraySum function below.
#
def simpleArraySum(ar):
    result = 0
    for i in range(len(ar)) :    
        result += ar[i]
    return result
if __name__ == '__main__':
    fptr = open(os.environ['OUTPUT_PATH'], 'w')
    ar = list(map(int, input().rstrip().split()))
    result = simpleArraySum(ar)
    fptr.write(str(result) + '\n')
-- Warning: Some lines may be missing after this ! --</t>
        </is>
      </c>
    </row>
    <row r="149">
      <c r="A149" s="2">
        <f>HYPERLINK("https://www.hackerrank.com/challenges/sock-merchant/problem", "Sock Merchant")</f>
        <v/>
      </c>
      <c r="B149" s="3" t="inlineStr">
        <is>
          <t>8 months ago</t>
        </is>
      </c>
      <c r="C149" s="3" t="inlineStr">
        <is>
          <t>Accepted</t>
        </is>
      </c>
      <c r="D149" s="3" t="inlineStr">
        <is>
          <t>10.0</t>
        </is>
      </c>
      <c r="E149" s="3" t="inlineStr">
        <is>
          <t>Python 3</t>
        </is>
      </c>
      <c r="F149" s="4" t="inlineStr">
        <is>
          <t xml:space="preserve">#!/bin/python3
from collections import Counter
def sockMerchant(ar):
    socks = Counter(ar)
    totalPairs = 0
    for i in socks : totalPairs += socks[i] // 2
    return totalPairs
_ = int(input())
ar = list(map(int, input().rstrip().split()))
print (sockMerchant(ar))
</t>
        </is>
      </c>
    </row>
    <row r="150">
      <c r="A150" s="2">
        <f>HYPERLINK("https://www.hackerrank.com/challenges/solve-me-first/problem", "Solve Me First")</f>
        <v/>
      </c>
      <c r="B150" s="3" t="inlineStr">
        <is>
          <t>10 months ago</t>
        </is>
      </c>
      <c r="C150" s="3" t="inlineStr">
        <is>
          <t>Accepted</t>
        </is>
      </c>
      <c r="D150" s="3" t="inlineStr">
        <is>
          <t>1.0</t>
        </is>
      </c>
      <c r="E150" s="3" t="inlineStr">
        <is>
          <t>Python 3</t>
        </is>
      </c>
      <c r="F150" s="4" t="inlineStr">
        <is>
          <t xml:space="preserve">
def solveMeFirst(a,b):
    # Hint: Type return a+b below
    return a+b
num1 = int(input())
num2 = int(input())
res = solveMeFirst(num1,num2)
print(res)
</t>
        </is>
      </c>
    </row>
    <row r="151">
      <c r="A151" s="2">
        <f>HYPERLINK("https://www.hackerrank.com/challenges/ctci-bubble-sort/problem", "Sorting: Bubble Sort")</f>
        <v/>
      </c>
      <c r="B151" s="3" t="inlineStr">
        <is>
          <t>9 months ago</t>
        </is>
      </c>
      <c r="C151" s="3" t="inlineStr">
        <is>
          <t>Accepted</t>
        </is>
      </c>
      <c r="D151" s="3" t="inlineStr">
        <is>
          <t>30.0</t>
        </is>
      </c>
      <c r="E151" s="3" t="inlineStr">
        <is>
          <t>Python 3</t>
        </is>
      </c>
      <c r="F151" s="4" t="inlineStr">
        <is>
          <t>#!/bin/python3
import math
import os
import random
import re
import sys
# Complete the countSwaps function below.
def countSwaps(A):
    countSwap = 0
    last = len(A)-1
    while last &gt; 0 :
        for i in range(last) :
            if A[i] &gt; A[i+1] :
                countSwap += 1
    print ('Array is sorted in', countSwap, 'swaps.')
    print ('First Element:', A[0])
    print ('Last Element:', A[-1])
if __name__ == '__main__':
    n = int(input())
    a = list(map(int, input().rstrip().split()))
-- Warning: Some lines may be missing after this ! --</t>
        </is>
      </c>
    </row>
    <row r="152">
      <c r="A152" s="2">
        <f>HYPERLINK("https://www.hackerrank.com/challenges/ctci-comparator-sorting/problem", "Sorting: Comparator")</f>
        <v/>
      </c>
      <c r="B152" s="3" t="inlineStr">
        <is>
          <t>9 months ago</t>
        </is>
      </c>
      <c r="C152" s="3" t="inlineStr">
        <is>
          <t>Accepted</t>
        </is>
      </c>
      <c r="D152" s="3" t="inlineStr">
        <is>
          <t>35.0</t>
        </is>
      </c>
      <c r="E152" s="3" t="inlineStr">
        <is>
          <t>Python 3</t>
        </is>
      </c>
      <c r="F152" s="4" t="inlineStr">
        <is>
          <t xml:space="preserve">from functools import cmp_to_key
class Player:
    def __init__(self, name, score):
        self.name = name
        self.score = score
    #def __repr__(self):
        pass  
    def comparator(a, b):
        if a.score &lt; b.score  : return 1
        elif a.score &gt; b.score: return -1
        elif a.name &lt; b.name  : return -1
        elif a.name &gt; b.name  : return 1
        return 0
    </t>
        </is>
      </c>
    </row>
    <row r="153">
      <c r="A153" s="2">
        <f>HYPERLINK("https://www.hackerrank.com/challenges/sparse-arrays/problem", "Sparse Arrays")</f>
        <v/>
      </c>
      <c r="B153" s="3" t="inlineStr">
        <is>
          <t>8 months ago</t>
        </is>
      </c>
      <c r="C153" s="3" t="inlineStr">
        <is>
          <t>Accepted</t>
        </is>
      </c>
      <c r="D153" s="3" t="inlineStr">
        <is>
          <t>25.0</t>
        </is>
      </c>
      <c r="E153" s="3" t="inlineStr">
        <is>
          <t>Python 3</t>
        </is>
      </c>
      <c r="F153" s="4" t="inlineStr">
        <is>
          <t xml:space="preserve">#!/bin/python3
n = int(input())
A = {}
for i in range(n):
    str = input()
    A[str] = A.get(str,0) + 1
n = int(input())
for i in range(n): print(A.get(input(),0))
</t>
        </is>
      </c>
    </row>
    <row r="154">
      <c r="A154" s="2">
        <f>HYPERLINK("https://www.hackerrank.com/challenges/staircase/problem", "Staircase")</f>
        <v/>
      </c>
      <c r="B154" s="3" t="inlineStr">
        <is>
          <t>9 months ago</t>
        </is>
      </c>
      <c r="C154" s="3" t="inlineStr">
        <is>
          <t>Accepted</t>
        </is>
      </c>
      <c r="D154" s="3" t="inlineStr">
        <is>
          <t>10.0</t>
        </is>
      </c>
      <c r="E154" s="3" t="inlineStr">
        <is>
          <t>Python 3</t>
        </is>
      </c>
      <c r="F154" s="4" t="inlineStr">
        <is>
          <t xml:space="preserve">#!/bin/python3
def staircase(n):
   for i in range(n) : print(' ' * (n-i-1) + '#' * (i+1))
if __name__ == '__main__':
    n = int(input())
    staircase(n)
</t>
        </is>
      </c>
    </row>
    <row r="155">
      <c r="A155" s="2">
        <f>HYPERLINK("https://www.hackerrank.com/challenges/python-string-formatting/problem", "String Formatting")</f>
        <v/>
      </c>
      <c r="B155" s="3" t="inlineStr">
        <is>
          <t>9 months ago</t>
        </is>
      </c>
      <c r="C155" s="3" t="inlineStr">
        <is>
          <t>Accepted</t>
        </is>
      </c>
      <c r="D155" s="3" t="inlineStr">
        <is>
          <t>10.0</t>
        </is>
      </c>
      <c r="E155" s="3" t="inlineStr">
        <is>
          <t>Python 3</t>
        </is>
      </c>
      <c r="F155" s="4" t="inlineStr">
        <is>
          <t>def print_formatted(number):
    width = len(('{0:b}'.format(number))) + 1
    for n in range(1,number+1) :  
        img10 = '{:&gt;{width}}'.format(n, width=width-1)
        img8  = '{:&gt;{width}}'.format('{0:o}'.format(n), width=width)
        img16 = '{:&gt;{width}}'.format('{0:X}'.format(n), width=width)
        img2  = '{:&gt;{width}}'.format('{0:b}'.format(n), width=width)
        print (img10+img8+img16+img2)</t>
        </is>
      </c>
    </row>
    <row r="156">
      <c r="A156" s="2">
        <f>HYPERLINK("https://www.hackerrank.com/challenges/python-string-split-and-join/problem", "String Split and Join")</f>
        <v/>
      </c>
      <c r="B156" s="3" t="inlineStr">
        <is>
          <t>9 months ago</t>
        </is>
      </c>
      <c r="C156" s="3" t="inlineStr">
        <is>
          <t>Accepted</t>
        </is>
      </c>
      <c r="D156" s="3" t="inlineStr">
        <is>
          <t>10.0</t>
        </is>
      </c>
      <c r="E156" s="3" t="inlineStr">
        <is>
          <t>Python 3</t>
        </is>
      </c>
      <c r="F156" s="4" t="inlineStr">
        <is>
          <t>def split_and_join(line):
    return '-'.join(line.split())</t>
        </is>
      </c>
    </row>
    <row r="157">
      <c r="A157" s="2">
        <f>HYPERLINK("https://www.hackerrank.com/challenges/string-validators/problem", "String Validators")</f>
        <v/>
      </c>
      <c r="B157" s="3" t="inlineStr">
        <is>
          <t>9 months ago</t>
        </is>
      </c>
      <c r="C157" s="3" t="inlineStr">
        <is>
          <t>Accepted</t>
        </is>
      </c>
      <c r="D157" s="3" t="inlineStr">
        <is>
          <t>10.0</t>
        </is>
      </c>
      <c r="E157" s="3" t="inlineStr">
        <is>
          <t>Python 3</t>
        </is>
      </c>
      <c r="F157" s="4" t="inlineStr">
        <is>
          <t xml:space="preserve">
s = input()
print(len([ x for x in s if x.isalnum()])&gt;0)
print(len([ x for x in s if x.isalpha()])&gt;0)
print(len([ x for x in s if x.isdigit()])&gt;0)
print(len([ x for x in s if x.islower()])&gt;0)
print(len([ x for x in s if x.isupper()])&gt;0)</t>
        </is>
      </c>
    </row>
    <row r="158">
      <c r="A158" s="2">
        <f>HYPERLINK("https://www.hackerrank.com/challenges/ctci-making-anagrams/problem", "Strings: Making Anagrams")</f>
        <v/>
      </c>
      <c r="B158" s="3" t="inlineStr">
        <is>
          <t>about 5 hours ago</t>
        </is>
      </c>
      <c r="C158" s="3" t="inlineStr">
        <is>
          <t>Accepted</t>
        </is>
      </c>
      <c r="D158" s="3" t="inlineStr">
        <is>
          <t>25.0</t>
        </is>
      </c>
      <c r="E158" s="3" t="inlineStr">
        <is>
          <t>Python 3</t>
        </is>
      </c>
      <c r="F158" s="4" t="inlineStr">
        <is>
          <t xml:space="preserve">#!/bin/python3
def makeAnagram(a, b):
    countA, countB = [0]*26, [0]*26
    offset = ord('a')  # ord('a') = 97
    count = 0
    for c in a: countA[ord(c) - 97] += 1
    for c in b: countB[ord(c) - 97] += 1
    for i, valA in enumerate(countA) :
        count += abs(valA - countB[i])
    return count
print (makeAnagram(input(), input()))
</t>
        </is>
      </c>
    </row>
    <row r="159">
      <c r="A159" s="2">
        <f>HYPERLINK("https://www.hackerrank.com/challenges/np-sum-and-prod/problem", "Sum and Prod")</f>
        <v/>
      </c>
      <c r="B159" s="3" t="inlineStr">
        <is>
          <t>9 months ago</t>
        </is>
      </c>
      <c r="C159" s="3" t="inlineStr">
        <is>
          <t>Accepted</t>
        </is>
      </c>
      <c r="D159" s="3" t="inlineStr">
        <is>
          <t>20.0</t>
        </is>
      </c>
      <c r="E159" s="3" t="inlineStr">
        <is>
          <t>Python 3</t>
        </is>
      </c>
      <c r="F159" s="4" t="inlineStr">
        <is>
          <t xml:space="preserve">import numpy
N, M = map(int,input().split())
matrix = []
for _ in range(N) : matrix.append(list(map(int, input().split())))
s = numpy.sum(matrix, axis = 0)
print (numpy.prod(s, axis = None))
</t>
        </is>
      </c>
    </row>
    <row r="160">
      <c r="A160" s="2">
        <f>HYPERLINK("https://www.hackerrank.com/challenges/sum-vs-xor/problem", "Sum vs XOR")</f>
        <v/>
      </c>
      <c r="B160" s="3" t="inlineStr">
        <is>
          <t>6 months ago</t>
        </is>
      </c>
      <c r="C160" s="3" t="inlineStr">
        <is>
          <t>Accepted</t>
        </is>
      </c>
      <c r="D160" s="3" t="inlineStr">
        <is>
          <t>25.0</t>
        </is>
      </c>
      <c r="E160" s="3" t="inlineStr">
        <is>
          <t>Python 3</t>
        </is>
      </c>
      <c r="F160" s="4" t="inlineStr">
        <is>
          <t xml:space="preserve">def sumXor(n):
    return 2 ** '{0:b}'.format(n)[1:].count('0')
print (sumXor(int(input().strip())))
</t>
        </is>
      </c>
    </row>
    <row r="161">
      <c r="A161" s="2">
        <f>HYPERLINK("https://www.hackerrank.com/challenges/summing-the-n-series/problem", "Summing the N series ")</f>
        <v/>
      </c>
      <c r="B161" s="3" t="inlineStr">
        <is>
          <t>8 months ago</t>
        </is>
      </c>
      <c r="C161" s="3" t="inlineStr">
        <is>
          <t>Accepted</t>
        </is>
      </c>
      <c r="D161" s="3" t="inlineStr">
        <is>
          <t>20.0</t>
        </is>
      </c>
      <c r="E161" s="3" t="inlineStr">
        <is>
          <t>Python 3</t>
        </is>
      </c>
      <c r="F161" s="4" t="inlineStr">
        <is>
          <t xml:space="preserve">def summingSeries(n) :
    return (n ** 2) % 1000000007
for _ in range(int(input())):
    print (summingSeries(int(input())))
</t>
        </is>
      </c>
    </row>
    <row r="162">
      <c r="A162" s="2">
        <f>HYPERLINK("https://www.hackerrank.com/challenges/symmetric-difference/problem", "Symmetric Difference")</f>
        <v/>
      </c>
      <c r="B162" s="3" t="inlineStr">
        <is>
          <t>9 months ago</t>
        </is>
      </c>
      <c r="C162" s="3" t="inlineStr">
        <is>
          <t>Accepted</t>
        </is>
      </c>
      <c r="D162" s="3" t="inlineStr">
        <is>
          <t>10.0</t>
        </is>
      </c>
      <c r="E162" s="3" t="inlineStr">
        <is>
          <t>Python 3</t>
        </is>
      </c>
      <c r="F162" s="4" t="inlineStr">
        <is>
          <t>ignore = input()
A = set(map(int,input().split()))
ignore = input()
B = set(map(int,input().split()))
for i in sorted(list(A.difference(B))+list(B.difference(A))) :
    print (i)</t>
        </is>
      </c>
    </row>
    <row r="163">
      <c r="A163" s="2">
        <f>HYPERLINK("https://www.hackerrank.com/challenges/text-alignment/problem", "Text Alignment")</f>
        <v/>
      </c>
      <c r="B163" s="3" t="inlineStr">
        <is>
          <t>9 months ago</t>
        </is>
      </c>
      <c r="C163" s="3" t="inlineStr">
        <is>
          <t>Accepted</t>
        </is>
      </c>
      <c r="D163" s="3" t="inlineStr">
        <is>
          <t>10.0</t>
        </is>
      </c>
      <c r="E163" s="3" t="inlineStr">
        <is>
          <t>Python 3</t>
        </is>
      </c>
      <c r="F163" s="4" t="inlineStr">
        <is>
          <t>#Replace all ______ with rjust, ljust or center. 
thickness = int(input()) #This must be an odd number
c = 'H'
#Top Cone
for i in range(thickness):
    print((c*i).rjust(thickness-1)+c+(c*i).ljust(thickness-1))
#Top Pillars
for i in range(thickness+1):
    print((c*thickness).center(thickness*2)+(c*thickness).center(thickness*6))
#Middle Belt
for i in range((thickness+1)//2):
#Bottom Pillars
for i in range(thickness+1):
    print((c*thickness).center(thickness*2)+(c*thickness).center(thickness*6))
#Bottom Cone
for i in range(thickness):
    print(((c*(thickness-i-1)).rjust(thickness)+c+(c*(thickness-i-1)).ljust(thickness)).rjust(thickness*6))</t>
        </is>
      </c>
    </row>
    <row r="164">
      <c r="A164" s="2">
        <f>HYPERLINK("https://www.hackerrank.com/challenges/text-wrap/problem", "Text Wrap")</f>
        <v/>
      </c>
      <c r="B164" s="3" t="inlineStr">
        <is>
          <t>9 months ago</t>
        </is>
      </c>
      <c r="C164" s="3" t="inlineStr">
        <is>
          <t>Accepted</t>
        </is>
      </c>
      <c r="D164" s="3" t="inlineStr">
        <is>
          <t>10.0</t>
        </is>
      </c>
      <c r="E164" s="3" t="inlineStr">
        <is>
          <t>Python 3</t>
        </is>
      </c>
      <c r="F164" s="4" t="inlineStr">
        <is>
          <t>def wrap(string, max_width):
    return '\n'.join(textwrap.wrap(string, max_width))</t>
        </is>
      </c>
    </row>
    <row r="165">
      <c r="A165" s="2">
        <f>HYPERLINK("https://www.hackerrank.com/challenges/py-the-captains-room/problem", "The Captain's Room ")</f>
        <v/>
      </c>
      <c r="B165" s="3" t="inlineStr">
        <is>
          <t>9 months ago</t>
        </is>
      </c>
      <c r="C165" s="3" t="inlineStr">
        <is>
          <t>Accepted</t>
        </is>
      </c>
      <c r="D165" s="3" t="inlineStr">
        <is>
          <t>10.0</t>
        </is>
      </c>
      <c r="E165" s="3" t="inlineStr">
        <is>
          <t>Python 3</t>
        </is>
      </c>
      <c r="F165" s="4" t="inlineStr">
        <is>
          <t>K = int(input())
arr = input().split()
arr.sort()
print ((set(arr[0::2]) ^ set(arr[1::2])).pop())</t>
        </is>
      </c>
    </row>
    <row r="166">
      <c r="A166" s="2">
        <f>HYPERLINK("https://www.hackerrank.com/challenges/the-minion-game/problem", "The Minion Game")</f>
        <v/>
      </c>
      <c r="B166" s="3" t="inlineStr">
        <is>
          <t>9 months ago</t>
        </is>
      </c>
      <c r="C166" s="3" t="inlineStr">
        <is>
          <t>Accepted</t>
        </is>
      </c>
      <c r="D166" s="3" t="inlineStr">
        <is>
          <t>40.0</t>
        </is>
      </c>
      <c r="E166" s="3" t="inlineStr">
        <is>
          <t>Python 3</t>
        </is>
      </c>
      <c r="F166" s="4" t="inlineStr">
        <is>
          <t>def minion_game(string):
    startsWithWowel, startsWithConsonant = 0, 0
    for i, c in enumerate(string) :
        if c in 'AEIOU' : startsWithWowel += len(string)-i
        else : startsWithConsonant += len(string)-i
    if startsWithWowel == startsWithConsonant : print ('Draw')
    elif startsWithWowel &gt; startsWithConsonant : print ('Kevin', startsWithWowel)
    else : print ('Stuart', startsWithConsonant)</t>
        </is>
      </c>
    </row>
    <row r="167">
      <c r="A167" s="2">
        <f>HYPERLINK("https://www.hackerrank.com/challenges/ctci-big-o/problem", "Time Complexity: Primality")</f>
        <v/>
      </c>
      <c r="B167" s="3" t="inlineStr">
        <is>
          <t>8 months ago</t>
        </is>
      </c>
      <c r="C167" s="3" t="inlineStr">
        <is>
          <t>Accepted</t>
        </is>
      </c>
      <c r="D167" s="3" t="inlineStr">
        <is>
          <t>30.0</t>
        </is>
      </c>
      <c r="E167" s="3" t="inlineStr">
        <is>
          <t>Python 3</t>
        </is>
      </c>
      <c r="F167" s="4" t="inlineStr">
        <is>
          <t>#!/bin/python3
from math import sqrt
def primality(n):
    primes = \
    '''
      2      3      5      7     11     13     17     19     23     29 
     31     37     41     43     47     53     59     61     67     71 
     73     79     83     89     97    101    103    107    109    113 
    127    131    137    139    149    151    157    163    167    173 
    179    181    191    193    197    199    211    223    227    229 
    233    239    241    251    257    263    269    271    277    281 
    283    293    307    311    313    317    331    337    347    349 
    353    359    367    373    379    383    389    397    401    409 
    419    421    431    433    439    443    449    457    461    463 
    467    479    487    491    499    503    509    521    523    541 
    547    557    563    569    571    577    587    593    599    601 
    primes = list(map(int, primes.split()))
    for x in primes:
            if n &lt;= x: break
            if n % x == 0: return 'Not prime'
    return 'Prime' if n &gt; 1 else 'Not prime'
for _ in range(int(input())):
-- Warning: Some lines may be missing after this ! --</t>
        </is>
      </c>
    </row>
    <row r="168">
      <c r="A168" s="2">
        <f>HYPERLINK("https://www.hackerrank.com/challenges/time-conversion/problem", "Time Conversion")</f>
        <v/>
      </c>
      <c r="B168" s="3" t="inlineStr">
        <is>
          <t>9 months ago</t>
        </is>
      </c>
      <c r="C168" s="3" t="inlineStr">
        <is>
          <t>Accepted</t>
        </is>
      </c>
      <c r="D168" s="3" t="inlineStr">
        <is>
          <t>15.0</t>
        </is>
      </c>
      <c r="E168" s="3" t="inlineStr">
        <is>
          <t>Python 3</t>
        </is>
      </c>
      <c r="F168" s="4" t="inlineStr">
        <is>
          <t xml:space="preserve">#!/bin/python3
from time import strftime, strptime
s = input()
print (strftime('%H:%M:%S', strptime(s,'%I:%M:%S%p')))
</t>
        </is>
      </c>
    </row>
    <row r="169">
      <c r="A169" s="2">
        <f>HYPERLINK("https://www.hackerrank.com/challenges/python-time-delta/problem", "Time Delta")</f>
        <v/>
      </c>
      <c r="B169" s="3" t="inlineStr">
        <is>
          <t>9 months ago</t>
        </is>
      </c>
      <c r="C169" s="3" t="inlineStr">
        <is>
          <t>Accepted</t>
        </is>
      </c>
      <c r="D169" s="3" t="inlineStr">
        <is>
          <t>30.0</t>
        </is>
      </c>
      <c r="E169" s="3" t="inlineStr">
        <is>
          <t>Python 3</t>
        </is>
      </c>
      <c r="F169" s="4" t="inlineStr">
        <is>
          <t xml:space="preserve">#!/bin/python3
from datetime import datetime
def time_delta(t1, t2):
   time1 = datetime.strptime(t1, '%a %d %b %Y %H:%M:%S %z')
   time2 = datetime.strptime(t2, '%a %d %b %Y %H:%M:%S %z')
   return (int(abs((time1 - time2).total_seconds())))
for _ in range(int(input())):
    t1 = input()
    t2 = input()
    print (time_delta(t1, t2))
</t>
        </is>
      </c>
    </row>
    <row r="170">
      <c r="A170" s="2">
        <f>HYPERLINK("https://www.hackerrank.com/challenges/np-transpose-and-flatten/problem", "Transpose and Flatten")</f>
        <v/>
      </c>
      <c r="B170" s="3" t="inlineStr">
        <is>
          <t>9 months ago</t>
        </is>
      </c>
      <c r="C170" s="3" t="inlineStr">
        <is>
          <t>Accepted</t>
        </is>
      </c>
      <c r="D170" s="3" t="inlineStr">
        <is>
          <t>20.0</t>
        </is>
      </c>
      <c r="E170" s="3" t="inlineStr">
        <is>
          <t>Python 3</t>
        </is>
      </c>
      <c r="F170" s="4" t="inlineStr">
        <is>
          <t xml:space="preserve">import numpy
arr = []
for _ in range(int(input().split()[0])) :
    arr.append(list(map(int, input().split())))
numpy_arr = numpy.array(arr)
print (numpy.transpose(numpy_arr))
print (numpy_arr.flatten())
</t>
        </is>
      </c>
    </row>
    <row r="171">
      <c r="A171" s="2">
        <f>HYPERLINK("https://www.hackerrank.com/challenges/tree-height-of-a-binary-tree/problem", "Tree: Height of a Binary Tree")</f>
        <v/>
      </c>
      <c r="B171" s="3" t="inlineStr">
        <is>
          <t>8 months ago</t>
        </is>
      </c>
      <c r="C171" s="3" t="inlineStr">
        <is>
          <t>Accepted</t>
        </is>
      </c>
      <c r="D171" s="3" t="inlineStr">
        <is>
          <t>10.0</t>
        </is>
      </c>
      <c r="E171" s="3" t="inlineStr">
        <is>
          <t>Python 3</t>
        </is>
      </c>
      <c r="F171" s="4" t="inlineStr">
        <is>
          <t xml:space="preserve"># Enter your code here. Read input from STDIN. Print output to STDOUT
'''
class Node:
      def __init__(self,info): 
          self.info = info  
          self.left = None  
          self.right = None 
       // this is a node of the tree , which contains info as data, left , right
'''
def height(root, h=-1, txt='root'):
    if root == None : return h
    return max(height(root.left,h+1,'left'), height(root.right, h+1,'right'))
    </t>
        </is>
      </c>
    </row>
    <row r="172">
      <c r="A172" s="2">
        <f>HYPERLINK("https://www.hackerrank.com/challenges/tree-inorder-traversal/problem", "Tree: Inorder Traversal")</f>
        <v/>
      </c>
      <c r="B172" s="3" t="inlineStr">
        <is>
          <t>8 months ago</t>
        </is>
      </c>
      <c r="C172" s="3" t="inlineStr">
        <is>
          <t>Accepted</t>
        </is>
      </c>
      <c r="D172" s="3" t="inlineStr">
        <is>
          <t>10.0</t>
        </is>
      </c>
      <c r="E172" s="3" t="inlineStr">
        <is>
          <t>Python 3</t>
        </is>
      </c>
      <c r="F172" s="4" t="inlineStr">
        <is>
          <t xml:space="preserve">"""
Node is defined as
self.left (the left child of the node)
self.right (the right child of the node)
self.info (the value of the node)
"""
def inOrder(tree):               
    def traverse(tree) : 
        if tree == None: return ' '
        return traverse(tree.left) + str(tree.info) + traverse(tree.right)
    print(traverse(tree).lstrip())
</t>
        </is>
      </c>
    </row>
    <row r="173">
      <c r="A173" s="2">
        <f>HYPERLINK("https://www.hackerrank.com/challenges/tree-postorder-traversal/problem", "Tree: Postorder Traversal")</f>
        <v/>
      </c>
      <c r="B173" s="3" t="inlineStr">
        <is>
          <t>8 months ago</t>
        </is>
      </c>
      <c r="C173" s="3" t="inlineStr">
        <is>
          <t>Accepted</t>
        </is>
      </c>
      <c r="D173" s="3" t="inlineStr">
        <is>
          <t>10.0</t>
        </is>
      </c>
      <c r="E173" s="3" t="inlineStr">
        <is>
          <t>Python 3</t>
        </is>
      </c>
      <c r="F173" s="4" t="inlineStr">
        <is>
          <t>"""
Node is defined as
self.left (the left child of the node)
self.right (the right child of the node)
self.info (the value of the node)
"""
def postOrder(tree):   
    def traverse(tree):
        if tree == None: return []
        return traverse(tree.left) + traverse(tree.right) + [tree.info]
    print (' '.join(map(str,traverse(tree))))</t>
        </is>
      </c>
    </row>
    <row r="174">
      <c r="A174" s="2">
        <f>HYPERLINK("https://www.hackerrank.com/challenges/tree-preorder-traversal/problem", "Tree: Preorder Traversal")</f>
        <v/>
      </c>
      <c r="B174" s="3" t="inlineStr">
        <is>
          <t>8 months ago</t>
        </is>
      </c>
      <c r="C174" s="3" t="inlineStr">
        <is>
          <t>Accepted</t>
        </is>
      </c>
      <c r="D174" s="3" t="inlineStr">
        <is>
          <t>10.0</t>
        </is>
      </c>
      <c r="E174" s="3" t="inlineStr">
        <is>
          <t>Python 3</t>
        </is>
      </c>
      <c r="F174" s="4" t="inlineStr">
        <is>
          <t>"""
Node is defined as
self.left (the left child of the node)
self.right (the right child of the node)
self.info (the value of the node)
"""
def preOrder(tree):
    def traverse(tree):
        if tree == None: return []
        return [tree.info] + traverse(tree.left) + traverse(tree.right)
    print (' '.join(map(str,traverse(tree))))</t>
        </is>
      </c>
    </row>
    <row r="175">
      <c r="A175" s="2">
        <f>HYPERLINK("https://www.hackerrank.com/challenges/python-quest-1/problem", "Triangle Quest")</f>
        <v/>
      </c>
      <c r="B175" s="3" t="inlineStr">
        <is>
          <t>9 months ago</t>
        </is>
      </c>
      <c r="C175" s="3" t="inlineStr">
        <is>
          <t>Accepted</t>
        </is>
      </c>
      <c r="D175" s="3" t="inlineStr">
        <is>
          <t>20.0</t>
        </is>
      </c>
      <c r="E175" s="3" t="inlineStr">
        <is>
          <t>Python 3</t>
        </is>
      </c>
      <c r="F175" s="4" t="inlineStr">
        <is>
          <t xml:space="preserve">factor = 0
for i in range(1,int(input())): factor = pow(10,i-1)+factor; print (i*factor)
</t>
        </is>
      </c>
    </row>
    <row r="176">
      <c r="A176" s="2">
        <f>HYPERLINK("https://www.hackerrank.com/challenges/triangle-quest-2/problem", "Triangle Quest 2")</f>
        <v/>
      </c>
      <c r="B176" s="3" t="inlineStr">
        <is>
          <t>9 months ago</t>
        </is>
      </c>
      <c r="C176" s="3" t="inlineStr">
        <is>
          <t>Accepted</t>
        </is>
      </c>
      <c r="D176" s="3" t="inlineStr">
        <is>
          <t>20.0</t>
        </is>
      </c>
      <c r="E176" s="3" t="inlineStr">
        <is>
          <t>Python 3</t>
        </is>
      </c>
      <c r="F176" s="4" t="inlineStr">
        <is>
          <t>n = 1; last_n = int(input())
while n &lt;= last_n : print(pow(1 + sum(10 ** i for i in range(1, n)), 2)); n += 1</t>
        </is>
      </c>
    </row>
    <row r="177">
      <c r="A177" s="2">
        <f>HYPERLINK("https://www.hackerrank.com/challenges/triple-sum/problem", "Triple sum")</f>
        <v/>
      </c>
      <c r="B177" s="3" t="inlineStr">
        <is>
          <t>8 months ago</t>
        </is>
      </c>
      <c r="C177" s="3" t="inlineStr">
        <is>
          <t>Accepted</t>
        </is>
      </c>
      <c r="D177" s="3" t="inlineStr">
        <is>
          <t>40.0</t>
        </is>
      </c>
      <c r="E177" s="3" t="inlineStr">
        <is>
          <t>Python 3</t>
        </is>
      </c>
      <c r="F177" s="4" t="inlineStr">
        <is>
          <t>'''
# has 2 timeouts:
def triplets(a,b,c) :
    countTriplets = 0
    a = sorted(list(set(a)))
    b = sorted(list(set(b)))
    c = sorted(list(set(c)), reverse=True)
    for p in a :
        for q in b :
            if p &gt; q : continue
            for r in c:
                if q &lt; r : continue
                countTriplets += 1
    return (countTriplets)
'''
    a, b, c = sorted(set(a)), sorted(set(b)), sorted(set(c))
    return sum([bisect(a, x) * bisect(c, x) for x in reversed(b)])
_ = input()
arra = list(map(int, input().rstrip().split()))
arrb = list(map(int, input().rstrip().split()))
arrc = list(map(int, input().rstrip().split()))
-- Warning: Some lines may be missing after this ! --</t>
        </is>
      </c>
    </row>
    <row r="178">
      <c r="A178" s="2">
        <f>HYPERLINK("https://www.hackerrank.com/challenges/python-tuples/problem", "Tuples ")</f>
        <v/>
      </c>
      <c r="B178" s="3" t="inlineStr">
        <is>
          <t>9 months ago</t>
        </is>
      </c>
      <c r="C178" s="3" t="inlineStr">
        <is>
          <t>Accepted</t>
        </is>
      </c>
      <c r="D178" s="3" t="inlineStr">
        <is>
          <t>10.0</t>
        </is>
      </c>
      <c r="E178" s="3" t="inlineStr">
        <is>
          <t>Python 3</t>
        </is>
      </c>
      <c r="F178" s="4" t="inlineStr">
        <is>
          <t xml:space="preserve">if __name__ == '__main__':
    n = int(input())
    input_list = map(int, input().split())
    integer_list = tuple(int(x) for x in input_list) #
    print (hash(integer_list))
</t>
        </is>
      </c>
    </row>
    <row r="179">
      <c r="A179" s="2">
        <f>HYPERLINK("https://www.hackerrank.com/challenges/two-strings/problem", "Two Strings")</f>
        <v/>
      </c>
      <c r="B179" s="3" t="inlineStr">
        <is>
          <t>8 months ago</t>
        </is>
      </c>
      <c r="C179" s="3" t="inlineStr">
        <is>
          <t>Accepted</t>
        </is>
      </c>
      <c r="D179" s="3" t="inlineStr">
        <is>
          <t>25.0</t>
        </is>
      </c>
      <c r="E179" s="3" t="inlineStr">
        <is>
          <t>Python 3</t>
        </is>
      </c>
      <c r="F179" s="4" t="inlineStr">
        <is>
          <t xml:space="preserve">#!/bin/python3
def twoStrings(s1, s2):
    return 'YES' if (set(s1) &amp; set(s2)) != set('') else 'NO'
for _ in range(int(input())):
    print (twoStrings(input(), input()))
</t>
        </is>
      </c>
    </row>
    <row r="180">
      <c r="A180" s="2">
        <f>HYPERLINK("https://www.hackerrank.com/challenges/validating-credit-card-number/problem", "Validating Credit Card Numbers")</f>
        <v/>
      </c>
      <c r="B180" s="3" t="inlineStr">
        <is>
          <t>8 months ago</t>
        </is>
      </c>
      <c r="C180" s="3" t="inlineStr">
        <is>
          <t>Accepted</t>
        </is>
      </c>
      <c r="D180" s="3" t="inlineStr">
        <is>
          <t>40.0</t>
        </is>
      </c>
      <c r="E180" s="3" t="inlineStr">
        <is>
          <t>Python 3</t>
        </is>
      </c>
      <c r="F180" s="4" t="inlineStr">
        <is>
          <t>import re
def valid_creditcardNumber(s) :
    regexValid = r'^[4-6]\d{3}(-?\d{4}){3}$'    # starts with 4-6 then 3 digits, then 3x4 digits, 
                                                # possibly seperated by '-'
    regexLength = r"((\d)-?(?!(-?\2){3})){16}"  # length of 16 digits, 
                                                # possibly with additional 3 times '-'
    return 'Valid' if re.match(regexValid, s) and re.match(regexLength,s) else 'Invalid'
for _ in range(int(input())) :
    print (valid_creditcardNumber(input()))</t>
        </is>
      </c>
    </row>
    <row r="181">
      <c r="A181" s="2">
        <f>HYPERLINK("https://www.hackerrank.com/challenges/validate-list-of-email-address-with-filter/problem", "Validating Email Addresses With a Filter ")</f>
        <v/>
      </c>
      <c r="B181" s="3" t="inlineStr">
        <is>
          <t>8 months ago</t>
        </is>
      </c>
      <c r="C181" s="3" t="inlineStr">
        <is>
          <t>Accepted</t>
        </is>
      </c>
      <c r="D181" s="3" t="inlineStr">
        <is>
          <t>20.0</t>
        </is>
      </c>
      <c r="E181" s="3" t="inlineStr">
        <is>
          <t>Python 3</t>
        </is>
      </c>
      <c r="F181" s="4" t="inlineStr">
        <is>
          <t>import re
def fun(s):
    return True if re.match(r'[\w-]+\@[a-zA-Z0-9]+[.]\w{1,3}$', s) else False</t>
        </is>
      </c>
    </row>
    <row r="182">
      <c r="A182" s="2">
        <f>HYPERLINK("https://www.hackerrank.com/challenges/validating-postalcode/problem", "Validating Postal Codes")</f>
        <v/>
      </c>
      <c r="B182" s="3" t="inlineStr">
        <is>
          <t>8 months ago</t>
        </is>
      </c>
      <c r="C182" s="3" t="inlineStr">
        <is>
          <t>Accepted</t>
        </is>
      </c>
      <c r="D182" s="3" t="inlineStr">
        <is>
          <t>80.0</t>
        </is>
      </c>
      <c r="E182" s="3" t="inlineStr">
        <is>
          <t>Python 3</t>
        </is>
      </c>
      <c r="F182" s="4" t="inlineStr">
        <is>
          <t>regex_integer_in_range = r'^[1-9][\d]{5}$'
regex_alternating_repetitive_digit_pair = r'(\d)(?=\d\1)'</t>
        </is>
      </c>
    </row>
    <row r="183">
      <c r="A183" s="2">
        <f>HYPERLINK("https://www.hackerrank.com/challenges/validate-a-roman-number/problem", "Validating Roman Numerals")</f>
        <v/>
      </c>
      <c r="B183" s="3" t="inlineStr">
        <is>
          <t>8 months ago</t>
        </is>
      </c>
      <c r="C183" s="3" t="inlineStr">
        <is>
          <t>Accepted</t>
        </is>
      </c>
      <c r="D183" s="3" t="inlineStr">
        <is>
          <t>20.0</t>
        </is>
      </c>
      <c r="E183" s="3" t="inlineStr">
        <is>
          <t>Python 3</t>
        </is>
      </c>
      <c r="F183" s="4" t="inlineStr">
        <is>
          <t xml:space="preserve">regex_pattern = r'^M{0,3}(CM|CD|D?C{0,3})(XC|XL|L?X{0,3})(IX|IV|V?I{0,3})$'
</t>
        </is>
      </c>
    </row>
    <row r="184">
      <c r="A184" s="2">
        <f>HYPERLINK("https://www.hackerrank.com/challenges/validating-uid/problem", "Validating UID ")</f>
        <v/>
      </c>
      <c r="B184" s="3" t="inlineStr">
        <is>
          <t>8 months ago</t>
        </is>
      </c>
      <c r="C184" s="3" t="inlineStr">
        <is>
          <t>Accepted</t>
        </is>
      </c>
      <c r="D184" s="3" t="inlineStr">
        <is>
          <t>40.0</t>
        </is>
      </c>
      <c r="E184" s="3" t="inlineStr">
        <is>
          <t>Python 3</t>
        </is>
      </c>
      <c r="F184" s="4" t="inlineStr">
        <is>
          <t>import re
for _ in range(int(input())):
    s = input()
    print('Valid'
          if all(
              [re.search(r, s) for r in
                  [r'[A-Za-z0-9]{10}',        # length 10 characters
                   r'([A-Z].*){2}',           # 2 uppercase letters
                   r'([0-9].*){3}']])         # 3 digits
          and not re.search(r'.*(.).*\1', s)  # all different
          else 'Invalid')</t>
        </is>
      </c>
    </row>
    <row r="185">
      <c r="A185" s="2">
        <f>HYPERLINK("https://www.hackerrank.com/challenges/validating-named-email-addresses/problem", "Validating and Parsing Email Addresses")</f>
        <v/>
      </c>
      <c r="B185" s="3" t="inlineStr">
        <is>
          <t>8 months ago</t>
        </is>
      </c>
      <c r="C185" s="3" t="inlineStr">
        <is>
          <t>Accepted</t>
        </is>
      </c>
      <c r="D185" s="3" t="inlineStr">
        <is>
          <t>20.0</t>
        </is>
      </c>
      <c r="E185" s="3" t="inlineStr">
        <is>
          <t>Python 3</t>
        </is>
      </c>
      <c r="F185" s="4" t="inlineStr">
        <is>
          <t>import re
regex = r'[a-zA-Z]+[\w.-]+\@[a-zA-Z]+[a-zA-Z0-9]*[.][a-zA-Z]{1,3}$'
for _ in range(int(input())) :
    inp = input().split()
    adr = inp[1].lstrip('&lt;').rstrip('&gt;')
    if re.match(regex, adr) : print (inp[0] + ' &lt;' + adr + '&gt;')</t>
        </is>
      </c>
    </row>
    <row r="186">
      <c r="A186" s="2">
        <f>HYPERLINK("https://www.hackerrank.com/challenges/validating-the-phone-number/problem", "Validating phone numbers")</f>
        <v/>
      </c>
      <c r="B186" s="3" t="inlineStr">
        <is>
          <t>8 months ago</t>
        </is>
      </c>
      <c r="C186" s="3" t="inlineStr">
        <is>
          <t>Accepted</t>
        </is>
      </c>
      <c r="D186" s="3" t="inlineStr">
        <is>
          <t>20.0</t>
        </is>
      </c>
      <c r="E186" s="3" t="inlineStr">
        <is>
          <t>Python 3</t>
        </is>
      </c>
      <c r="F186" s="4" t="inlineStr">
        <is>
          <t>import re
regex = r'[7-9]\d{9}$' 
for _ in range(int(input())) :
    print ('YES' if re.match(regex, input()) else 'NO')</t>
        </is>
      </c>
    </row>
    <row r="187">
      <c r="A187" s="2">
        <f>HYPERLINK("https://www.hackerrank.com/challenges/variable-sized-arrays/problem", "Variable Sized Arrays")</f>
        <v/>
      </c>
      <c r="B187" s="3" t="inlineStr">
        <is>
          <t>3 months ago</t>
        </is>
      </c>
      <c r="C187" s="3" t="inlineStr">
        <is>
          <t>Accepted</t>
        </is>
      </c>
      <c r="D187" s="3" t="inlineStr">
        <is>
          <t>30.0</t>
        </is>
      </c>
      <c r="E187" s="3" t="inlineStr">
        <is>
          <t>C++</t>
        </is>
      </c>
      <c r="F187" s="4" t="inlineStr">
        <is>
          <t>#include &lt;vector&gt;
#include &lt;iostream&gt;
using namespace std;
int main() {
    int numberOfArrays, numberOfQueries;
    cin &gt;&gt; numberOfArrays &gt;&gt; numberOfQueries;
    vector &lt; vector&lt;int&gt; &gt; allArrays; // vector of vectors....
    /* create numberOfArrays vectors having variable length */
    for (int i = 0; i &lt; numberOfArrays; i++ ) {
        int lenArray; cin &gt;&gt; lenArray;
        int element;
        vector&lt;int&gt; aVector;
        for (int j=0; j &lt; lenArray; j++) { 
            cin &gt;&gt; element; 
            aVector.push_back(element);   // insert element last in aVector
        }
    /* do the queries... */
    for (int q = 0; q &lt; numberOfQueries; q++ ) {
        int i, j;
        cin &gt;&gt; i &gt;&gt; j;
        cout &lt;&lt; allArrays[i][j] &lt;&lt; endl;  // accessing j'th column in i'th row
    }
    return 0;
-- Warning: Some lines may be missing after this ! --</t>
        </is>
      </c>
    </row>
    <row r="188">
      <c r="A188" s="2">
        <f>HYPERLINK("https://www.hackerrank.com/challenges/whats-your-name/problem", "What's Your Name?")</f>
        <v/>
      </c>
      <c r="B188" s="3" t="inlineStr">
        <is>
          <t>9 months ago</t>
        </is>
      </c>
      <c r="C188" s="3" t="inlineStr">
        <is>
          <t>Accepted</t>
        </is>
      </c>
      <c r="D188" s="3" t="inlineStr">
        <is>
          <t>10.0</t>
        </is>
      </c>
      <c r="E188" s="3" t="inlineStr">
        <is>
          <t>Python 3</t>
        </is>
      </c>
      <c r="F188" s="4" t="inlineStr">
        <is>
          <t xml:space="preserve">def print_full_name(a, b):
    print("Hello {a} {b}! You just delved into python.".format(a=a,b=b))
</t>
        </is>
      </c>
    </row>
    <row r="189">
      <c r="A189" s="2">
        <f>HYPERLINK("https://www.hackerrank.com/challenges/word-order/problem", "Word Order")</f>
        <v/>
      </c>
      <c r="B189" s="3" t="inlineStr">
        <is>
          <t>9 months ago</t>
        </is>
      </c>
      <c r="C189" s="3" t="inlineStr">
        <is>
          <t>Accepted</t>
        </is>
      </c>
      <c r="D189" s="3" t="inlineStr">
        <is>
          <t>50.0</t>
        </is>
      </c>
      <c r="E189" s="3" t="inlineStr">
        <is>
          <t>Python 3</t>
        </is>
      </c>
      <c r="F189" s="4" t="inlineStr">
        <is>
          <t>numberOfWords = int(input())
allWords = {}
pos = 0
for _ in range(numberOfWords) :
    w = input()
    if w not in allWords : allWords[w] = [pos, 1]; pos +=1
    else                 : allWords[w][1] += 1
orderedWords = [None]*pos
print (pos)
for w in allWords.keys() :
    orderedWords[allWords[w][0]] = str(allWords[w][1])
print (' '.join(orderedWords))</t>
        </is>
      </c>
    </row>
    <row r="190">
      <c r="A190" s="2">
        <f>HYPERLINK("https://www.hackerrank.com/challenges/write-a-function/problem", "Write a function")</f>
        <v/>
      </c>
      <c r="B190" s="3" t="inlineStr">
        <is>
          <t>9 months ago</t>
        </is>
      </c>
      <c r="C190" s="3" t="inlineStr">
        <is>
          <t>Accepted</t>
        </is>
      </c>
      <c r="D190" s="3" t="inlineStr">
        <is>
          <t>10.0</t>
        </is>
      </c>
      <c r="E190" s="3" t="inlineStr">
        <is>
          <t>Python 3</t>
        </is>
      </c>
      <c r="F190" s="4" t="inlineStr">
        <is>
          <t xml:space="preserve">def is_leap(year):
    return year % 4 == 0 and (not year % 100 == 0 or year % 400 == 0) </t>
        </is>
      </c>
    </row>
    <row r="191">
      <c r="A191" s="2">
        <f>HYPERLINK("https://www.hackerrank.com/challenges/xml2-find-the-maximum-depth/problem", "XML2 - Find the Maximum Depth")</f>
        <v/>
      </c>
      <c r="B191" s="3" t="inlineStr">
        <is>
          <t>8 months ago</t>
        </is>
      </c>
      <c r="C191" s="3" t="inlineStr">
        <is>
          <t>Accepted</t>
        </is>
      </c>
      <c r="D191" s="3" t="inlineStr">
        <is>
          <t>20.0</t>
        </is>
      </c>
      <c r="E191" s="3" t="inlineStr">
        <is>
          <t>Python 3</t>
        </is>
      </c>
      <c r="F191" s="4" t="inlineStr">
        <is>
          <t xml:space="preserve"># solution from https://docs.python.org/3.3/library/xml.etree.elementtree.html#xmlparser-objects
from xml.etree.ElementTree import XMLParser
class MaxDepth:                     # The target object of the parser
    maxDepth = 0
    depth = 0
    def start(self, tag, attrib):   # Called for each opening tag.
        self.depth += 1
        if self.depth &gt; self.maxDepth:
            self.maxDepth = self.depth
    def end(self, tag):             # Called for each closing tag.
        self.depth -= 1
    def data(self, data):
        pass            # We do not need to do anything with data.
    def close(self):    # Called when all data has been parsed.
def depth(elem, level):
    global maxdepth
    target = MaxDepth()
    parser = XMLParser(target=target)
    parser.feed(etree.tostring(elem))
    maxdepth = parser.close() - 1
    </t>
        </is>
      </c>
    </row>
    <row r="192">
      <c r="A192" s="2">
        <f>HYPERLINK("https://www.hackerrank.com/challenges/xor-se/problem", "Xor-sequence")</f>
        <v/>
      </c>
      <c r="B192" s="3" t="inlineStr">
        <is>
          <t>6 months ago</t>
        </is>
      </c>
      <c r="C192" s="3" t="inlineStr">
        <is>
          <t>Accepted</t>
        </is>
      </c>
      <c r="D192" s="3" t="inlineStr">
        <is>
          <t>40.0</t>
        </is>
      </c>
      <c r="E192" s="3" t="inlineStr">
        <is>
          <t>Python 3</t>
        </is>
      </c>
      <c r="F192" s="4" t="inlineStr">
        <is>
          <t xml:space="preserve">def getVal(n) :
    a=n % 8
    if a == 0 or a ==1  : return n
    elif a == 2 or a == 3 : return 2
    elif a == 4 or a == 5 : return n + 2
    else : return 0
def xorSequence(l, r):
    return getVal(l-1) ^ getVal(r)
for _ in range(int(input())):
    lr = list(map(int, input().split()))
    print(xorSequence(lr[0], lr[1]))
</t>
        </is>
      </c>
    </row>
    <row r="193">
      <c r="A193" s="2">
        <f>HYPERLINK("https://www.hackerrank.com/challenges/np-zeros-and-ones/problem", "Zeros and Ones")</f>
        <v/>
      </c>
      <c r="B193" s="3" t="inlineStr">
        <is>
          <t>9 months ago</t>
        </is>
      </c>
      <c r="C193" s="3" t="inlineStr">
        <is>
          <t>Accepted</t>
        </is>
      </c>
      <c r="D193" s="3" t="inlineStr">
        <is>
          <t>20.0</t>
        </is>
      </c>
      <c r="E193" s="3" t="inlineStr">
        <is>
          <t>Python 3</t>
        </is>
      </c>
      <c r="F193" s="4" t="inlineStr">
        <is>
          <t xml:space="preserve">import numpy
inp = tuple(map(int, input().split()))
print (numpy.zeros(inp, dtype = numpy.int))
print (numpy.ones(inp, dtype = numpy.int))
</t>
        </is>
      </c>
    </row>
    <row r="194">
      <c r="A194" s="2">
        <f>HYPERLINK("https://www.hackerrank.com/challenges/zipped/problem", "Zipped!")</f>
        <v/>
      </c>
      <c r="B194" s="3" t="inlineStr">
        <is>
          <t>9 months ago</t>
        </is>
      </c>
      <c r="C194" s="3" t="inlineStr">
        <is>
          <t>Accepted</t>
        </is>
      </c>
      <c r="D194" s="3" t="inlineStr">
        <is>
          <t>10.0</t>
        </is>
      </c>
      <c r="E194" s="3" t="inlineStr">
        <is>
          <t>Python 3</t>
        </is>
      </c>
      <c r="F194" s="4" t="inlineStr">
        <is>
          <t>N, X = map(int, input().split())
matrix = []
for _ in range(X):
        matrix.append(list(map(float, input().rstrip().split())))
for x in zip(*matrix) :
    print (round((sum(x) / len(x)),1))</t>
        </is>
      </c>
    </row>
    <row r="195">
      <c r="A195" s="2">
        <f>HYPERLINK("https://www.hackerrank.com/challenges/collections-counter/problem", "collections.Counter()")</f>
        <v/>
      </c>
      <c r="B195" s="3" t="inlineStr">
        <is>
          <t>8 months ago</t>
        </is>
      </c>
      <c r="C195" s="3" t="inlineStr">
        <is>
          <t>Accepted</t>
        </is>
      </c>
      <c r="D195" s="3" t="inlineStr">
        <is>
          <t>10.0</t>
        </is>
      </c>
      <c r="E195" s="3" t="inlineStr">
        <is>
          <t>Python 3</t>
        </is>
      </c>
      <c r="F195" s="4" t="inlineStr">
        <is>
          <t>from collections import Counter
_ = input()
showSizes = Counter(map(int, input().split()))
n = int(input())
totalPrice = 0
for _ in range(n) :
    size, price = map(int, input().split())
    if size in showSizes and showSizes[size] &gt; 0 :
        totalPrice += price
        showSizes[size] -= 1
print (totalPrice)</t>
        </is>
      </c>
    </row>
    <row r="196">
      <c r="A196" s="2">
        <f>HYPERLINK("https://www.hackerrank.com/challenges/ginorts/problem", "ginortS")</f>
        <v/>
      </c>
      <c r="B196" s="3" t="inlineStr">
        <is>
          <t>9 months ago</t>
        </is>
      </c>
      <c r="C196" s="3" t="inlineStr">
        <is>
          <t>Accepted</t>
        </is>
      </c>
      <c r="D196" s="3" t="inlineStr">
        <is>
          <t>40.0</t>
        </is>
      </c>
      <c r="E196" s="3" t="inlineStr">
        <is>
          <t>Python 3</t>
        </is>
      </c>
      <c r="F196" s="4" t="inlineStr">
        <is>
          <t xml:space="preserve">def ginortS(s) : # s ia string, only with alphanumeric charaters
    lowercaseCharacters, uppercaseCharacters, evenDigits, oddDigits = '', '', '', ''
    for c in s :
        if c.isdigit() :
            if int(c) % 2 == 0 : evenDigits += c
            else               : oddDigits += c
        elif c.islower() :
            lowercaseCharacters += c
        else :
            uppercaseCharacters += c
    return ''.join(sorted(lowercaseCharacters) + sorted(uppercaseCharacters) + sorted(oddDigits) + sorted(evenDigits))
print (ginortS(input()))
</t>
        </is>
      </c>
    </row>
    <row r="197">
      <c r="A197" s="2">
        <f>HYPERLINK("https://www.hackerrank.com/challenges/itertools-combinations/problem", "itertools.combinations()")</f>
        <v/>
      </c>
      <c r="B197" s="3" t="inlineStr">
        <is>
          <t>9 months ago</t>
        </is>
      </c>
      <c r="C197" s="3" t="inlineStr">
        <is>
          <t>Accepted</t>
        </is>
      </c>
      <c r="D197" s="3" t="inlineStr">
        <is>
          <t>10.0</t>
        </is>
      </c>
      <c r="E197" s="3" t="inlineStr">
        <is>
          <t>Python 3</t>
        </is>
      </c>
      <c r="F197" s="4" t="inlineStr">
        <is>
          <t>from itertools import combinations
s, k = input().split()
s = sorted(s)
k = int(k)
for i in range(1,k+1):
   comb = sorted([''.join(x) for x in combinations(s, i)])
   print ('\n'.join(comb))</t>
        </is>
      </c>
    </row>
    <row r="198">
      <c r="A198" s="2">
        <f>HYPERLINK("https://www.hackerrank.com/challenges/itertools-combinations-with-replacement/problem", "itertools.combinations_with_replacement()")</f>
        <v/>
      </c>
      <c r="B198" s="3" t="inlineStr">
        <is>
          <t>9 months ago</t>
        </is>
      </c>
      <c r="C198" s="3" t="inlineStr">
        <is>
          <t>Accepted</t>
        </is>
      </c>
      <c r="D198" s="3" t="inlineStr">
        <is>
          <t>10.0</t>
        </is>
      </c>
      <c r="E198" s="3" t="inlineStr">
        <is>
          <t>Python 3</t>
        </is>
      </c>
      <c r="F198" s="4" t="inlineStr">
        <is>
          <t>from itertools import combinations_with_replacement
s, k = input().split()
comb = sorted([''.join(x) for x in combinations_with_replacement(sorted(s), int(k))])
print ('\n'.join(comb))</t>
        </is>
      </c>
    </row>
    <row r="199">
      <c r="A199" s="2">
        <f>HYPERLINK("https://www.hackerrank.com/challenges/itertools-permutations/problem", "itertools.permutations()")</f>
        <v/>
      </c>
      <c r="B199" s="3" t="inlineStr">
        <is>
          <t>9 months ago</t>
        </is>
      </c>
      <c r="C199" s="3" t="inlineStr">
        <is>
          <t>Accepted</t>
        </is>
      </c>
      <c r="D199" s="3" t="inlineStr">
        <is>
          <t>10.0</t>
        </is>
      </c>
      <c r="E199" s="3" t="inlineStr">
        <is>
          <t>Python 3</t>
        </is>
      </c>
      <c r="F199" s="4" t="inlineStr">
        <is>
          <t>from itertools import permutations
s, k = input().split()
perm = sorted([''.join(x) for x in permutations(s, int(k))])
print ('\n'.join(perm))</t>
        </is>
      </c>
    </row>
    <row r="200">
      <c r="A200" s="2">
        <f>HYPERLINK("https://www.hackerrank.com/challenges/itertools-product/problem", "itertools.product()")</f>
        <v/>
      </c>
      <c r="B200" s="3" t="inlineStr">
        <is>
          <t>9 months ago</t>
        </is>
      </c>
      <c r="C200" s="3" t="inlineStr">
        <is>
          <t>Accepted</t>
        </is>
      </c>
      <c r="D200" s="3" t="inlineStr">
        <is>
          <t>10.0</t>
        </is>
      </c>
      <c r="E200" s="3" t="inlineStr">
        <is>
          <t>Python 3</t>
        </is>
      </c>
      <c r="F200" s="4" t="inlineStr">
        <is>
          <t>from itertools import product
A = map(int, input().split())
B = map(int, input().split())
print (*list(product(A,B)))</t>
        </is>
      </c>
    </row>
    <row r="201">
      <c r="A201" s="2">
        <f>HYPERLINK("https://www.hackerrank.com/challenges/swap-case/problem", "sWAP cASE")</f>
        <v/>
      </c>
      <c r="B201" s="3" t="inlineStr">
        <is>
          <t>9 months ago</t>
        </is>
      </c>
      <c r="C201" s="3" t="inlineStr">
        <is>
          <t>Accepted</t>
        </is>
      </c>
      <c r="D201" s="3" t="inlineStr">
        <is>
          <t>10.0</t>
        </is>
      </c>
      <c r="E201" s="3" t="inlineStr">
        <is>
          <t>Python 3</t>
        </is>
      </c>
      <c r="F201" s="4" t="inlineStr">
        <is>
          <t>def swap_case(s):
    result = ''
    for c in s :
        #result.append(c.upper() if c.islower() else c.lower())
        result += c.upper() if c.islower() else c.lower()
    return result</t>
        </is>
      </c>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2019-06-13T10:58:23Z</dcterms:created>
  <dcterms:modified xmlns:dcterms="http://purl.org/dc/terms/" xmlns:xsi="http://www.w3.org/2001/XMLSchema-instance" xsi:type="dcterms:W3CDTF">2019-06-13T10:58:23Z</dcterms:modified>
</cp:coreProperties>
</file>