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 Cavalcante\Desktop\"/>
    </mc:Choice>
  </mc:AlternateContent>
  <xr:revisionPtr revIDLastSave="0" documentId="8_{D1FCD169-20B9-45EC-9999-2BB126EEAFFE}" xr6:coauthVersionLast="42" xr6:coauthVersionMax="42" xr10:uidLastSave="{00000000-0000-0000-0000-000000000000}"/>
  <bookViews>
    <workbookView xWindow="-120" yWindow="-120" windowWidth="29040" windowHeight="15840" xr2:uid="{41B19966-B502-48C4-9092-7988D4599725}"/>
  </bookViews>
  <sheets>
    <sheet name="Cálculo Festa 2" sheetId="1" r:id="rId1"/>
  </sheets>
  <externalReferences>
    <externalReference r:id="rId2"/>
    <externalReference r:id="rId3"/>
  </externalReferences>
  <definedNames>
    <definedName name="_xlnm.Print_Area" localSheetId="0">'Cálculo Festa 2'!$B$2:$G$25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OFFSET([1]Dynamic!$B$2,0,0,COUNTA([1]Dynamic!$B$1:$B$65536)-1,1)</definedName>
    <definedName name="vendas1semestre">'[2]Nomeação de intervalos'!$S$2:$X$7</definedName>
    <definedName name="vendas2semestre">'[2]Nomeação de intervalos'!$Y$2:$AD$7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5" i="1" s="1"/>
  <c r="C23" i="1"/>
  <c r="F21" i="1"/>
  <c r="C21" i="1"/>
  <c r="C19" i="1"/>
  <c r="C18" i="1"/>
  <c r="C20" i="1" s="1"/>
  <c r="C17" i="1"/>
  <c r="C15" i="1"/>
  <c r="C13" i="1"/>
  <c r="C12" i="1"/>
  <c r="F11" i="1"/>
  <c r="C11" i="1"/>
  <c r="F10" i="1"/>
  <c r="C10" i="1"/>
  <c r="C9" i="1"/>
  <c r="C22" i="1" s="1"/>
  <c r="C8" i="1"/>
  <c r="C14" i="1" l="1"/>
</calcChain>
</file>

<file path=xl/sharedStrings.xml><?xml version="1.0" encoding="utf-8"?>
<sst xmlns="http://schemas.openxmlformats.org/spreadsheetml/2006/main" count="46" uniqueCount="34">
  <si>
    <t>CÁLCULO DE FESTA</t>
  </si>
  <si>
    <t>Número de Homens</t>
  </si>
  <si>
    <t>Número de Mulheres</t>
  </si>
  <si>
    <t>lista de compras</t>
  </si>
  <si>
    <t>Lingüiça</t>
  </si>
  <si>
    <t>kg</t>
  </si>
  <si>
    <t>Carne</t>
  </si>
  <si>
    <t>Cerveja</t>
  </si>
  <si>
    <t>Caixa de 12 Latas</t>
  </si>
  <si>
    <t>=</t>
  </si>
  <si>
    <t>Latas</t>
  </si>
  <si>
    <t>Refrigerante</t>
  </si>
  <si>
    <t>Garrafas 2l</t>
  </si>
  <si>
    <t>Litros</t>
  </si>
  <si>
    <t>Pães</t>
  </si>
  <si>
    <t>Unidades</t>
  </si>
  <si>
    <t>Farofa Temperada</t>
  </si>
  <si>
    <t>Sacos</t>
  </si>
  <si>
    <t>Carvão</t>
  </si>
  <si>
    <t>Guardanapos</t>
  </si>
  <si>
    <t>Embalagens c/50</t>
  </si>
  <si>
    <t>Álcool</t>
  </si>
  <si>
    <t>Litro</t>
  </si>
  <si>
    <t>Pano de Prato</t>
  </si>
  <si>
    <t>Facas Churrasqueiro</t>
  </si>
  <si>
    <t>Pratos</t>
  </si>
  <si>
    <t>Garfos</t>
  </si>
  <si>
    <t>Copos plásticos</t>
  </si>
  <si>
    <t>Embalagens c/20</t>
  </si>
  <si>
    <t>Sal Grosso</t>
  </si>
  <si>
    <t>Limão</t>
  </si>
  <si>
    <t>Pinga</t>
  </si>
  <si>
    <t>Açucar</t>
  </si>
  <si>
    <t>Sacos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</si>
</sst>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Segoe UI"/>
      <family val="2"/>
    </font>
    <font>
      <b/>
      <sz val="12"/>
      <name val="Segoe UI"/>
      <family val="2"/>
    </font>
    <font>
      <b/>
      <sz val="26"/>
      <color theme="0"/>
      <name val="Segoe UI"/>
      <family val="2"/>
    </font>
    <font>
      <sz val="8"/>
      <color theme="0"/>
      <name val="Segoe UI"/>
      <family val="2"/>
    </font>
    <font>
      <sz val="12"/>
      <color theme="9" tint="-0.249977111117893"/>
      <name val="Segoe UI"/>
      <family val="2"/>
    </font>
    <font>
      <sz val="10"/>
      <name val="Segoe UI"/>
      <family val="2"/>
    </font>
    <font>
      <i/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8"/>
      <name val="Segoe UI"/>
      <family val="2"/>
    </font>
    <font>
      <sz val="3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/>
    <xf numFmtId="0" fontId="3" fillId="0" borderId="0" xfId="1" applyFont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right" vertical="center"/>
    </xf>
    <xf numFmtId="0" fontId="6" fillId="0" borderId="4" xfId="1" applyFont="1" applyBorder="1"/>
    <xf numFmtId="1" fontId="3" fillId="0" borderId="9" xfId="1" applyNumberFormat="1" applyFont="1" applyBorder="1" applyAlignment="1">
      <alignment horizontal="center"/>
    </xf>
    <xf numFmtId="0" fontId="7" fillId="0" borderId="2" xfId="1" applyFont="1" applyBorder="1" applyAlignment="1">
      <alignment vertical="top" wrapText="1"/>
    </xf>
    <xf numFmtId="0" fontId="7" fillId="0" borderId="3" xfId="1" applyFont="1" applyBorder="1" applyAlignment="1">
      <alignment vertical="top" wrapText="1"/>
    </xf>
    <xf numFmtId="0" fontId="8" fillId="0" borderId="0" xfId="1" applyFont="1" applyAlignment="1">
      <alignment horizontal="center" vertical="top" wrapText="1"/>
    </xf>
    <xf numFmtId="0" fontId="2" fillId="0" borderId="0" xfId="1" applyFont="1" applyAlignment="1">
      <alignment vertical="top" wrapText="1"/>
    </xf>
    <xf numFmtId="0" fontId="6" fillId="0" borderId="6" xfId="1" applyFont="1" applyBorder="1"/>
    <xf numFmtId="1" fontId="3" fillId="0" borderId="10" xfId="1" applyNumberFormat="1" applyFont="1" applyBorder="1" applyAlignment="1">
      <alignment horizontal="center"/>
    </xf>
    <xf numFmtId="0" fontId="7" fillId="0" borderId="7" xfId="1" applyFont="1" applyBorder="1" applyAlignment="1">
      <alignment vertical="top" wrapText="1"/>
    </xf>
    <xf numFmtId="0" fontId="7" fillId="0" borderId="8" xfId="1" applyFont="1" applyBorder="1" applyAlignment="1">
      <alignment vertical="top" wrapText="1"/>
    </xf>
    <xf numFmtId="0" fontId="9" fillId="3" borderId="11" xfId="1" applyFont="1" applyFill="1" applyBorder="1"/>
    <xf numFmtId="1" fontId="3" fillId="0" borderId="12" xfId="1" applyNumberFormat="1" applyFont="1" applyBorder="1" applyAlignment="1">
      <alignment horizontal="center"/>
    </xf>
    <xf numFmtId="0" fontId="3" fillId="0" borderId="12" xfId="1" applyFont="1" applyBorder="1"/>
    <xf numFmtId="0" fontId="3" fillId="3" borderId="12" xfId="1" applyFont="1" applyFill="1" applyBorder="1" applyAlignment="1">
      <alignment horizontal="center"/>
    </xf>
    <xf numFmtId="0" fontId="3" fillId="3" borderId="12" xfId="1" applyFont="1" applyFill="1" applyBorder="1"/>
    <xf numFmtId="0" fontId="10" fillId="3" borderId="13" xfId="1" applyFont="1" applyFill="1" applyBorder="1" applyAlignment="1">
      <alignment horizontal="right"/>
    </xf>
    <xf numFmtId="0" fontId="7" fillId="0" borderId="0" xfId="1" applyFont="1" applyAlignment="1">
      <alignment vertical="top" wrapText="1"/>
    </xf>
    <xf numFmtId="0" fontId="6" fillId="4" borderId="14" xfId="1" applyFont="1" applyFill="1" applyBorder="1" applyAlignment="1">
      <alignment horizontal="right"/>
    </xf>
    <xf numFmtId="2" fontId="3" fillId="0" borderId="15" xfId="1" applyNumberFormat="1" applyFont="1" applyBorder="1"/>
    <xf numFmtId="0" fontId="2" fillId="0" borderId="15" xfId="1" applyFont="1" applyBorder="1"/>
    <xf numFmtId="0" fontId="3" fillId="5" borderId="16" xfId="1" applyFont="1" applyFill="1" applyBorder="1" applyAlignment="1">
      <alignment horizontal="center"/>
    </xf>
    <xf numFmtId="0" fontId="2" fillId="5" borderId="15" xfId="1" applyFont="1" applyFill="1" applyBorder="1"/>
    <xf numFmtId="0" fontId="2" fillId="5" borderId="17" xfId="1" applyFont="1" applyFill="1" applyBorder="1"/>
    <xf numFmtId="0" fontId="6" fillId="4" borderId="18" xfId="1" applyFont="1" applyFill="1" applyBorder="1" applyAlignment="1">
      <alignment horizontal="right"/>
    </xf>
    <xf numFmtId="2" fontId="3" fillId="0" borderId="19" xfId="1" applyNumberFormat="1" applyFont="1" applyBorder="1"/>
    <xf numFmtId="0" fontId="2" fillId="0" borderId="19" xfId="1" applyFont="1" applyBorder="1"/>
    <xf numFmtId="0" fontId="3" fillId="5" borderId="20" xfId="1" applyFont="1" applyFill="1" applyBorder="1" applyAlignment="1">
      <alignment horizontal="center"/>
    </xf>
    <xf numFmtId="0" fontId="2" fillId="5" borderId="19" xfId="1" applyFont="1" applyFill="1" applyBorder="1"/>
    <xf numFmtId="0" fontId="2" fillId="5" borderId="21" xfId="1" applyFont="1" applyFill="1" applyBorder="1"/>
    <xf numFmtId="1" fontId="3" fillId="0" borderId="15" xfId="1" applyNumberFormat="1" applyFont="1" applyBorder="1"/>
    <xf numFmtId="0" fontId="3" fillId="0" borderId="15" xfId="1" quotePrefix="1" applyFont="1" applyBorder="1" applyAlignment="1">
      <alignment horizontal="center"/>
    </xf>
    <xf numFmtId="0" fontId="2" fillId="0" borderId="17" xfId="1" applyFont="1" applyBorder="1"/>
    <xf numFmtId="1" fontId="2" fillId="0" borderId="0" xfId="1" applyNumberFormat="1" applyFont="1"/>
    <xf numFmtId="0" fontId="11" fillId="0" borderId="0" xfId="1" applyFont="1" applyAlignment="1">
      <alignment vertical="top" wrapText="1"/>
    </xf>
    <xf numFmtId="1" fontId="3" fillId="0" borderId="19" xfId="1" applyNumberFormat="1" applyFont="1" applyBorder="1"/>
    <xf numFmtId="0" fontId="3" fillId="0" borderId="19" xfId="1" quotePrefix="1" applyFont="1" applyBorder="1" applyAlignment="1">
      <alignment horizontal="center"/>
    </xf>
    <xf numFmtId="0" fontId="2" fillId="0" borderId="21" xfId="1" applyFont="1" applyBorder="1"/>
    <xf numFmtId="0" fontId="6" fillId="4" borderId="22" xfId="1" applyFont="1" applyFill="1" applyBorder="1" applyAlignment="1">
      <alignment horizontal="right"/>
    </xf>
    <xf numFmtId="1" fontId="3" fillId="0" borderId="23" xfId="1" applyNumberFormat="1" applyFont="1" applyBorder="1"/>
    <xf numFmtId="0" fontId="2" fillId="0" borderId="23" xfId="1" applyFont="1" applyBorder="1"/>
    <xf numFmtId="0" fontId="3" fillId="5" borderId="24" xfId="1" applyFont="1" applyFill="1" applyBorder="1" applyAlignment="1">
      <alignment horizontal="center"/>
    </xf>
    <xf numFmtId="0" fontId="2" fillId="5" borderId="23" xfId="1" applyFont="1" applyFill="1" applyBorder="1"/>
    <xf numFmtId="0" fontId="2" fillId="5" borderId="25" xfId="1" applyFont="1" applyFill="1" applyBorder="1"/>
    <xf numFmtId="0" fontId="6" fillId="4" borderId="26" xfId="1" applyFont="1" applyFill="1" applyBorder="1" applyAlignment="1">
      <alignment horizontal="right"/>
    </xf>
    <xf numFmtId="1" fontId="3" fillId="0" borderId="27" xfId="1" applyNumberFormat="1" applyFont="1" applyBorder="1"/>
    <xf numFmtId="0" fontId="2" fillId="0" borderId="27" xfId="1" applyFont="1" applyBorder="1"/>
    <xf numFmtId="0" fontId="3" fillId="5" borderId="28" xfId="1" applyFont="1" applyFill="1" applyBorder="1" applyAlignment="1">
      <alignment horizontal="center"/>
    </xf>
    <xf numFmtId="0" fontId="2" fillId="5" borderId="27" xfId="1" applyFont="1" applyFill="1" applyBorder="1"/>
    <xf numFmtId="0" fontId="2" fillId="5" borderId="29" xfId="1" applyFont="1" applyFill="1" applyBorder="1"/>
    <xf numFmtId="0" fontId="3" fillId="0" borderId="0" xfId="1" quotePrefix="1" applyFont="1" applyAlignment="1">
      <alignment horizontal="center"/>
    </xf>
    <xf numFmtId="0" fontId="2" fillId="0" borderId="5" xfId="1" applyFont="1" applyBorder="1"/>
    <xf numFmtId="0" fontId="3" fillId="5" borderId="28" xfId="1" applyFont="1" applyFill="1" applyBorder="1"/>
    <xf numFmtId="0" fontId="3" fillId="5" borderId="20" xfId="1" applyFont="1" applyFill="1" applyBorder="1"/>
  </cellXfs>
  <cellStyles count="2">
    <cellStyle name="Normal" xfId="0" builtinId="0"/>
    <cellStyle name="Normal 2" xfId="1" xr:uid="{EAB0FE25-2C6D-445F-9E54-19A41B9AF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/____NG-ExcelClassFiles/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son%20Cavalcante/Downloads/Excel%20Avan&#231;ado%20-%20M&#243;dulo%2001%20-%20Planilh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 Festa"/>
      <sheetName val="Cálculo Festa 2"/>
      <sheetName val="Intervalo para Fórmulas"/>
      <sheetName val="Copiar Colar - Drag n Drop"/>
      <sheetName val="Atualizando valores com fórmula"/>
      <sheetName val="Nomeação de intervalos"/>
      <sheetName val="Barra de STATUS"/>
    </sheetNames>
    <sheetDataSet>
      <sheetData sheetId="0"/>
      <sheetData sheetId="1"/>
      <sheetData sheetId="2"/>
      <sheetData sheetId="3"/>
      <sheetData sheetId="4"/>
      <sheetData sheetId="5">
        <row r="2">
          <cell r="S2">
            <v>74041</v>
          </cell>
          <cell r="T2">
            <v>103915</v>
          </cell>
          <cell r="U2">
            <v>54155</v>
          </cell>
          <cell r="V2">
            <v>89820</v>
          </cell>
          <cell r="W2">
            <v>51038</v>
          </cell>
          <cell r="X2">
            <v>89507</v>
          </cell>
          <cell r="Y2">
            <v>95386</v>
          </cell>
          <cell r="Z2">
            <v>79306</v>
          </cell>
          <cell r="AA2">
            <v>96302</v>
          </cell>
          <cell r="AB2">
            <v>124517</v>
          </cell>
          <cell r="AC2">
            <v>132263</v>
          </cell>
          <cell r="AD2">
            <v>128677</v>
          </cell>
        </row>
        <row r="3">
          <cell r="S3">
            <v>61141</v>
          </cell>
          <cell r="T3">
            <v>114454</v>
          </cell>
          <cell r="U3">
            <v>131861</v>
          </cell>
          <cell r="V3">
            <v>97584</v>
          </cell>
          <cell r="W3">
            <v>117943</v>
          </cell>
          <cell r="X3">
            <v>54796</v>
          </cell>
          <cell r="Y3">
            <v>125925</v>
          </cell>
          <cell r="Z3">
            <v>127219</v>
          </cell>
          <cell r="AA3">
            <v>55662</v>
          </cell>
          <cell r="AB3">
            <v>122901</v>
          </cell>
          <cell r="AC3">
            <v>79886</v>
          </cell>
          <cell r="AD3">
            <v>119830</v>
          </cell>
        </row>
        <row r="4">
          <cell r="S4">
            <v>101396</v>
          </cell>
          <cell r="T4">
            <v>78888</v>
          </cell>
          <cell r="U4">
            <v>131721</v>
          </cell>
          <cell r="V4">
            <v>81207</v>
          </cell>
          <cell r="W4">
            <v>59874</v>
          </cell>
          <cell r="X4">
            <v>103491</v>
          </cell>
          <cell r="Y4">
            <v>75919</v>
          </cell>
          <cell r="Z4">
            <v>104588</v>
          </cell>
          <cell r="AA4">
            <v>111507</v>
          </cell>
          <cell r="AB4">
            <v>95241</v>
          </cell>
          <cell r="AC4">
            <v>53946</v>
          </cell>
          <cell r="AD4">
            <v>66729</v>
          </cell>
        </row>
        <row r="5">
          <cell r="S5">
            <v>103113</v>
          </cell>
          <cell r="T5">
            <v>87265</v>
          </cell>
          <cell r="U5">
            <v>57772</v>
          </cell>
          <cell r="V5">
            <v>91303</v>
          </cell>
          <cell r="W5">
            <v>126627</v>
          </cell>
          <cell r="X5">
            <v>114635</v>
          </cell>
          <cell r="Y5">
            <v>61805</v>
          </cell>
          <cell r="Z5">
            <v>88283</v>
          </cell>
          <cell r="AA5">
            <v>96631</v>
          </cell>
          <cell r="AB5">
            <v>133377</v>
          </cell>
          <cell r="AC5">
            <v>112606</v>
          </cell>
          <cell r="AD5">
            <v>68413</v>
          </cell>
        </row>
        <row r="6">
          <cell r="S6">
            <v>89738</v>
          </cell>
          <cell r="T6">
            <v>93752</v>
          </cell>
          <cell r="U6">
            <v>102993</v>
          </cell>
          <cell r="V6">
            <v>111456</v>
          </cell>
          <cell r="W6">
            <v>119597</v>
          </cell>
          <cell r="X6">
            <v>117979</v>
          </cell>
          <cell r="Y6">
            <v>95999</v>
          </cell>
          <cell r="Z6">
            <v>100182</v>
          </cell>
          <cell r="AA6">
            <v>104892</v>
          </cell>
          <cell r="AB6">
            <v>122072</v>
          </cell>
          <cell r="AC6">
            <v>120115</v>
          </cell>
          <cell r="AD6">
            <v>101064</v>
          </cell>
        </row>
        <row r="7">
          <cell r="S7">
            <v>125866</v>
          </cell>
          <cell r="T7">
            <v>51258</v>
          </cell>
          <cell r="U7">
            <v>70381</v>
          </cell>
          <cell r="V7">
            <v>80321</v>
          </cell>
          <cell r="W7">
            <v>108857</v>
          </cell>
          <cell r="X7">
            <v>111160</v>
          </cell>
          <cell r="Y7">
            <v>85593</v>
          </cell>
          <cell r="Z7">
            <v>109190</v>
          </cell>
          <cell r="AA7">
            <v>58474</v>
          </cell>
          <cell r="AB7">
            <v>80176</v>
          </cell>
          <cell r="AC7">
            <v>73833</v>
          </cell>
          <cell r="AD7">
            <v>123307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E33-6BFD-4BE0-A68E-EFA328D60401}">
  <dimension ref="B1:M25"/>
  <sheetViews>
    <sheetView showGridLines="0" tabSelected="1" zoomScale="102" zoomScaleNormal="102" zoomScaleSheetLayoutView="110" workbookViewId="0">
      <selection activeCell="B2" sqref="B2:G3"/>
    </sheetView>
  </sheetViews>
  <sheetFormatPr defaultColWidth="9.109375" defaultRowHeight="19.2" x14ac:dyDescent="0.45"/>
  <cols>
    <col min="1" max="1" width="9.109375" style="1"/>
    <col min="2" max="2" width="22.88671875" style="1" customWidth="1"/>
    <col min="3" max="3" width="9.6640625" style="1" customWidth="1"/>
    <col min="4" max="4" width="18.88671875" style="1" customWidth="1"/>
    <col min="5" max="5" width="3.33203125" style="2" customWidth="1"/>
    <col min="6" max="6" width="7.109375" style="1" customWidth="1"/>
    <col min="7" max="7" width="12.33203125" style="1" customWidth="1"/>
    <col min="8" max="10" width="9.109375" style="1"/>
    <col min="11" max="11" width="10.109375" style="1" customWidth="1"/>
    <col min="12" max="16384" width="9.109375" style="1"/>
  </cols>
  <sheetData>
    <row r="1" spans="2:13" ht="19.8" thickBot="1" x14ac:dyDescent="0.5"/>
    <row r="2" spans="2:13" ht="15.75" customHeight="1" x14ac:dyDescent="0.45">
      <c r="B2" s="3" t="s">
        <v>0</v>
      </c>
      <c r="C2" s="4"/>
      <c r="D2" s="4"/>
      <c r="E2" s="4"/>
      <c r="F2" s="4"/>
      <c r="G2" s="5"/>
    </row>
    <row r="3" spans="2:13" x14ac:dyDescent="0.45">
      <c r="B3" s="6"/>
      <c r="C3" s="7"/>
      <c r="D3" s="7"/>
      <c r="E3" s="7"/>
      <c r="F3" s="7"/>
      <c r="G3" s="8"/>
    </row>
    <row r="4" spans="2:13" ht="10.5" customHeight="1" thickBot="1" x14ac:dyDescent="0.5">
      <c r="B4" s="9"/>
      <c r="C4" s="10"/>
      <c r="D4" s="10"/>
      <c r="E4" s="10"/>
      <c r="F4" s="10"/>
      <c r="G4" s="11"/>
    </row>
    <row r="5" spans="2:13" ht="15.75" customHeight="1" x14ac:dyDescent="0.45">
      <c r="B5" s="12" t="s">
        <v>1</v>
      </c>
      <c r="C5" s="13">
        <v>50</v>
      </c>
      <c r="D5" s="14"/>
      <c r="E5" s="14"/>
      <c r="F5" s="14"/>
      <c r="G5" s="15"/>
      <c r="I5" s="16"/>
      <c r="J5" s="16"/>
      <c r="K5" s="16"/>
      <c r="L5" s="17"/>
      <c r="M5" s="17"/>
    </row>
    <row r="6" spans="2:13" ht="16.5" customHeight="1" thickBot="1" x14ac:dyDescent="0.5">
      <c r="B6" s="18" t="s">
        <v>2</v>
      </c>
      <c r="C6" s="19">
        <v>75</v>
      </c>
      <c r="D6" s="20"/>
      <c r="E6" s="20"/>
      <c r="F6" s="20"/>
      <c r="G6" s="21"/>
      <c r="I6" s="16"/>
      <c r="J6" s="16"/>
      <c r="K6" s="16"/>
      <c r="L6" s="17"/>
      <c r="M6" s="17"/>
    </row>
    <row r="7" spans="2:13" ht="16.5" customHeight="1" thickBot="1" x14ac:dyDescent="0.5">
      <c r="B7" s="22" t="s">
        <v>3</v>
      </c>
      <c r="C7" s="23"/>
      <c r="D7" s="24"/>
      <c r="E7" s="25"/>
      <c r="F7" s="26"/>
      <c r="G7" s="27"/>
      <c r="I7" s="28"/>
      <c r="J7" s="17"/>
      <c r="K7" s="17"/>
      <c r="L7" s="17"/>
      <c r="M7" s="17"/>
    </row>
    <row r="8" spans="2:13" ht="15.75" customHeight="1" x14ac:dyDescent="0.45">
      <c r="B8" s="29" t="s">
        <v>4</v>
      </c>
      <c r="C8" s="30">
        <f>C5*0.25+C6*0.2</f>
        <v>27.5</v>
      </c>
      <c r="D8" s="31" t="s">
        <v>5</v>
      </c>
      <c r="E8" s="32"/>
      <c r="F8" s="33"/>
      <c r="G8" s="34"/>
      <c r="I8" s="28"/>
      <c r="J8" s="17"/>
      <c r="K8" s="17"/>
      <c r="L8" s="17"/>
      <c r="M8" s="17"/>
    </row>
    <row r="9" spans="2:13" ht="16.5" customHeight="1" thickBot="1" x14ac:dyDescent="0.5">
      <c r="B9" s="35" t="s">
        <v>6</v>
      </c>
      <c r="C9" s="36">
        <f>C5*0.32+C6*0.3</f>
        <v>38.5</v>
      </c>
      <c r="D9" s="37" t="s">
        <v>5</v>
      </c>
      <c r="E9" s="38"/>
      <c r="F9" s="39"/>
      <c r="G9" s="40"/>
      <c r="I9" s="28"/>
      <c r="J9" s="17"/>
      <c r="K9" s="17"/>
      <c r="L9" s="17"/>
      <c r="M9" s="17"/>
    </row>
    <row r="10" spans="2:13" ht="15.75" customHeight="1" x14ac:dyDescent="0.45">
      <c r="B10" s="29" t="s">
        <v>7</v>
      </c>
      <c r="C10" s="41">
        <f>(C5*6+C6*4)/12</f>
        <v>50</v>
      </c>
      <c r="D10" s="31" t="s">
        <v>8</v>
      </c>
      <c r="E10" s="42" t="s">
        <v>9</v>
      </c>
      <c r="F10" s="31">
        <f>C5*6+C6*4</f>
        <v>600</v>
      </c>
      <c r="G10" s="43" t="s">
        <v>10</v>
      </c>
      <c r="H10" s="44"/>
      <c r="I10" s="45"/>
      <c r="J10" s="17"/>
      <c r="K10" s="17"/>
      <c r="L10" s="17"/>
      <c r="M10" s="17"/>
    </row>
    <row r="11" spans="2:13" ht="16.5" customHeight="1" thickBot="1" x14ac:dyDescent="0.5">
      <c r="B11" s="35" t="s">
        <v>11</v>
      </c>
      <c r="C11" s="46">
        <f>(C5*0.3+C6*0.5)/2</f>
        <v>26.25</v>
      </c>
      <c r="D11" s="37" t="s">
        <v>12</v>
      </c>
      <c r="E11" s="47" t="s">
        <v>9</v>
      </c>
      <c r="F11" s="37">
        <f>C5*0.3+C6*0.5</f>
        <v>52.5</v>
      </c>
      <c r="G11" s="48" t="s">
        <v>13</v>
      </c>
      <c r="I11" s="45"/>
      <c r="J11" s="17"/>
      <c r="K11" s="17"/>
      <c r="L11" s="17"/>
      <c r="M11" s="17"/>
    </row>
    <row r="12" spans="2:13" ht="15.75" customHeight="1" x14ac:dyDescent="0.45">
      <c r="B12" s="29" t="s">
        <v>14</v>
      </c>
      <c r="C12" s="41">
        <f>C5*2+C6*1.5</f>
        <v>212.5</v>
      </c>
      <c r="D12" s="31" t="s">
        <v>15</v>
      </c>
      <c r="E12" s="32"/>
      <c r="F12" s="33"/>
      <c r="G12" s="34"/>
      <c r="I12" s="45"/>
      <c r="J12" s="17"/>
      <c r="K12" s="17"/>
      <c r="L12" s="17"/>
      <c r="M12" s="17"/>
    </row>
    <row r="13" spans="2:13" ht="16.5" customHeight="1" thickBot="1" x14ac:dyDescent="0.5">
      <c r="B13" s="35" t="s">
        <v>16</v>
      </c>
      <c r="C13" s="46">
        <f>1+(C5*0.03+C6*0.01)</f>
        <v>3.25</v>
      </c>
      <c r="D13" s="37" t="s">
        <v>17</v>
      </c>
      <c r="E13" s="38"/>
      <c r="F13" s="39"/>
      <c r="G13" s="40"/>
      <c r="I13" s="45"/>
      <c r="J13" s="17"/>
      <c r="K13" s="17"/>
      <c r="L13" s="17"/>
      <c r="M13" s="17"/>
    </row>
    <row r="14" spans="2:13" ht="15.75" customHeight="1" x14ac:dyDescent="0.45">
      <c r="B14" s="49" t="s">
        <v>18</v>
      </c>
      <c r="C14" s="50">
        <f>1+C9/7</f>
        <v>6.5</v>
      </c>
      <c r="D14" s="51" t="s">
        <v>17</v>
      </c>
      <c r="E14" s="52"/>
      <c r="F14" s="53"/>
      <c r="G14" s="54"/>
      <c r="I14" s="45"/>
      <c r="J14" s="17"/>
      <c r="K14" s="17"/>
      <c r="L14" s="17"/>
      <c r="M14" s="17"/>
    </row>
    <row r="15" spans="2:13" ht="15.75" customHeight="1" x14ac:dyDescent="0.45">
      <c r="B15" s="55" t="s">
        <v>19</v>
      </c>
      <c r="C15" s="56">
        <f>1+(C5+C6)/14</f>
        <v>9.9285714285714288</v>
      </c>
      <c r="D15" s="57" t="s">
        <v>20</v>
      </c>
      <c r="E15" s="58"/>
      <c r="F15" s="59"/>
      <c r="G15" s="60"/>
      <c r="I15" s="45"/>
      <c r="J15" s="17"/>
      <c r="K15" s="17"/>
      <c r="L15" s="17"/>
      <c r="M15" s="17"/>
    </row>
    <row r="16" spans="2:13" ht="15.75" customHeight="1" x14ac:dyDescent="0.45">
      <c r="B16" s="55" t="s">
        <v>21</v>
      </c>
      <c r="C16" s="56">
        <v>1</v>
      </c>
      <c r="D16" s="57" t="s">
        <v>22</v>
      </c>
      <c r="E16" s="58"/>
      <c r="F16" s="59"/>
      <c r="G16" s="60"/>
      <c r="I16" s="45"/>
      <c r="J16" s="17"/>
      <c r="K16" s="17"/>
      <c r="L16" s="17"/>
      <c r="M16" s="17"/>
    </row>
    <row r="17" spans="2:13" ht="15.75" customHeight="1" x14ac:dyDescent="0.45">
      <c r="B17" s="55" t="s">
        <v>23</v>
      </c>
      <c r="C17" s="56">
        <f>(C5+C6)/10+1</f>
        <v>13.5</v>
      </c>
      <c r="D17" s="57" t="s">
        <v>15</v>
      </c>
      <c r="E17" s="58"/>
      <c r="F17" s="59"/>
      <c r="G17" s="60"/>
      <c r="I17" s="45"/>
      <c r="J17" s="17"/>
      <c r="K17" s="17"/>
      <c r="L17" s="17"/>
      <c r="M17" s="17"/>
    </row>
    <row r="18" spans="2:13" ht="15.75" customHeight="1" x14ac:dyDescent="0.45">
      <c r="B18" s="55" t="s">
        <v>24</v>
      </c>
      <c r="C18" s="56">
        <f>(C5+C6)/10+2</f>
        <v>14.5</v>
      </c>
      <c r="D18" s="57" t="s">
        <v>15</v>
      </c>
      <c r="E18" s="58"/>
      <c r="F18" s="59"/>
      <c r="G18" s="60"/>
      <c r="I18" s="45"/>
      <c r="J18" s="17"/>
      <c r="K18" s="17"/>
      <c r="L18" s="17"/>
      <c r="M18" s="17"/>
    </row>
    <row r="19" spans="2:13" ht="15.75" customHeight="1" x14ac:dyDescent="0.45">
      <c r="B19" s="55" t="s">
        <v>25</v>
      </c>
      <c r="C19" s="56">
        <f>3+C5/10+C6/10</f>
        <v>15.5</v>
      </c>
      <c r="D19" s="57" t="s">
        <v>15</v>
      </c>
      <c r="E19" s="58"/>
      <c r="F19" s="59"/>
      <c r="G19" s="60"/>
      <c r="I19" s="45"/>
      <c r="J19" s="17"/>
      <c r="K19" s="17"/>
      <c r="L19" s="17"/>
      <c r="M19" s="17"/>
    </row>
    <row r="20" spans="2:13" ht="16.5" customHeight="1" thickBot="1" x14ac:dyDescent="0.5">
      <c r="B20" s="55" t="s">
        <v>26</v>
      </c>
      <c r="C20" s="56">
        <f>C18</f>
        <v>14.5</v>
      </c>
      <c r="D20" s="57" t="s">
        <v>15</v>
      </c>
      <c r="E20" s="38"/>
      <c r="F20" s="39"/>
      <c r="G20" s="40"/>
      <c r="I20" s="45"/>
      <c r="J20" s="17"/>
      <c r="K20" s="17"/>
      <c r="L20" s="17"/>
      <c r="M20" s="17"/>
    </row>
    <row r="21" spans="2:13" ht="16.5" customHeight="1" thickBot="1" x14ac:dyDescent="0.5">
      <c r="B21" s="55" t="s">
        <v>27</v>
      </c>
      <c r="C21" s="56">
        <f>F21/20</f>
        <v>8.625</v>
      </c>
      <c r="D21" s="57" t="s">
        <v>28</v>
      </c>
      <c r="E21" s="61" t="s">
        <v>9</v>
      </c>
      <c r="F21" s="44">
        <f>C5*1.2+C6*1.5</f>
        <v>172.5</v>
      </c>
      <c r="G21" s="62" t="s">
        <v>15</v>
      </c>
      <c r="I21" s="45"/>
      <c r="J21" s="17"/>
      <c r="K21" s="17"/>
      <c r="L21" s="17"/>
      <c r="M21" s="17"/>
    </row>
    <row r="22" spans="2:13" ht="15.75" customHeight="1" x14ac:dyDescent="0.45">
      <c r="B22" s="55" t="s">
        <v>29</v>
      </c>
      <c r="C22" s="56">
        <f>C9/30+1</f>
        <v>2.2833333333333332</v>
      </c>
      <c r="D22" s="57" t="s">
        <v>17</v>
      </c>
      <c r="E22" s="32"/>
      <c r="F22" s="33"/>
      <c r="G22" s="34"/>
      <c r="I22" s="45"/>
      <c r="J22" s="17"/>
      <c r="K22" s="17"/>
      <c r="L22" s="17"/>
      <c r="M22" s="17"/>
    </row>
    <row r="23" spans="2:13" ht="15.75" customHeight="1" x14ac:dyDescent="0.45">
      <c r="B23" s="55" t="s">
        <v>30</v>
      </c>
      <c r="C23" s="56">
        <f>3+(C5/2+C6/2)</f>
        <v>65.5</v>
      </c>
      <c r="D23" s="57" t="s">
        <v>15</v>
      </c>
      <c r="E23" s="58"/>
      <c r="F23" s="59"/>
      <c r="G23" s="60"/>
      <c r="I23" s="45"/>
      <c r="J23" s="17"/>
      <c r="K23" s="17"/>
      <c r="L23" s="17"/>
      <c r="M23" s="17"/>
    </row>
    <row r="24" spans="2:13" ht="15.75" customHeight="1" x14ac:dyDescent="0.45">
      <c r="B24" s="55" t="s">
        <v>31</v>
      </c>
      <c r="C24" s="56">
        <f>(C5+C6)/20+1</f>
        <v>7.25</v>
      </c>
      <c r="D24" s="57" t="s">
        <v>13</v>
      </c>
      <c r="E24" s="63"/>
      <c r="F24" s="59"/>
      <c r="G24" s="60"/>
      <c r="I24" s="45"/>
      <c r="J24" s="17"/>
      <c r="K24" s="17"/>
      <c r="L24" s="17"/>
      <c r="M24" s="17"/>
    </row>
    <row r="25" spans="2:13" ht="16.5" customHeight="1" thickBot="1" x14ac:dyDescent="0.5">
      <c r="B25" s="35" t="s">
        <v>32</v>
      </c>
      <c r="C25" s="46">
        <f>C24/5+1</f>
        <v>2.4500000000000002</v>
      </c>
      <c r="D25" s="37" t="s">
        <v>33</v>
      </c>
      <c r="E25" s="64"/>
      <c r="F25" s="39"/>
      <c r="G25" s="40"/>
      <c r="I25" s="45"/>
      <c r="J25" s="17"/>
      <c r="K25" s="17"/>
      <c r="L25" s="17"/>
      <c r="M25" s="17"/>
    </row>
  </sheetData>
  <mergeCells count="2">
    <mergeCell ref="B2:G3"/>
    <mergeCell ref="I5:K6"/>
  </mergeCells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Cálculo Festa 2</vt:lpstr>
      <vt:lpstr>'Cálculo Festa 2'!Area_de_impressao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Cavalcante</dc:creator>
  <cp:lastModifiedBy>Edson Cavalcante</cp:lastModifiedBy>
  <dcterms:created xsi:type="dcterms:W3CDTF">2019-02-15T20:59:15Z</dcterms:created>
  <dcterms:modified xsi:type="dcterms:W3CDTF">2019-02-15T20:59:31Z</dcterms:modified>
</cp:coreProperties>
</file>