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-my.sharepoint.com/personal/souleika_abdillahi_wfp_org/Documents/Sou's/CAR/VAM/EFSA/ENSA 2019/6_TOR&amp;TechnicalNotes/"/>
    </mc:Choice>
  </mc:AlternateContent>
  <xr:revisionPtr revIDLastSave="0" documentId="8_{0CE49295-D17F-490D-9E00-01FF94E0649F}" xr6:coauthVersionLast="31" xr6:coauthVersionMax="31" xr10:uidLastSave="{00000000-0000-0000-0000-000000000000}"/>
  <bookViews>
    <workbookView xWindow="0" yWindow="0" windowWidth="19200" windowHeight="6960" xr2:uid="{459DA0F4-5457-47B5-BBA7-4921A58E78A5}"/>
  </bookViews>
  <sheets>
    <sheet name="Weight CAR ENS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E20" i="1" s="1"/>
  <c r="F20" i="1" s="1"/>
  <c r="G20" i="1" s="1"/>
  <c r="E19" i="1"/>
  <c r="F19" i="1" s="1"/>
  <c r="G19" i="1" s="1"/>
  <c r="E17" i="1"/>
  <c r="F17" i="1" s="1"/>
  <c r="G17" i="1" s="1"/>
  <c r="E14" i="1"/>
  <c r="F14" i="1" s="1"/>
  <c r="G14" i="1" s="1"/>
  <c r="E13" i="1"/>
  <c r="F13" i="1" s="1"/>
  <c r="G13" i="1" s="1"/>
  <c r="E11" i="1"/>
  <c r="F11" i="1" s="1"/>
  <c r="G11" i="1" s="1"/>
  <c r="E9" i="1"/>
  <c r="F9" i="1" s="1"/>
  <c r="G9" i="1" s="1"/>
  <c r="E7" i="1"/>
  <c r="F7" i="1" s="1"/>
  <c r="G7" i="1" s="1"/>
  <c r="E6" i="1"/>
  <c r="F6" i="1" s="1"/>
  <c r="G6" i="1" s="1"/>
  <c r="E5" i="1" l="1"/>
  <c r="F5" i="1" s="1"/>
  <c r="G5" i="1" s="1"/>
  <c r="E10" i="1"/>
  <c r="F10" i="1" s="1"/>
  <c r="G10" i="1" s="1"/>
  <c r="E15" i="1"/>
  <c r="F15" i="1" s="1"/>
  <c r="G15" i="1" s="1"/>
  <c r="E18" i="1"/>
  <c r="F18" i="1" s="1"/>
  <c r="G18" i="1" s="1"/>
  <c r="E4" i="1"/>
  <c r="F4" i="1" s="1"/>
  <c r="G4" i="1" s="1"/>
  <c r="E8" i="1"/>
  <c r="F8" i="1" s="1"/>
  <c r="G8" i="1" s="1"/>
  <c r="E12" i="1"/>
  <c r="F12" i="1" s="1"/>
  <c r="G12" i="1" s="1"/>
  <c r="E16" i="1"/>
  <c r="F16" i="1" s="1"/>
  <c r="G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</author>
  </authors>
  <commentList>
    <comment ref="E4" authorId="0" shapeId="0" xr:uid="{3EFBAEE3-86E9-44EC-8B2A-416D7E8A3F73}">
      <text>
        <r>
          <rPr>
            <sz val="8"/>
            <color indexed="81"/>
            <rFont val="Tahoma"/>
            <family val="2"/>
          </rPr>
          <t xml:space="preserve">
formula: B3 / B17
</t>
        </r>
      </text>
    </comment>
    <comment ref="F4" authorId="0" shapeId="0" xr:uid="{53B66227-9140-4930-AE83-763A43CD95B8}">
      <text>
        <r>
          <rPr>
            <sz val="8"/>
            <color indexed="81"/>
            <rFont val="Tahoma"/>
            <family val="2"/>
          </rPr>
          <t xml:space="preserve">
formula: E3 * C17</t>
        </r>
      </text>
    </comment>
    <comment ref="G4" authorId="0" shapeId="0" xr:uid="{76B8DD6A-E165-4764-8B82-66C53FBCA5F2}">
      <text>
        <r>
          <rPr>
            <sz val="8"/>
            <color indexed="81"/>
            <rFont val="Tahoma"/>
            <family val="2"/>
          </rPr>
          <t xml:space="preserve">
formula : F3 / C3</t>
        </r>
      </text>
    </comment>
  </commentList>
</comments>
</file>

<file path=xl/sharedStrings.xml><?xml version="1.0" encoding="utf-8"?>
<sst xmlns="http://schemas.openxmlformats.org/spreadsheetml/2006/main" count="32" uniqueCount="31">
  <si>
    <t>Sampling - weights computation excel sheet</t>
  </si>
  <si>
    <t>a</t>
  </si>
  <si>
    <t>b</t>
  </si>
  <si>
    <t>c</t>
  </si>
  <si>
    <t>d</t>
  </si>
  <si>
    <t>e</t>
  </si>
  <si>
    <t>formula: E3 / C14</t>
  </si>
  <si>
    <t>g</t>
  </si>
  <si>
    <t>CAR</t>
  </si>
  <si>
    <t>total number of hhs (alternatively, of population)</t>
  </si>
  <si>
    <t>This prefecture's % of the popuation in all the districts in the sampling frame</t>
  </si>
  <si>
    <t>if we have a total sample of (c22), then a proportional sample size would be….</t>
  </si>
  <si>
    <t>what is the weight? (how many times do we repeat or use a fraction of each hh to have a proportionate overall sample?)</t>
  </si>
  <si>
    <t xml:space="preserve">Bamingui Bangoran </t>
  </si>
  <si>
    <t>Bangui</t>
  </si>
  <si>
    <t>Basse Kotto</t>
  </si>
  <si>
    <t>Haut Mbomou</t>
  </si>
  <si>
    <t>Haute Kotto</t>
  </si>
  <si>
    <t>Kémo</t>
  </si>
  <si>
    <t>Lobaye</t>
  </si>
  <si>
    <t>Mambéré Kadéi</t>
  </si>
  <si>
    <t>Mbomou</t>
  </si>
  <si>
    <t>Nana Gribizi</t>
  </si>
  <si>
    <t>Nana Mambéré</t>
  </si>
  <si>
    <t>Ombella M'Poko</t>
  </si>
  <si>
    <t>Ouaka</t>
  </si>
  <si>
    <t>Ouham</t>
  </si>
  <si>
    <t>Ouham Péndé</t>
  </si>
  <si>
    <t>Sangha Mbaéré</t>
  </si>
  <si>
    <t>Vakaga</t>
  </si>
  <si>
    <t>Sampled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</si>
</sst>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0.0"/>
    <numFmt numFmtId="166" formatCode="_-* #,##0.00_-;\-* #,##0.00_-;_-* &quot;-&quot;??_-;_-@_-"/>
    <numFmt numFmtId="167" formatCode="_-* #,##0_-;\-* #,##0_-;_-* &quot;-&quot;??_-;_-@_-"/>
  </numFmts>
  <fonts count="9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theme="4" tint="0.39997558519241921"/>
      </left>
      <right style="medium">
        <color theme="4" tint="0.59996337778862885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59996337778862885"/>
      </left>
      <right style="medium">
        <color theme="4" tint="0.59996337778862885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2" borderId="2" xfId="0" applyFont="1" applyFill="1" applyBorder="1"/>
    <xf numFmtId="3" fontId="1" fillId="2" borderId="3" xfId="0" applyNumberFormat="1" applyFont="1" applyFill="1" applyBorder="1"/>
    <xf numFmtId="164" fontId="6" fillId="0" borderId="4" xfId="3" applyNumberFormat="1" applyFont="1" applyBorder="1" applyAlignment="1">
      <alignment horizontal="right" vertical="top" wrapText="1"/>
    </xf>
    <xf numFmtId="2" fontId="4" fillId="0" borderId="0" xfId="2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5" xfId="0" applyFont="1" applyBorder="1"/>
    <xf numFmtId="3" fontId="1" fillId="2" borderId="1" xfId="0" applyNumberFormat="1" applyFont="1" applyFill="1" applyBorder="1"/>
    <xf numFmtId="164" fontId="6" fillId="0" borderId="6" xfId="3" applyNumberFormat="1" applyFont="1" applyBorder="1" applyAlignment="1">
      <alignment horizontal="right" vertical="top" wrapText="1"/>
    </xf>
    <xf numFmtId="0" fontId="0" fillId="0" borderId="5" xfId="0" applyFont="1" applyBorder="1"/>
    <xf numFmtId="164" fontId="7" fillId="0" borderId="6" xfId="4" applyNumberFormat="1" applyFont="1" applyBorder="1" applyAlignment="1">
      <alignment horizontal="right" vertical="top"/>
    </xf>
    <xf numFmtId="0" fontId="0" fillId="3" borderId="5" xfId="0" applyFont="1" applyFill="1" applyBorder="1"/>
    <xf numFmtId="0" fontId="0" fillId="3" borderId="7" xfId="0" applyFont="1" applyFill="1" applyBorder="1"/>
    <xf numFmtId="3" fontId="1" fillId="2" borderId="8" xfId="0" applyNumberFormat="1" applyFont="1" applyFill="1" applyBorder="1"/>
    <xf numFmtId="0" fontId="2" fillId="3" borderId="5" xfId="0" applyFont="1" applyFill="1" applyBorder="1"/>
    <xf numFmtId="0" fontId="0" fillId="4" borderId="9" xfId="0" applyFont="1" applyFill="1" applyBorder="1"/>
    <xf numFmtId="167" fontId="4" fillId="5" borderId="10" xfId="1" applyNumberFormat="1" applyFont="1" applyFill="1" applyBorder="1" applyAlignment="1">
      <alignment horizontal="right" vertical="center" wrapText="1"/>
    </xf>
    <xf numFmtId="0" fontId="4" fillId="5" borderId="11" xfId="0" applyFont="1" applyFill="1" applyBorder="1" applyAlignment="1">
      <alignment horizontal="center"/>
    </xf>
    <xf numFmtId="9" fontId="4" fillId="0" borderId="0" xfId="2" applyFont="1" applyAlignment="1">
      <alignment horizontal="center"/>
    </xf>
    <xf numFmtId="0" fontId="3" fillId="6" borderId="12" xfId="0" applyFont="1" applyFill="1" applyBorder="1" applyAlignment="1">
      <alignment vertical="center" wrapText="1"/>
    </xf>
    <xf numFmtId="167" fontId="3" fillId="7" borderId="13" xfId="1" applyNumberFormat="1" applyFont="1" applyFill="1" applyBorder="1" applyAlignment="1">
      <alignment horizontal="right" vertical="center" wrapText="1"/>
    </xf>
    <xf numFmtId="164" fontId="3" fillId="0" borderId="14" xfId="0" applyNumberFormat="1" applyFont="1" applyBorder="1" applyAlignment="1">
      <alignment horizontal="center"/>
    </xf>
    <xf numFmtId="0" fontId="2" fillId="0" borderId="0" xfId="4"/>
  </cellXfs>
  <cellStyles count="5">
    <cellStyle name="Comma" xfId="1" builtinId="3"/>
    <cellStyle name="Normal" xfId="0" builtinId="0"/>
    <cellStyle name="Normal_Feuil1" xfId="3" xr:uid="{23B47839-D913-42A7-BF36-9025EB85B04C}"/>
    <cellStyle name="Normal_Weight CAR ENSA" xfId="4" xr:uid="{42879FCE-D410-46C9-8DE7-F55D7FFFC23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CAA5-446F-4C7F-9AC6-954D5063739F}">
  <dimension ref="A1:H30"/>
  <sheetViews>
    <sheetView tabSelected="1" zoomScaleNormal="100" workbookViewId="0">
      <selection activeCell="B34" sqref="B34"/>
    </sheetView>
  </sheetViews>
  <sheetFormatPr defaultColWidth="9.08984375" defaultRowHeight="13" x14ac:dyDescent="0.3"/>
  <cols>
    <col min="1" max="1" width="23.08984375" style="3" customWidth="1"/>
    <col min="2" max="2" width="15.453125" style="2" customWidth="1"/>
    <col min="3" max="3" width="43.6328125" style="2" customWidth="1"/>
    <col min="4" max="4" width="13.6328125" style="2" customWidth="1"/>
    <col min="5" max="5" width="18.08984375" style="2" customWidth="1"/>
    <col min="6" max="6" width="22.54296875" style="2" customWidth="1"/>
    <col min="7" max="7" width="27" style="2" customWidth="1"/>
    <col min="8" max="8" width="9.08984375" style="2"/>
    <col min="9" max="16384" width="9.08984375" style="3"/>
  </cols>
  <sheetData>
    <row r="1" spans="1:8" x14ac:dyDescent="0.3">
      <c r="A1" s="1" t="s">
        <v>0</v>
      </c>
      <c r="B1" s="1"/>
      <c r="C1" s="1"/>
      <c r="D1" s="1"/>
      <c r="E1" s="1"/>
      <c r="F1" s="1"/>
      <c r="G1" s="1"/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8" s="4" customFormat="1" ht="59.4" customHeight="1" thickBot="1" x14ac:dyDescent="0.3">
      <c r="A3" s="4" t="s">
        <v>8</v>
      </c>
      <c r="B3" s="5" t="s">
        <v>9</v>
      </c>
      <c r="C3" s="5" t="s">
        <v>30</v>
      </c>
      <c r="D3" s="5"/>
      <c r="E3" s="5" t="s">
        <v>10</v>
      </c>
      <c r="F3" s="5" t="s">
        <v>11</v>
      </c>
      <c r="G3" s="5" t="s">
        <v>12</v>
      </c>
      <c r="H3" s="5"/>
    </row>
    <row r="4" spans="1:8" ht="15" thickTop="1" x14ac:dyDescent="0.35">
      <c r="A4" s="6" t="s">
        <v>13</v>
      </c>
      <c r="B4" s="7">
        <v>50264</v>
      </c>
      <c r="C4" s="8">
        <v>83</v>
      </c>
      <c r="E4" s="9">
        <f>B4/$B$22</f>
        <v>1.0961664487665838E-2</v>
      </c>
      <c r="F4" s="10">
        <f>E4*$C$22</f>
        <v>37.510815876792499</v>
      </c>
      <c r="G4" s="11">
        <f>F4/C4</f>
        <v>0.45193754068424696</v>
      </c>
    </row>
    <row r="5" spans="1:8" ht="14.5" x14ac:dyDescent="0.35">
      <c r="A5" s="12" t="s">
        <v>14</v>
      </c>
      <c r="B5" s="13">
        <v>780540</v>
      </c>
      <c r="C5" s="14">
        <v>446</v>
      </c>
      <c r="E5" s="9">
        <f t="shared" ref="E5:E20" si="0">B5/$B$22</f>
        <v>0.17022158203093055</v>
      </c>
      <c r="F5" s="10">
        <f t="shared" ref="F5:F13" si="1">E5*$C$22</f>
        <v>582.49825370984433</v>
      </c>
      <c r="G5" s="11">
        <f>F5/C5</f>
        <v>1.3060498962104132</v>
      </c>
    </row>
    <row r="6" spans="1:8" ht="14.5" x14ac:dyDescent="0.35">
      <c r="A6" s="15" t="s">
        <v>15</v>
      </c>
      <c r="B6" s="13">
        <v>289696</v>
      </c>
      <c r="C6" s="14">
        <v>181</v>
      </c>
      <c r="E6" s="9">
        <f t="shared" si="0"/>
        <v>6.3177430276516844E-2</v>
      </c>
      <c r="F6" s="10">
        <f t="shared" si="1"/>
        <v>216.19316640624064</v>
      </c>
      <c r="G6" s="11">
        <f t="shared" ref="G6:G15" si="2">F6/C6</f>
        <v>1.1944373834598929</v>
      </c>
    </row>
    <row r="7" spans="1:8" ht="14.5" x14ac:dyDescent="0.35">
      <c r="A7" s="15" t="s">
        <v>16</v>
      </c>
      <c r="B7" s="13">
        <v>66976</v>
      </c>
      <c r="C7" s="16">
        <v>281</v>
      </c>
      <c r="E7" s="9">
        <f t="shared" si="0"/>
        <v>1.460624782599688E-2</v>
      </c>
      <c r="F7" s="10">
        <f t="shared" si="1"/>
        <v>49.982580060561325</v>
      </c>
      <c r="G7" s="11">
        <f t="shared" si="2"/>
        <v>0.17787395039345669</v>
      </c>
    </row>
    <row r="8" spans="1:8" ht="14.5" x14ac:dyDescent="0.35">
      <c r="A8" s="17" t="s">
        <v>17</v>
      </c>
      <c r="B8" s="13">
        <v>105013</v>
      </c>
      <c r="C8" s="14">
        <v>150</v>
      </c>
      <c r="E8" s="9">
        <f t="shared" si="0"/>
        <v>2.2901425927965395E-2</v>
      </c>
      <c r="F8" s="10">
        <f t="shared" si="1"/>
        <v>78.368679525497583</v>
      </c>
      <c r="G8" s="11">
        <f t="shared" si="2"/>
        <v>0.52245786350331724</v>
      </c>
    </row>
    <row r="9" spans="1:8" ht="14.5" x14ac:dyDescent="0.35">
      <c r="A9" s="17" t="s">
        <v>18</v>
      </c>
      <c r="B9" s="13">
        <v>137690</v>
      </c>
      <c r="C9" s="14">
        <v>100</v>
      </c>
      <c r="E9" s="9">
        <f t="shared" si="0"/>
        <v>3.0027685486764068E-2</v>
      </c>
      <c r="F9" s="10">
        <f t="shared" si="1"/>
        <v>102.75473973570664</v>
      </c>
      <c r="G9" s="11">
        <f t="shared" si="2"/>
        <v>1.0275473973570663</v>
      </c>
    </row>
    <row r="10" spans="1:8" ht="14.5" x14ac:dyDescent="0.35">
      <c r="A10" s="15" t="s">
        <v>19</v>
      </c>
      <c r="B10" s="13">
        <v>287051</v>
      </c>
      <c r="C10" s="14">
        <v>175</v>
      </c>
      <c r="E10" s="9">
        <f t="shared" si="0"/>
        <v>6.2600603868553359E-2</v>
      </c>
      <c r="F10" s="10">
        <f t="shared" si="1"/>
        <v>214.21926643818961</v>
      </c>
      <c r="G10" s="11">
        <f t="shared" si="2"/>
        <v>1.224110093932512</v>
      </c>
    </row>
    <row r="11" spans="1:8" ht="14.5" x14ac:dyDescent="0.35">
      <c r="A11" s="15" t="s">
        <v>20</v>
      </c>
      <c r="B11" s="13">
        <v>424160</v>
      </c>
      <c r="C11" s="14">
        <v>284</v>
      </c>
      <c r="E11" s="9">
        <f t="shared" si="0"/>
        <v>9.2501583819201455E-2</v>
      </c>
      <c r="F11" s="10">
        <f t="shared" si="1"/>
        <v>316.54041982930738</v>
      </c>
      <c r="G11" s="11">
        <f t="shared" si="2"/>
        <v>1.1145789430609414</v>
      </c>
    </row>
    <row r="12" spans="1:8" ht="14.5" x14ac:dyDescent="0.35">
      <c r="A12" s="15" t="s">
        <v>21</v>
      </c>
      <c r="B12" s="13">
        <v>190700</v>
      </c>
      <c r="C12" s="14">
        <v>126</v>
      </c>
      <c r="E12" s="9">
        <f t="shared" si="0"/>
        <v>4.1588202645986692E-2</v>
      </c>
      <c r="F12" s="10">
        <f t="shared" si="1"/>
        <v>142.31482945456645</v>
      </c>
      <c r="G12" s="11">
        <f t="shared" si="2"/>
        <v>1.1294827734489401</v>
      </c>
    </row>
    <row r="13" spans="1:8" ht="14.5" x14ac:dyDescent="0.35">
      <c r="A13" s="18" t="s">
        <v>22</v>
      </c>
      <c r="B13" s="19">
        <v>136989</v>
      </c>
      <c r="C13" s="14">
        <v>111</v>
      </c>
      <c r="E13" s="9">
        <f t="shared" si="0"/>
        <v>2.9874810132517415E-2</v>
      </c>
      <c r="F13" s="10">
        <f t="shared" si="1"/>
        <v>102.2316002734746</v>
      </c>
      <c r="G13" s="11">
        <f t="shared" si="2"/>
        <v>0.92100540786914054</v>
      </c>
    </row>
    <row r="14" spans="1:8" ht="14.5" x14ac:dyDescent="0.35">
      <c r="A14" s="20" t="s">
        <v>23</v>
      </c>
      <c r="B14" s="13">
        <v>271692</v>
      </c>
      <c r="C14" s="16">
        <v>178</v>
      </c>
      <c r="E14" s="9">
        <f t="shared" si="0"/>
        <v>5.9251085229645603E-2</v>
      </c>
      <c r="F14" s="10">
        <f>E14*$C$22</f>
        <v>202.75721365584727</v>
      </c>
      <c r="G14" s="11">
        <f t="shared" si="2"/>
        <v>1.1390854699766699</v>
      </c>
    </row>
    <row r="15" spans="1:8" ht="14.5" x14ac:dyDescent="0.35">
      <c r="A15" s="15" t="s">
        <v>24</v>
      </c>
      <c r="B15" s="13">
        <v>414776</v>
      </c>
      <c r="C15" s="14">
        <v>233</v>
      </c>
      <c r="E15" s="9">
        <f t="shared" si="0"/>
        <v>9.0455104041383211E-2</v>
      </c>
      <c r="F15" s="10">
        <f t="shared" ref="F15:F20" si="3">E15*$C$22</f>
        <v>309.53736602961334</v>
      </c>
      <c r="G15" s="11">
        <f t="shared" si="2"/>
        <v>1.3284865494833191</v>
      </c>
    </row>
    <row r="16" spans="1:8" ht="14.5" x14ac:dyDescent="0.35">
      <c r="A16" s="17" t="s">
        <v>25</v>
      </c>
      <c r="B16" s="13">
        <v>321739</v>
      </c>
      <c r="C16" s="14">
        <v>222</v>
      </c>
      <c r="E16" s="9">
        <f t="shared" si="0"/>
        <v>7.0165425962858491E-2</v>
      </c>
      <c r="F16" s="10">
        <f t="shared" si="3"/>
        <v>240.10608764490175</v>
      </c>
      <c r="G16" s="11">
        <f>F16/C16</f>
        <v>1.0815589533554133</v>
      </c>
    </row>
    <row r="17" spans="1:8" ht="14.5" x14ac:dyDescent="0.35">
      <c r="A17" s="17" t="s">
        <v>26</v>
      </c>
      <c r="B17" s="13">
        <v>429303</v>
      </c>
      <c r="C17" s="14">
        <v>347</v>
      </c>
      <c r="E17" s="9">
        <f t="shared" si="0"/>
        <v>9.3623178607918328E-2</v>
      </c>
      <c r="F17" s="10">
        <f t="shared" si="3"/>
        <v>320.37851719629651</v>
      </c>
      <c r="G17" s="11">
        <f>F17/C17</f>
        <v>0.92328102938413981</v>
      </c>
    </row>
    <row r="18" spans="1:8" s="2" customFormat="1" ht="14.5" x14ac:dyDescent="0.35">
      <c r="A18" s="17" t="s">
        <v>27</v>
      </c>
      <c r="B18" s="13">
        <v>500564</v>
      </c>
      <c r="C18" s="14">
        <v>315</v>
      </c>
      <c r="E18" s="9">
        <f t="shared" si="0"/>
        <v>0.10916390702299782</v>
      </c>
      <c r="F18" s="10">
        <f t="shared" si="3"/>
        <v>373.55888983269853</v>
      </c>
      <c r="G18" s="11">
        <f>F18/C18</f>
        <v>1.1859012375641222</v>
      </c>
    </row>
    <row r="19" spans="1:8" s="2" customFormat="1" ht="14.5" x14ac:dyDescent="0.35">
      <c r="A19" s="15" t="s">
        <v>28</v>
      </c>
      <c r="B19" s="13">
        <v>117523</v>
      </c>
      <c r="C19" s="14">
        <v>93</v>
      </c>
      <c r="E19" s="9">
        <f t="shared" si="0"/>
        <v>2.5629629468087542E-2</v>
      </c>
      <c r="F19" s="10">
        <f t="shared" si="3"/>
        <v>87.704592039795571</v>
      </c>
      <c r="G19" s="11">
        <f>F19/C19</f>
        <v>0.94306012946016748</v>
      </c>
    </row>
    <row r="20" spans="1:8" s="2" customFormat="1" ht="14.5" x14ac:dyDescent="0.35">
      <c r="A20" s="15" t="s">
        <v>29</v>
      </c>
      <c r="B20" s="13">
        <v>60759</v>
      </c>
      <c r="C20" s="14">
        <v>97</v>
      </c>
      <c r="E20" s="9">
        <f t="shared" si="0"/>
        <v>1.3250433165010516E-2</v>
      </c>
      <c r="F20" s="10">
        <f t="shared" si="3"/>
        <v>45.342982290665987</v>
      </c>
      <c r="G20" s="11">
        <f>F20/C20</f>
        <v>0.46745342567696896</v>
      </c>
    </row>
    <row r="21" spans="1:8" s="2" customFormat="1" ht="13.5" thickBot="1" x14ac:dyDescent="0.35">
      <c r="A21" s="21"/>
      <c r="B21" s="22"/>
      <c r="C21" s="23"/>
      <c r="E21" s="24"/>
      <c r="F21" s="10"/>
      <c r="G21" s="11"/>
    </row>
    <row r="22" spans="1:8" s="2" customFormat="1" ht="13.5" thickBot="1" x14ac:dyDescent="0.35">
      <c r="A22" s="25" t="s">
        <v>8</v>
      </c>
      <c r="B22" s="26">
        <f>SUM(B4:B21)</f>
        <v>4585435</v>
      </c>
      <c r="C22" s="27">
        <f>SUM(C4:C21)</f>
        <v>3422</v>
      </c>
    </row>
    <row r="23" spans="1:8" s="2" customFormat="1" x14ac:dyDescent="0.3">
      <c r="A23" s="3"/>
      <c r="B23" s="11"/>
    </row>
    <row r="26" spans="1:8" x14ac:dyDescent="0.3">
      <c r="G26" s="3"/>
      <c r="H26" s="3"/>
    </row>
    <row r="27" spans="1:8" x14ac:dyDescent="0.3">
      <c r="G27" s="3"/>
      <c r="H27" s="3"/>
    </row>
    <row r="28" spans="1:8" x14ac:dyDescent="0.3">
      <c r="G28" s="28"/>
      <c r="H28" s="3"/>
    </row>
    <row r="29" spans="1:8" x14ac:dyDescent="0.3">
      <c r="G29" s="28"/>
      <c r="H29" s="3"/>
    </row>
    <row r="30" spans="1:8" x14ac:dyDescent="0.3">
      <c r="G30" s="28"/>
      <c r="H30" s="3"/>
    </row>
  </sheetData>
  <mergeCells count="1">
    <mergeCell ref="A1:G1"/>
  </mergeCells>
  <printOptions gridLines="1"/>
  <pageMargins left="0.74803149606299213" right="0.74803149606299213" top="0.98425196850393704" bottom="0.98425196850393704" header="0.51181102362204722" footer="0.51181102362204722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1F568233DC2D47B2D88B955092CE78" ma:contentTypeVersion="7" ma:contentTypeDescription="Create a new document." ma:contentTypeScope="" ma:versionID="2185dbcca48e44a1dfdacac3c9dbc4bb">
  <xsd:schema xmlns:xsd="http://www.w3.org/2001/XMLSchema" xmlns:xs="http://www.w3.org/2001/XMLSchema" xmlns:p="http://schemas.microsoft.com/office/2006/metadata/properties" xmlns:ns3="e7d0794c-64e4-4afd-aaee-1ea174578c2f" targetNamespace="http://schemas.microsoft.com/office/2006/metadata/properties" ma:root="true" ma:fieldsID="2098964844f61c7f8b4a17bc44980079" ns3:_="">
    <xsd:import namespace="e7d0794c-64e4-4afd-aaee-1ea174578c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0794c-64e4-4afd-aaee-1ea174578c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5B1271-DE5B-49B1-BADF-2852B3643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d0794c-64e4-4afd-aaee-1ea174578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6B10AD-0E9E-4AC0-B05B-5582AC66E2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EE02DB-86AB-4D4C-8A22-89660886D17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e7d0794c-64e4-4afd-aaee-1ea174578c2f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CAR ENSA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ABDILLAHI Souleika</dc:creator>
  <cp:lastModifiedBy>ABDILLAHI Souleika</cp:lastModifiedBy>
  <dcterms:created xsi:type="dcterms:W3CDTF">2019-10-02T08:16:07Z</dcterms:created>
  <dcterms:modified xsi:type="dcterms:W3CDTF">2019-10-02T08:19:24Z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0x0101002C1F568233DC2D47B2D88B955092CE78</vt:lpwstr>
  </property>
</Properties>
</file>