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ase\Downloads\"/>
    </mc:Choice>
  </mc:AlternateContent>
  <xr:revisionPtr revIDLastSave="0" documentId="13_ncr:1_{BBD52A4D-97A9-4E40-8AD6-5F3E741F2C74}" xr6:coauthVersionLast="47" xr6:coauthVersionMax="47" xr10:uidLastSave="{00000000-0000-0000-0000-000000000000}"/>
  <bookViews>
    <workbookView xWindow="-90" yWindow="-90" windowWidth="19380" windowHeight="10980" activeTab="1" xr2:uid="{00000000-000D-0000-FFFF-FFFF00000000}"/>
  </bookViews>
  <sheets>
    <sheet name="car_sales_data" sheetId="1" r:id="rId1"/>
    <sheet name="Graph" sheetId="2" r:id="rId2"/>
  </sheets>
  <definedNames>
    <definedName name="_xlchart.v1.0" hidden="1">car_sales_data!$B$7:$B$752</definedName>
    <definedName name="_xlchart.v1.1" hidden="1">car_sales_data!$J$7:$J$752</definedName>
  </definedNames>
  <calcPr calcId="191029"/>
  <pivotCaches>
    <pivotCache cacheId="2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Olaseindesam</author>
  </authors>
  <commentList>
    <comment ref="I5" authorId="0" shapeId="0" xr:uid="{4299839C-B2FD-4954-A6E5-ED27E2FF8551}">
      <text>
        <r>
          <rPr>
            <b/>
            <sz val="9"/>
            <color indexed="81"/>
            <rFont val="Tahoma"/>
            <family val="2"/>
          </rPr>
          <t>Olaseindesam:</t>
        </r>
        <r>
          <rPr>
            <sz val="9"/>
            <color indexed="81"/>
            <rFont val="Tahoma"/>
            <family val="2"/>
          </rPr>
          <t xml:space="preserve">
Table1[@[Commission Rate]]*Table1[@[Sale Price]]</t>
        </r>
      </text>
    </comment>
    <comment ref="J6" authorId="0" shapeId="0" xr:uid="{F1AEE119-E076-46DB-BC7E-FEB2E5DC0624}">
      <text>
        <r>
          <rPr>
            <b/>
            <sz val="9"/>
            <color indexed="81"/>
            <rFont val="Tahoma"/>
            <family val="2"/>
          </rPr>
          <t>Olaseindesam:</t>
        </r>
        <r>
          <rPr>
            <sz val="9"/>
            <color indexed="81"/>
            <rFont val="Tahoma"/>
            <family val="2"/>
          </rPr>
          <t xml:space="preserve">
Table1[@[Sale Price]]-Table1[@[Cost of car]]</t>
        </r>
      </text>
    </comment>
    <comment ref="K6" authorId="0" shapeId="0" xr:uid="{7F87028D-624E-48B2-991E-1597663C8D5C}">
      <text>
        <r>
          <rPr>
            <b/>
            <sz val="9"/>
            <color indexed="81"/>
            <rFont val="Tahoma"/>
            <family val="2"/>
          </rPr>
          <t>Olaseindesam:</t>
        </r>
        <r>
          <rPr>
            <sz val="9"/>
            <color indexed="81"/>
            <rFont val="Tahoma"/>
            <family val="2"/>
          </rPr>
          <t xml:space="preserve">
YEAR(Table1[@Date])</t>
        </r>
      </text>
    </comment>
  </commentList>
</comments>
</file>

<file path=xl/sharedStrings.xml><?xml version="1.0" encoding="utf-8"?>
<sst xmlns="http://schemas.openxmlformats.org/spreadsheetml/2006/main" count="2318" uniqueCount="782">
  <si>
    <t>Date</t>
  </si>
  <si>
    <t>Salesperson</t>
  </si>
  <si>
    <t>Customer Name</t>
  </si>
  <si>
    <t>Car Make</t>
  </si>
  <si>
    <t>Car Year</t>
  </si>
  <si>
    <t>Sale Price</t>
  </si>
  <si>
    <t>Commission Rate</t>
  </si>
  <si>
    <t>Cost of car</t>
  </si>
  <si>
    <t>Aaron Martinez</t>
  </si>
  <si>
    <t>Amy Garcia</t>
  </si>
  <si>
    <t>Chevrolet</t>
  </si>
  <si>
    <t>Joseph Thompson</t>
  </si>
  <si>
    <t>Stephanie Rojas</t>
  </si>
  <si>
    <t>Ford</t>
  </si>
  <si>
    <t>Samantha Sanchez</t>
  </si>
  <si>
    <t>Terry Hernandez</t>
  </si>
  <si>
    <t>Toyota</t>
  </si>
  <si>
    <t>Amber Anderson</t>
  </si>
  <si>
    <t>Tasha Richard</t>
  </si>
  <si>
    <t>Blake Peters</t>
  </si>
  <si>
    <t>Donna Brown</t>
  </si>
  <si>
    <t>Pamela Williams</t>
  </si>
  <si>
    <t>Nissan</t>
  </si>
  <si>
    <t>Paul Williams</t>
  </si>
  <si>
    <t>George Cobb</t>
  </si>
  <si>
    <t>Lance Johnson</t>
  </si>
  <si>
    <t>Matthew Beltran</t>
  </si>
  <si>
    <t>Kelly Rodriguez</t>
  </si>
  <si>
    <t>Jonathan Rodriguez</t>
  </si>
  <si>
    <t>Honda</t>
  </si>
  <si>
    <t>Marie Hampton</t>
  </si>
  <si>
    <t>Danielle Bartlett</t>
  </si>
  <si>
    <t>Matthew Gutierrez</t>
  </si>
  <si>
    <t>Benjamin Thomas</t>
  </si>
  <si>
    <t>Steven Hernandez</t>
  </si>
  <si>
    <t>Diane Schroeder</t>
  </si>
  <si>
    <t>Brianna Allen</t>
  </si>
  <si>
    <t>Michelle Todd</t>
  </si>
  <si>
    <t>Adam Smith</t>
  </si>
  <si>
    <t>Katrina Peterson</t>
  </si>
  <si>
    <t>Michael Gallagher</t>
  </si>
  <si>
    <t>Laura Hernandez</t>
  </si>
  <si>
    <t>Andrea Lewis</t>
  </si>
  <si>
    <t>Clayton Johnson</t>
  </si>
  <si>
    <t>John Conley</t>
  </si>
  <si>
    <t>Evelyn Perkins</t>
  </si>
  <si>
    <t>William Carter</t>
  </si>
  <si>
    <t>Todd Jacobson</t>
  </si>
  <si>
    <t>Kerry Hicks</t>
  </si>
  <si>
    <t>Lawrence Cortez</t>
  </si>
  <si>
    <t>Lisa Mercado</t>
  </si>
  <si>
    <t>Jeffrey Thompson</t>
  </si>
  <si>
    <t>Bethany Johnson</t>
  </si>
  <si>
    <t>Derek Carter</t>
  </si>
  <si>
    <t>Susan Khan</t>
  </si>
  <si>
    <t>Jessica Lutz</t>
  </si>
  <si>
    <t>William Smith</t>
  </si>
  <si>
    <t>Greg Kim</t>
  </si>
  <si>
    <t>Michael Mitchell</t>
  </si>
  <si>
    <t>Melissa Roth</t>
  </si>
  <si>
    <t>Jennifer Ortiz</t>
  </si>
  <si>
    <t>Mary Melendez</t>
  </si>
  <si>
    <t>Julie Oneal</t>
  </si>
  <si>
    <t>Joseph Collins</t>
  </si>
  <si>
    <t>Brianna Herrera</t>
  </si>
  <si>
    <t>Brandi Allen</t>
  </si>
  <si>
    <t>Danny Olson Jr.</t>
  </si>
  <si>
    <t>Kelly Hamilton</t>
  </si>
  <si>
    <t>Cassandra Williams</t>
  </si>
  <si>
    <t>Brandi Young</t>
  </si>
  <si>
    <t>Nicole Adams</t>
  </si>
  <si>
    <t>Hannah Jacobson</t>
  </si>
  <si>
    <t>Paul Garcia</t>
  </si>
  <si>
    <t>Stephanie Hutchinson</t>
  </si>
  <si>
    <t>Robert Cline</t>
  </si>
  <si>
    <t>Stacey Johnson</t>
  </si>
  <si>
    <t>Amanda Mann</t>
  </si>
  <si>
    <t>Darrell Wagner</t>
  </si>
  <si>
    <t>Laura Reyes</t>
  </si>
  <si>
    <t>William Schmidt</t>
  </si>
  <si>
    <t>Jessica Snyder</t>
  </si>
  <si>
    <t>Cindy Wells</t>
  </si>
  <si>
    <t>Joseph Owen</t>
  </si>
  <si>
    <t>Mark Fuller</t>
  </si>
  <si>
    <t>Jonathan Mahoney</t>
  </si>
  <si>
    <t>Christopher Thomas</t>
  </si>
  <si>
    <t>Bonnie Simpson</t>
  </si>
  <si>
    <t>Mr. Nathan Lozano</t>
  </si>
  <si>
    <t>Ashley Lee</t>
  </si>
  <si>
    <t>Douglas Lynch</t>
  </si>
  <si>
    <t>Christopher Kim</t>
  </si>
  <si>
    <t>Maureen Butler</t>
  </si>
  <si>
    <t>Nicholas Warren</t>
  </si>
  <si>
    <t>Leslie Klein</t>
  </si>
  <si>
    <t>Mark Padilla</t>
  </si>
  <si>
    <t>Jeffrey Johnson</t>
  </si>
  <si>
    <t>Austin Smith</t>
  </si>
  <si>
    <t>James Williams</t>
  </si>
  <si>
    <t>Alan Stephens</t>
  </si>
  <si>
    <t>Andrew Browning</t>
  </si>
  <si>
    <t>Darlene Stafford</t>
  </si>
  <si>
    <t>William Rowland</t>
  </si>
  <si>
    <t>Ethan Johnson</t>
  </si>
  <si>
    <t>Jordan Ford</t>
  </si>
  <si>
    <t>Robert Brown</t>
  </si>
  <si>
    <t>Dana Campbell</t>
  </si>
  <si>
    <t>Troy Hanson</t>
  </si>
  <si>
    <t>Jerome Gonzalez</t>
  </si>
  <si>
    <t>Anne Ferrell</t>
  </si>
  <si>
    <t>Robin Harris</t>
  </si>
  <si>
    <t>Peter Michael</t>
  </si>
  <si>
    <t>Kyle Lawrence</t>
  </si>
  <si>
    <t>Michelle Acevedo</t>
  </si>
  <si>
    <t>Amanda Butler</t>
  </si>
  <si>
    <t>Christopher Rodriguez</t>
  </si>
  <si>
    <t>Luis Lucas</t>
  </si>
  <si>
    <t>Meredith Stewart</t>
  </si>
  <si>
    <t>Linda Lee</t>
  </si>
  <si>
    <t>Mary Wallace</t>
  </si>
  <si>
    <t>Paige Jackson</t>
  </si>
  <si>
    <t>Amanda Carroll</t>
  </si>
  <si>
    <t>Lauren Hayes</t>
  </si>
  <si>
    <t>Ashley Ramsey</t>
  </si>
  <si>
    <t>Jill Travis</t>
  </si>
  <si>
    <t>Tracy Scott</t>
  </si>
  <si>
    <t>Terry Smith</t>
  </si>
  <si>
    <t>Daniel Ochoa</t>
  </si>
  <si>
    <t>Charlene Abbott</t>
  </si>
  <si>
    <t>Mr. Aaron Walker</t>
  </si>
  <si>
    <t>Joshua Wallace</t>
  </si>
  <si>
    <t>Richard Terry</t>
  </si>
  <si>
    <t>Jeffery Baird</t>
  </si>
  <si>
    <t>Matthew Pearson</t>
  </si>
  <si>
    <t>Linda Bradford</t>
  </si>
  <si>
    <t>Barbara Martinez</t>
  </si>
  <si>
    <t>Susan Edwards</t>
  </si>
  <si>
    <t>Amanda Weaver</t>
  </si>
  <si>
    <t>Mark Dean</t>
  </si>
  <si>
    <t>Lori Anderson</t>
  </si>
  <si>
    <t>Jason Cooper</t>
  </si>
  <si>
    <t>Jimmy Walker</t>
  </si>
  <si>
    <t>Anthony Lindsey</t>
  </si>
  <si>
    <t>Megan Barton</t>
  </si>
  <si>
    <t>Jason Smith</t>
  </si>
  <si>
    <t>Michelle Hines</t>
  </si>
  <si>
    <t>Travis Moore</t>
  </si>
  <si>
    <t>Dylan Thomas</t>
  </si>
  <si>
    <t>Nathan Webb</t>
  </si>
  <si>
    <t>Anthony Noble</t>
  </si>
  <si>
    <t>Susan Gibson</t>
  </si>
  <si>
    <t>Douglas Johnson</t>
  </si>
  <si>
    <t>Shawn Villegas</t>
  </si>
  <si>
    <t>Debbie Santos</t>
  </si>
  <si>
    <t>Rebecca Jones</t>
  </si>
  <si>
    <t>Daniel Gray</t>
  </si>
  <si>
    <t>Sonya Estrada</t>
  </si>
  <si>
    <t>Kristin Bennett</t>
  </si>
  <si>
    <t>Roger Cohen</t>
  </si>
  <si>
    <t>Jeffrey Hernandez</t>
  </si>
  <si>
    <t>Deborah Rodgers</t>
  </si>
  <si>
    <t>Jacob Miller</t>
  </si>
  <si>
    <t>Christina King</t>
  </si>
  <si>
    <t>Jonathan Johnson</t>
  </si>
  <si>
    <t>Susan Ramirez</t>
  </si>
  <si>
    <t>Lisa Hogan</t>
  </si>
  <si>
    <t>Melissa Hays</t>
  </si>
  <si>
    <t>Jeffrey Wright</t>
  </si>
  <si>
    <t>Stephanie Sanford</t>
  </si>
  <si>
    <t>Mark Cain</t>
  </si>
  <si>
    <t>Jenny Marshall</t>
  </si>
  <si>
    <t>Bobby Russo</t>
  </si>
  <si>
    <t>Adam Schultz</t>
  </si>
  <si>
    <t>Amy Thomas</t>
  </si>
  <si>
    <t>George Page</t>
  </si>
  <si>
    <t>John Smith</t>
  </si>
  <si>
    <t>Stephanie Frye</t>
  </si>
  <si>
    <t>Sydney Harris</t>
  </si>
  <si>
    <t>Michelle Mccoy</t>
  </si>
  <si>
    <t>Samantha Austin</t>
  </si>
  <si>
    <t>Charles Huang</t>
  </si>
  <si>
    <t>Taylor Rubio</t>
  </si>
  <si>
    <t>Rhonda Cole</t>
  </si>
  <si>
    <t>Paul Collins</t>
  </si>
  <si>
    <t>Scott Lee</t>
  </si>
  <si>
    <t>Jaime Gould</t>
  </si>
  <si>
    <t>Jacob Dixon</t>
  </si>
  <si>
    <t>Megan Sparks</t>
  </si>
  <si>
    <t>Katrina Tanner</t>
  </si>
  <si>
    <t>Randy Roberts</t>
  </si>
  <si>
    <t>David Wright</t>
  </si>
  <si>
    <t>William Duncan</t>
  </si>
  <si>
    <t>James Howell</t>
  </si>
  <si>
    <t>James Jones</t>
  </si>
  <si>
    <t>Elizabeth Spencer</t>
  </si>
  <si>
    <t>Michael Martinez</t>
  </si>
  <si>
    <t>Kathleen Snow</t>
  </si>
  <si>
    <t>Michael Scott</t>
  </si>
  <si>
    <t>Amanda Schmidt</t>
  </si>
  <si>
    <t>Erin Murphy</t>
  </si>
  <si>
    <t>Joshua Wilson</t>
  </si>
  <si>
    <t>Kurt Hawkins</t>
  </si>
  <si>
    <t>Tracy Branch</t>
  </si>
  <si>
    <t>Jeremiah Martinez</t>
  </si>
  <si>
    <t>Douglas Love</t>
  </si>
  <si>
    <t>Leah Johnson</t>
  </si>
  <si>
    <t>Kerry Young</t>
  </si>
  <si>
    <t>Taylor Roberts</t>
  </si>
  <si>
    <t>Jose Moore</t>
  </si>
  <si>
    <t>Crystal Ryan</t>
  </si>
  <si>
    <t>Lisa Bryant</t>
  </si>
  <si>
    <t>Jill Becker</t>
  </si>
  <si>
    <t>Courtney Carter</t>
  </si>
  <si>
    <t>Vincent Ray</t>
  </si>
  <si>
    <t>Tony Nichols</t>
  </si>
  <si>
    <t>Sarah Long</t>
  </si>
  <si>
    <t>Amy Huynh</t>
  </si>
  <si>
    <t>Keith Moss</t>
  </si>
  <si>
    <t>Judy Wilson</t>
  </si>
  <si>
    <t>Mrs. Angela Anderson</t>
  </si>
  <si>
    <t>Jennifer Davis</t>
  </si>
  <si>
    <t>Thomas Baker</t>
  </si>
  <si>
    <t>Matthew Vega</t>
  </si>
  <si>
    <t>Dawn Hull</t>
  </si>
  <si>
    <t>Mary Reynolds</t>
  </si>
  <si>
    <t>Gregory Black</t>
  </si>
  <si>
    <t>Melissa Bennett</t>
  </si>
  <si>
    <t>Charles Henson</t>
  </si>
  <si>
    <t>Thomas Daniels</t>
  </si>
  <si>
    <t>William Butler</t>
  </si>
  <si>
    <t>Susan Ward</t>
  </si>
  <si>
    <t>Michelle Williams</t>
  </si>
  <si>
    <t>Derrick Anderson</t>
  </si>
  <si>
    <t>Jorge Beasley</t>
  </si>
  <si>
    <t>Joseph Soto</t>
  </si>
  <si>
    <t>Gloria Smith</t>
  </si>
  <si>
    <t>Antonio Robinson</t>
  </si>
  <si>
    <t>Adam Peterson</t>
  </si>
  <si>
    <t>Destiny Ramirez</t>
  </si>
  <si>
    <t>Katie Nichols</t>
  </si>
  <si>
    <t>Brenda Davis</t>
  </si>
  <si>
    <t>Stacy Atkins</t>
  </si>
  <si>
    <t>Victor Thomas</t>
  </si>
  <si>
    <t>Jessica Buchanan</t>
  </si>
  <si>
    <t>Veronica Freeman</t>
  </si>
  <si>
    <t>Joshua Henderson</t>
  </si>
  <si>
    <t>Nancy Torres</t>
  </si>
  <si>
    <t>Michael Bell</t>
  </si>
  <si>
    <t>Chris Black</t>
  </si>
  <si>
    <t>Tyler Hartman</t>
  </si>
  <si>
    <t>Sandra Henderson</t>
  </si>
  <si>
    <t>Emma Goodman</t>
  </si>
  <si>
    <t>Nicole Perkins</t>
  </si>
  <si>
    <t>James King</t>
  </si>
  <si>
    <t>Brandon Romero</t>
  </si>
  <si>
    <t>Amber Young</t>
  </si>
  <si>
    <t>Sarah Gordon</t>
  </si>
  <si>
    <t>Tyler Murphy</t>
  </si>
  <si>
    <t>Pamela Smith</t>
  </si>
  <si>
    <t>Kathryn Gonzales</t>
  </si>
  <si>
    <t>Alexis Wang</t>
  </si>
  <si>
    <t>Shannon Hernandez</t>
  </si>
  <si>
    <t>Michael Swanson PhD</t>
  </si>
  <si>
    <t>Adrian Cummings</t>
  </si>
  <si>
    <t>Jessica Mckinney</t>
  </si>
  <si>
    <t>Craig Whitehead</t>
  </si>
  <si>
    <t>Charles Beasley</t>
  </si>
  <si>
    <t>Taylor Rhodes</t>
  </si>
  <si>
    <t>Justin Roman</t>
  </si>
  <si>
    <t>Robert Reynolds</t>
  </si>
  <si>
    <t>Stephanie Montoya</t>
  </si>
  <si>
    <t>Jason Burns</t>
  </si>
  <si>
    <t>Steven Schmitt</t>
  </si>
  <si>
    <t>Renee Flowers</t>
  </si>
  <si>
    <t>Anthony Smith</t>
  </si>
  <si>
    <t>Robert Hahn</t>
  </si>
  <si>
    <t>Angela Hess</t>
  </si>
  <si>
    <t>Scott Singh</t>
  </si>
  <si>
    <t>Katrina Medina</t>
  </si>
  <si>
    <t>Alexander Levine</t>
  </si>
  <si>
    <t>Ann Greene</t>
  </si>
  <si>
    <t>Angela Dyer</t>
  </si>
  <si>
    <t>Robin Brooks</t>
  </si>
  <si>
    <t>Thomas White</t>
  </si>
  <si>
    <t>Brian Edwards</t>
  </si>
  <si>
    <t>Benjamin Garcia</t>
  </si>
  <si>
    <t>Brian Estes</t>
  </si>
  <si>
    <t>Paul Love</t>
  </si>
  <si>
    <t>Jessica Gonzalez</t>
  </si>
  <si>
    <t>Natalie Cruz</t>
  </si>
  <si>
    <t>Clayton Marshall</t>
  </si>
  <si>
    <t>Thomas Nash</t>
  </si>
  <si>
    <t>Kenneth Velazquez</t>
  </si>
  <si>
    <t>Brett Hebert</t>
  </si>
  <si>
    <t>Thomas Sanders</t>
  </si>
  <si>
    <t>Christopher Rose</t>
  </si>
  <si>
    <t>Anne Henderson</t>
  </si>
  <si>
    <t>Steven Green</t>
  </si>
  <si>
    <t>Paige Garcia</t>
  </si>
  <si>
    <t>Nicholas Leonard</t>
  </si>
  <si>
    <t>Duane Schroeder</t>
  </si>
  <si>
    <t>Diana King</t>
  </si>
  <si>
    <t>Julie Dean</t>
  </si>
  <si>
    <t>Lawrence Flynn</t>
  </si>
  <si>
    <t>Samuel Williamson</t>
  </si>
  <si>
    <t>Deanna Dillon</t>
  </si>
  <si>
    <t>Ryan Jackson</t>
  </si>
  <si>
    <t>Brenda Jacobs</t>
  </si>
  <si>
    <t>Megan Bell</t>
  </si>
  <si>
    <t>Sandra Martin</t>
  </si>
  <si>
    <t>Shirley Price</t>
  </si>
  <si>
    <t>Anthony Chapman</t>
  </si>
  <si>
    <t>James Garcia</t>
  </si>
  <si>
    <t>Paige Morrison</t>
  </si>
  <si>
    <t>Sara Baker</t>
  </si>
  <si>
    <t>Sandra Moore</t>
  </si>
  <si>
    <t>Kristen Berger</t>
  </si>
  <si>
    <t>Patrick Gutierrez</t>
  </si>
  <si>
    <t>Tammy Thompson</t>
  </si>
  <si>
    <t>Stephanie Chambers</t>
  </si>
  <si>
    <t>Melanie Sanders</t>
  </si>
  <si>
    <t>Amanda Walker</t>
  </si>
  <si>
    <t>Susan Reeves</t>
  </si>
  <si>
    <t>Christine Mccann</t>
  </si>
  <si>
    <t>Laura Willis</t>
  </si>
  <si>
    <t>Ana Wong</t>
  </si>
  <si>
    <t>Jennifer Wright</t>
  </si>
  <si>
    <t>William Nguyen</t>
  </si>
  <si>
    <t>Cody Bridges</t>
  </si>
  <si>
    <t>Dustin Chambers</t>
  </si>
  <si>
    <t>Crystal Harris</t>
  </si>
  <si>
    <t>Jeffrey Gonzalez</t>
  </si>
  <si>
    <t>Stacey Perkins</t>
  </si>
  <si>
    <t>Robert Vazquez</t>
  </si>
  <si>
    <t>Richard Rodriguez</t>
  </si>
  <si>
    <t>Renee Melendez</t>
  </si>
  <si>
    <t>Tina Greene</t>
  </si>
  <si>
    <t>Brett Pace</t>
  </si>
  <si>
    <t>Christopher Walker</t>
  </si>
  <si>
    <t>Terry Goodwin</t>
  </si>
  <si>
    <t>Katie Ward</t>
  </si>
  <si>
    <t>Tracy Johnson</t>
  </si>
  <si>
    <t>Jared Thompson</t>
  </si>
  <si>
    <t>Michelle Berry</t>
  </si>
  <si>
    <t>Shelly Hill</t>
  </si>
  <si>
    <t>Zachary Hawkins</t>
  </si>
  <si>
    <t>Benjamin West</t>
  </si>
  <si>
    <t>Jennifer Hood</t>
  </si>
  <si>
    <t>Mark Arnold</t>
  </si>
  <si>
    <t>Karen Stewart</t>
  </si>
  <si>
    <t>Robert Shaffer</t>
  </si>
  <si>
    <t>Kerry Rose</t>
  </si>
  <si>
    <t>Mitchell Perkins</t>
  </si>
  <si>
    <t>Stephen Huang</t>
  </si>
  <si>
    <t>Jacob Wells</t>
  </si>
  <si>
    <t>Julie Johnson</t>
  </si>
  <si>
    <t>Kimberly Peterson</t>
  </si>
  <si>
    <t>Jenna Anderson</t>
  </si>
  <si>
    <t>Robin Peterson</t>
  </si>
  <si>
    <t>Travis Peters</t>
  </si>
  <si>
    <t>Michelle Odonnell</t>
  </si>
  <si>
    <t>Michael Thompson</t>
  </si>
  <si>
    <t>Jacqueline Smith</t>
  </si>
  <si>
    <t>Virginia Fisher</t>
  </si>
  <si>
    <t>Anthony Cox</t>
  </si>
  <si>
    <t>Victor Hansen PhD</t>
  </si>
  <si>
    <t>Ashley Mays</t>
  </si>
  <si>
    <t>Francisco Goodman</t>
  </si>
  <si>
    <t>Corey Rivera</t>
  </si>
  <si>
    <t>Jeanette Knight</t>
  </si>
  <si>
    <t>Sheena Gallegos</t>
  </si>
  <si>
    <t>Tammie Campbell</t>
  </si>
  <si>
    <t>Kevin Perry</t>
  </si>
  <si>
    <t>Eric Davis</t>
  </si>
  <si>
    <t>David Hernandez</t>
  </si>
  <si>
    <t>Toni Singleton</t>
  </si>
  <si>
    <t>Daniel Bradshaw</t>
  </si>
  <si>
    <t>Cynthia Massey</t>
  </si>
  <si>
    <t>Rachel Rodriguez</t>
  </si>
  <si>
    <t>Leon Martinez</t>
  </si>
  <si>
    <t>Andre Hays</t>
  </si>
  <si>
    <t>James Morales</t>
  </si>
  <si>
    <t>David Stewart</t>
  </si>
  <si>
    <t>Sandra Fowler</t>
  </si>
  <si>
    <t>Raymond Jones</t>
  </si>
  <si>
    <t>John Arias</t>
  </si>
  <si>
    <t>Tracy Horton</t>
  </si>
  <si>
    <t>William Dorsey</t>
  </si>
  <si>
    <t>Caleb George</t>
  </si>
  <si>
    <t>Jerry Brown</t>
  </si>
  <si>
    <t>Kyle Mcmillan</t>
  </si>
  <si>
    <t>Ashley Johnson</t>
  </si>
  <si>
    <t>Amy Taylor</t>
  </si>
  <si>
    <t>Bruce Baker</t>
  </si>
  <si>
    <t>Tricia Wheeler</t>
  </si>
  <si>
    <t>Christopher Johnson</t>
  </si>
  <si>
    <t>Aaron Jones</t>
  </si>
  <si>
    <t>Samantha Dougherty</t>
  </si>
  <si>
    <t>Corey Shaw</t>
  </si>
  <si>
    <t>Nicole Hill</t>
  </si>
  <si>
    <t>Jessica Crosby</t>
  </si>
  <si>
    <t>Yvette Wright</t>
  </si>
  <si>
    <t>John Jenkins</t>
  </si>
  <si>
    <t>Haley Ramirez</t>
  </si>
  <si>
    <t>Bethany White</t>
  </si>
  <si>
    <t>Samuel Mccullough</t>
  </si>
  <si>
    <t>Lindsay Cook</t>
  </si>
  <si>
    <t>Melissa Cross</t>
  </si>
  <si>
    <t>Julie West</t>
  </si>
  <si>
    <t>Ann Fowler</t>
  </si>
  <si>
    <t>Thomas Mcfarland</t>
  </si>
  <si>
    <t>Brian Maxwell</t>
  </si>
  <si>
    <t>Jeremy Sexton</t>
  </si>
  <si>
    <t>Sandra Nguyen</t>
  </si>
  <si>
    <t>William Colon</t>
  </si>
  <si>
    <t>Kimberly Long</t>
  </si>
  <si>
    <t>Joe Smith</t>
  </si>
  <si>
    <t>Melody Rodriguez</t>
  </si>
  <si>
    <t>William White</t>
  </si>
  <si>
    <t>Todd Lee</t>
  </si>
  <si>
    <t>Michelle Bean</t>
  </si>
  <si>
    <t>Alexandra Walton</t>
  </si>
  <si>
    <t>Madison Garcia</t>
  </si>
  <si>
    <t>Dawn Johnson</t>
  </si>
  <si>
    <t>Laurie Campbell</t>
  </si>
  <si>
    <t>Anthony Gentry</t>
  </si>
  <si>
    <t>Matthew Lopez</t>
  </si>
  <si>
    <t>Brian Gallegos</t>
  </si>
  <si>
    <t>Erica Welch</t>
  </si>
  <si>
    <t>Stephanie Richards DDS</t>
  </si>
  <si>
    <t>Lisa Wheeler</t>
  </si>
  <si>
    <t>Chad Ritter</t>
  </si>
  <si>
    <t>Sean Lopez</t>
  </si>
  <si>
    <t>Francisco Sanchez</t>
  </si>
  <si>
    <t>Mr. James Ortiz</t>
  </si>
  <si>
    <t>Cheryl Aguilar</t>
  </si>
  <si>
    <t>Michael Tucker</t>
  </si>
  <si>
    <t>Marcus Castro</t>
  </si>
  <si>
    <t>Kayla Hill</t>
  </si>
  <si>
    <t>William Lloyd</t>
  </si>
  <si>
    <t>Todd Hamilton</t>
  </si>
  <si>
    <t>Jeremy Carpenter</t>
  </si>
  <si>
    <t>Kendra Gray</t>
  </si>
  <si>
    <t>Marcus Nelson</t>
  </si>
  <si>
    <t>Tamara Allen</t>
  </si>
  <si>
    <t>Brandi Williams</t>
  </si>
  <si>
    <t>Samantha Mata</t>
  </si>
  <si>
    <t>Emily Scott</t>
  </si>
  <si>
    <t>Hannah Banks</t>
  </si>
  <si>
    <t>Gloria Alexander</t>
  </si>
  <si>
    <t>Dustin Reyes</t>
  </si>
  <si>
    <t>Samantha Morgan</t>
  </si>
  <si>
    <t>Bryan Harper</t>
  </si>
  <si>
    <t>Mrs. Ashley Cooper PhD</t>
  </si>
  <si>
    <t>Antonio Ali</t>
  </si>
  <si>
    <t>Victoria Brown</t>
  </si>
  <si>
    <t>Amber Carroll</t>
  </si>
  <si>
    <t>Benjamin Woods</t>
  </si>
  <si>
    <t>William Martinez</t>
  </si>
  <si>
    <t>Rachel Johnson</t>
  </si>
  <si>
    <t>David Deleon</t>
  </si>
  <si>
    <t>Sandy Robertson</t>
  </si>
  <si>
    <t>Terry Weber</t>
  </si>
  <si>
    <t>Wesley Smith</t>
  </si>
  <si>
    <t>Donna Rogers</t>
  </si>
  <si>
    <t>Brian Hancock</t>
  </si>
  <si>
    <t>Daniel Nichols</t>
  </si>
  <si>
    <t>Kevin Villanueva</t>
  </si>
  <si>
    <t>Jack Martin</t>
  </si>
  <si>
    <t>Thomas Brown</t>
  </si>
  <si>
    <t>Carla Benson</t>
  </si>
  <si>
    <t>David Brown</t>
  </si>
  <si>
    <t>Jeffrey Becker</t>
  </si>
  <si>
    <t>Steven Wilkinson</t>
  </si>
  <si>
    <t>Kimberly Collins</t>
  </si>
  <si>
    <t>Matthew Morgan</t>
  </si>
  <si>
    <t>Lisa Novak</t>
  </si>
  <si>
    <t>Christian Taylor</t>
  </si>
  <si>
    <t>Ms. Tanya Davis</t>
  </si>
  <si>
    <t>James Jordan</t>
  </si>
  <si>
    <t>Jody Brown</t>
  </si>
  <si>
    <t>Kristin Johnson</t>
  </si>
  <si>
    <t>Lauren Walsh</t>
  </si>
  <si>
    <t>Tina Pierce</t>
  </si>
  <si>
    <t>Kelly Miller</t>
  </si>
  <si>
    <t>Rachel Pittman</t>
  </si>
  <si>
    <t>Paul Douglas</t>
  </si>
  <si>
    <t>Raymond Howard</t>
  </si>
  <si>
    <t>James Schultz</t>
  </si>
  <si>
    <t>Kelly Thompson</t>
  </si>
  <si>
    <t>Elizabeth Lopez</t>
  </si>
  <si>
    <t>Margaret Perez</t>
  </si>
  <si>
    <t>Ashley Collins</t>
  </si>
  <si>
    <t>Debra Wood</t>
  </si>
  <si>
    <t>Jessica Fry</t>
  </si>
  <si>
    <t>Danielle Scott</t>
  </si>
  <si>
    <t>Marcus Davis III</t>
  </si>
  <si>
    <t>Lisa Miller</t>
  </si>
  <si>
    <t>Rodney Stark</t>
  </si>
  <si>
    <t>James Cole</t>
  </si>
  <si>
    <t>Mandy Clark</t>
  </si>
  <si>
    <t>Jared Martinez</t>
  </si>
  <si>
    <t>Jessica Howard</t>
  </si>
  <si>
    <t>Mark Mcguire</t>
  </si>
  <si>
    <t>Connie Johnston</t>
  </si>
  <si>
    <t>Derrick Fletcher</t>
  </si>
  <si>
    <t>Michelle Wells</t>
  </si>
  <si>
    <t>Mary Walton</t>
  </si>
  <si>
    <t>Curtis Osborne</t>
  </si>
  <si>
    <t>Gary Moreno</t>
  </si>
  <si>
    <t>Eric Sims</t>
  </si>
  <si>
    <t>Heather Williams</t>
  </si>
  <si>
    <t>Stephen Donovan</t>
  </si>
  <si>
    <t>Thomas Klein</t>
  </si>
  <si>
    <t>Caitlin Mitchell</t>
  </si>
  <si>
    <t>Michele Smith</t>
  </si>
  <si>
    <t>Justin Case</t>
  </si>
  <si>
    <t>Derek Johnson</t>
  </si>
  <si>
    <t>Daniel Washington</t>
  </si>
  <si>
    <t>Nicole Wu</t>
  </si>
  <si>
    <t>April Martinez</t>
  </si>
  <si>
    <t>Carol Hunter</t>
  </si>
  <si>
    <t>Brian Strong</t>
  </si>
  <si>
    <t>Joseph Lee</t>
  </si>
  <si>
    <t>Timothy Mcmillan</t>
  </si>
  <si>
    <t>James Beasley</t>
  </si>
  <si>
    <t>Kayla Sandoval</t>
  </si>
  <si>
    <t>Danielle Martinez</t>
  </si>
  <si>
    <t>Jonathan Pena</t>
  </si>
  <si>
    <t>Michael Newton</t>
  </si>
  <si>
    <t>Allison Anderson</t>
  </si>
  <si>
    <t>April Bowers</t>
  </si>
  <si>
    <t>Susan Thomas</t>
  </si>
  <si>
    <t>Nicole Nunez</t>
  </si>
  <si>
    <t>Denise Galloway</t>
  </si>
  <si>
    <t>Michael Cruz</t>
  </si>
  <si>
    <t>Gregory Lee</t>
  </si>
  <si>
    <t>Lisa Ross</t>
  </si>
  <si>
    <t>Justin Cox</t>
  </si>
  <si>
    <t>Duane Perez</t>
  </si>
  <si>
    <t>Joseph Horton</t>
  </si>
  <si>
    <t>Catherine Young</t>
  </si>
  <si>
    <t>Jonathan Bradshaw</t>
  </si>
  <si>
    <t>Elizabeth Hall DVM</t>
  </si>
  <si>
    <t>Allison Scott</t>
  </si>
  <si>
    <t>Wayne Carter</t>
  </si>
  <si>
    <t>Alisha Wagner</t>
  </si>
  <si>
    <t>Gabriel Hurley</t>
  </si>
  <si>
    <t>Bob Wheeler</t>
  </si>
  <si>
    <t>Joseph Lopez</t>
  </si>
  <si>
    <t>Christian Johnson</t>
  </si>
  <si>
    <t>Daniel Stevens</t>
  </si>
  <si>
    <t>James Levy</t>
  </si>
  <si>
    <t>Matthew Ross</t>
  </si>
  <si>
    <t>Alexandra Mendez</t>
  </si>
  <si>
    <t>Timothy Stanley</t>
  </si>
  <si>
    <t>Jacqueline Larson</t>
  </si>
  <si>
    <t>Jeremy Shah</t>
  </si>
  <si>
    <t>Gabriela Mason</t>
  </si>
  <si>
    <t>Douglas Phillips</t>
  </si>
  <si>
    <t>Erika Rhodes</t>
  </si>
  <si>
    <t>John Arnold</t>
  </si>
  <si>
    <t>Troy Jones</t>
  </si>
  <si>
    <t>Tyrone Kim</t>
  </si>
  <si>
    <t>Mathew Callahan</t>
  </si>
  <si>
    <t>Sarah Farrell</t>
  </si>
  <si>
    <t>Diana Weeks</t>
  </si>
  <si>
    <t>Debbie Williams</t>
  </si>
  <si>
    <t>Connor Brown</t>
  </si>
  <si>
    <t>Joshua Diaz</t>
  </si>
  <si>
    <t>Daniel Wagner</t>
  </si>
  <si>
    <t>Anthony Williams</t>
  </si>
  <si>
    <t>Adam Bonilla</t>
  </si>
  <si>
    <t>Dr. Lisa Bradshaw</t>
  </si>
  <si>
    <t>Jeremy Rodriguez</t>
  </si>
  <si>
    <t>Amy Keith</t>
  </si>
  <si>
    <t>Kristina Grimes</t>
  </si>
  <si>
    <t>Heidi Pacheco</t>
  </si>
  <si>
    <t>Robert Hampton</t>
  </si>
  <si>
    <t>Molly Bonilla</t>
  </si>
  <si>
    <t>Sue Cox</t>
  </si>
  <si>
    <t>Sarah Lewis</t>
  </si>
  <si>
    <t>Matthew Campos</t>
  </si>
  <si>
    <t>Michael Reeves</t>
  </si>
  <si>
    <t>Julie Hayes</t>
  </si>
  <si>
    <t>Joseph Hernandez</t>
  </si>
  <si>
    <t>Kyle Norton</t>
  </si>
  <si>
    <t>Kelsey Anthony</t>
  </si>
  <si>
    <t>Andrew Cantu</t>
  </si>
  <si>
    <t>Oscar Brown</t>
  </si>
  <si>
    <t>Dr. Lawrence Mcdowell</t>
  </si>
  <si>
    <t>Gary Taylor</t>
  </si>
  <si>
    <t>Christopher Henderson</t>
  </si>
  <si>
    <t>Chad Stanton</t>
  </si>
  <si>
    <t>Dr. Timothy Rivera DDS</t>
  </si>
  <si>
    <t>Glen Arnold</t>
  </si>
  <si>
    <t>Joseph Peterson</t>
  </si>
  <si>
    <t>Eric Grimes</t>
  </si>
  <si>
    <t>Rebecca Wallace</t>
  </si>
  <si>
    <t>Jerry Hamilton</t>
  </si>
  <si>
    <t>Mrs. Gina Schmidt</t>
  </si>
  <si>
    <t>Jesus Huff</t>
  </si>
  <si>
    <t>Destiny Lee</t>
  </si>
  <si>
    <t>Marissa Wilson</t>
  </si>
  <si>
    <t>Andrew Hodge</t>
  </si>
  <si>
    <t>Anthony Curry</t>
  </si>
  <si>
    <t>Erik Hill</t>
  </si>
  <si>
    <t>Jon Mitchell</t>
  </si>
  <si>
    <t>April Anderson DVM</t>
  </si>
  <si>
    <t>Melissa Campos</t>
  </si>
  <si>
    <t>Jeffery Smith</t>
  </si>
  <si>
    <t>Stephanie Henry</t>
  </si>
  <si>
    <t>Patricia Johnson</t>
  </si>
  <si>
    <t>Hannah Kennedy</t>
  </si>
  <si>
    <t>Joseph Hines</t>
  </si>
  <si>
    <t>Rachel Marsh</t>
  </si>
  <si>
    <t>Tony Beck</t>
  </si>
  <si>
    <t>Jasmine Davis</t>
  </si>
  <si>
    <t>Andrew Warren</t>
  </si>
  <si>
    <t>Lori Ramirez</t>
  </si>
  <si>
    <t>Holly Fischer</t>
  </si>
  <si>
    <t>Jacob Allen</t>
  </si>
  <si>
    <t>Maureen Mora</t>
  </si>
  <si>
    <t>Nicole Silva</t>
  </si>
  <si>
    <t>Alec Gallegos</t>
  </si>
  <si>
    <t>Melissa Barber</t>
  </si>
  <si>
    <t>Robert Chavez</t>
  </si>
  <si>
    <t>Melody Morton</t>
  </si>
  <si>
    <t>Vincent Hooper</t>
  </si>
  <si>
    <t>Michael Aguirre</t>
  </si>
  <si>
    <t>Joyce West</t>
  </si>
  <si>
    <t>Jessica Curtis PhD</t>
  </si>
  <si>
    <t>Charles Martinez</t>
  </si>
  <si>
    <t>Megan Johnson</t>
  </si>
  <si>
    <t>Monique Kelly</t>
  </si>
  <si>
    <t>David Morales</t>
  </si>
  <si>
    <t>Brittany Doyle</t>
  </si>
  <si>
    <t>Lawrence Steele</t>
  </si>
  <si>
    <t>Diana Bartlett</t>
  </si>
  <si>
    <t>Elizabeth Bush</t>
  </si>
  <si>
    <t>Amanda Oconnor</t>
  </si>
  <si>
    <t>Andrea Gill</t>
  </si>
  <si>
    <t>Philip Lynch</t>
  </si>
  <si>
    <t>Keith Sanchez</t>
  </si>
  <si>
    <t>Sandra Vazquez</t>
  </si>
  <si>
    <t>Johnathan Hernandez</t>
  </si>
  <si>
    <t>William Stein DVM</t>
  </si>
  <si>
    <t>Lauren Miller</t>
  </si>
  <si>
    <t>Tonya Higgins</t>
  </si>
  <si>
    <t>Cheryl Griffith</t>
  </si>
  <si>
    <t>James Duncan</t>
  </si>
  <si>
    <t>Jonathan Holland</t>
  </si>
  <si>
    <t>Christina Carr</t>
  </si>
  <si>
    <t>Cassandra Mueller PhD</t>
  </si>
  <si>
    <t>Megan Schmidt</t>
  </si>
  <si>
    <t>Jillian Ryan</t>
  </si>
  <si>
    <t>Krista Santos</t>
  </si>
  <si>
    <t>Tina Shaw</t>
  </si>
  <si>
    <t>Carrie Graham</t>
  </si>
  <si>
    <t>Angel Anderson</t>
  </si>
  <si>
    <t>Beth Gibson</t>
  </si>
  <si>
    <t>Pamela Young</t>
  </si>
  <si>
    <t>Nicole Nixon</t>
  </si>
  <si>
    <t>Thomas Prince</t>
  </si>
  <si>
    <t>William Davila</t>
  </si>
  <si>
    <t>Ms. Shelly Murphy</t>
  </si>
  <si>
    <t>Alex Cole</t>
  </si>
  <si>
    <t>Janet Bennett</t>
  </si>
  <si>
    <t>James Leach</t>
  </si>
  <si>
    <t>Joseph Gomez</t>
  </si>
  <si>
    <t>Tracey Hayes</t>
  </si>
  <si>
    <t>Angela Wright</t>
  </si>
  <si>
    <t>Darlene Thompson</t>
  </si>
  <si>
    <t>Jennifer Robinson</t>
  </si>
  <si>
    <t>Robert Grant</t>
  </si>
  <si>
    <t>Stephen Patel</t>
  </si>
  <si>
    <t>Miguel Mendoza</t>
  </si>
  <si>
    <t>Stacy May</t>
  </si>
  <si>
    <t>Nicole Lewis</t>
  </si>
  <si>
    <t>Jonathan Rhodes</t>
  </si>
  <si>
    <t>Christine Brown</t>
  </si>
  <si>
    <t>Angel Riggs</t>
  </si>
  <si>
    <t>Dawn Watson</t>
  </si>
  <si>
    <t>Victor Acosta</t>
  </si>
  <si>
    <t>Joshua Flores</t>
  </si>
  <si>
    <t>Patricia Graham</t>
  </si>
  <si>
    <t>Charles Smith</t>
  </si>
  <si>
    <t>Michael Parker</t>
  </si>
  <si>
    <t>Isabella Lewis</t>
  </si>
  <si>
    <t>Rick Hall</t>
  </si>
  <si>
    <t>Amanda George</t>
  </si>
  <si>
    <t>Leslie Dean</t>
  </si>
  <si>
    <t>Victoria Bray</t>
  </si>
  <si>
    <t>Wanda Hartman</t>
  </si>
  <si>
    <t>Scott Warner</t>
  </si>
  <si>
    <t>Jillian Tapia</t>
  </si>
  <si>
    <t>Lori Harper</t>
  </si>
  <si>
    <t>Jessica Hunt</t>
  </si>
  <si>
    <t>Benjamin Perkins</t>
  </si>
  <si>
    <t>Gina Norman</t>
  </si>
  <si>
    <t>Christina Reyes</t>
  </si>
  <si>
    <t>Eric Lewis</t>
  </si>
  <si>
    <t>Diana Luna</t>
  </si>
  <si>
    <t>Brenda Smith</t>
  </si>
  <si>
    <t>Marc Russell</t>
  </si>
  <si>
    <t>Aaron Kennedy</t>
  </si>
  <si>
    <t>Veronica Ho</t>
  </si>
  <si>
    <t>Isaac Cook</t>
  </si>
  <si>
    <t>Suzanne Gomez</t>
  </si>
  <si>
    <t>Linda Ruiz</t>
  </si>
  <si>
    <t>Gina Tucker</t>
  </si>
  <si>
    <t>Katherine Marsh</t>
  </si>
  <si>
    <t>Kristin Cruz DDS</t>
  </si>
  <si>
    <t>Ronald Jackson</t>
  </si>
  <si>
    <t>Jodi Turner</t>
  </si>
  <si>
    <t>Chris Fritz</t>
  </si>
  <si>
    <t>Victoria Johnson</t>
  </si>
  <si>
    <t>Stephanie Garcia</t>
  </si>
  <si>
    <t>Christopher Cervantes</t>
  </si>
  <si>
    <t>Sandra Dennis DDS</t>
  </si>
  <si>
    <t>Vincent Campbell</t>
  </si>
  <si>
    <t>Matthew Harris</t>
  </si>
  <si>
    <t>Amber Potter</t>
  </si>
  <si>
    <t>Christopher Woods</t>
  </si>
  <si>
    <t>Joseph Hale</t>
  </si>
  <si>
    <t>Drew Richards</t>
  </si>
  <si>
    <t>Katherine Wheeler</t>
  </si>
  <si>
    <t>Joanna Montes</t>
  </si>
  <si>
    <t>Bethany Vazquez</t>
  </si>
  <si>
    <t>Heather Robertson</t>
  </si>
  <si>
    <t>Diana Strong</t>
  </si>
  <si>
    <t>Michael Taylor</t>
  </si>
  <si>
    <t>Lance Farley</t>
  </si>
  <si>
    <t>Justin Barnes</t>
  </si>
  <si>
    <t>Gina Little</t>
  </si>
  <si>
    <t>Roy Sherman</t>
  </si>
  <si>
    <t>Dennis Watson</t>
  </si>
  <si>
    <t>Larry Hernandez</t>
  </si>
  <si>
    <t>Gina Hughes</t>
  </si>
  <si>
    <t>Ashley Boyd</t>
  </si>
  <si>
    <t>Tonya Lamb</t>
  </si>
  <si>
    <t>Joshua Hatfield</t>
  </si>
  <si>
    <t>Casey Hernandez</t>
  </si>
  <si>
    <t>Alyssa Cervantes</t>
  </si>
  <si>
    <t>Cole Hernandez</t>
  </si>
  <si>
    <t>Sharon Reyes</t>
  </si>
  <si>
    <t>Whitney Perez</t>
  </si>
  <si>
    <t>Derrick Bradley PhD</t>
  </si>
  <si>
    <t>Caitlin Davis</t>
  </si>
  <si>
    <t>Stephen Campbell</t>
  </si>
  <si>
    <t>Nancy Gray</t>
  </si>
  <si>
    <t>Steven Burns</t>
  </si>
  <si>
    <t>Sophia Hernandez</t>
  </si>
  <si>
    <t>Cynthia Beck</t>
  </si>
  <si>
    <t>Andrew Morgan</t>
  </si>
  <si>
    <t>Russell Guerrero</t>
  </si>
  <si>
    <t>Erica Ruiz</t>
  </si>
  <si>
    <t>Ryan Fisher</t>
  </si>
  <si>
    <t>Cindy Nelson</t>
  </si>
  <si>
    <t>Kenneth Hamilton</t>
  </si>
  <si>
    <t>Daniel Walker</t>
  </si>
  <si>
    <t>Commission ($)</t>
  </si>
  <si>
    <t>Dealership Profit</t>
  </si>
  <si>
    <t>Car Age</t>
  </si>
  <si>
    <t>Year Sold</t>
  </si>
  <si>
    <t xml:space="preserve">Joseph Thompson </t>
  </si>
  <si>
    <t>Row Labels</t>
  </si>
  <si>
    <t>Grand Total</t>
  </si>
  <si>
    <t>Sum of Dealership Profit</t>
  </si>
  <si>
    <t>Graph 1</t>
  </si>
  <si>
    <t>2022</t>
  </si>
  <si>
    <t>2023</t>
  </si>
  <si>
    <t>Count of Sale Price</t>
  </si>
  <si>
    <t>Qtr2</t>
  </si>
  <si>
    <t>Qtr3</t>
  </si>
  <si>
    <t>Qtr4</t>
  </si>
  <si>
    <t>Qtr1</t>
  </si>
  <si>
    <t>Graph 2</t>
  </si>
  <si>
    <t>Average of Dealership Profit</t>
  </si>
  <si>
    <t>Column Labels</t>
  </si>
  <si>
    <t>Average of Dealership Profit2</t>
  </si>
  <si>
    <t>Table1[@[Sale Price]]-Table1[@[Cost of car]]</t>
  </si>
  <si>
    <t>YEAR(Table1[@Date])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</si>
</sst>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  <xf numFmtId="2" fontId="16" fillId="34" borderId="0" xfId="0" applyNumberFormat="1" applyFont="1" applyFill="1"/>
    <xf numFmtId="0" fontId="16" fillId="3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Alignment="1">
      <alignment horizontal="left" indent="1"/>
    </xf>
    <xf numFmtId="2" fontId="16" fillId="33" borderId="11" xfId="0" applyNumberFormat="1" applyFont="1" applyFill="1" applyBorder="1"/>
    <xf numFmtId="0" fontId="16" fillId="34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</font>
      <numFmt numFmtId="0" formatCode="General"/>
      <fill>
        <patternFill patternType="solid">
          <fgColor indexed="64"/>
          <bgColor rgb="FFFFFF00"/>
        </patternFill>
      </fill>
    </dxf>
    <dxf>
      <font>
        <b/>
      </font>
      <numFmt numFmtId="0" formatCode="General"/>
      <fill>
        <patternFill patternType="solid">
          <fgColor indexed="64"/>
          <bgColor rgb="FFFFFF00"/>
        </patternFill>
      </fill>
    </dxf>
    <dxf>
      <font>
        <b/>
      </font>
      <numFmt numFmtId="0" formatCode="General"/>
      <fill>
        <patternFill patternType="solid">
          <fgColor indexed="64"/>
          <bgColor rgb="FFFFFF00"/>
        </patternFill>
      </fill>
    </dxf>
    <dxf>
      <font>
        <b/>
      </font>
      <numFmt numFmtId="2" formatCode="0.00"/>
      <fill>
        <patternFill patternType="solid">
          <fgColor indexed="64"/>
          <bgColor rgb="FFFFFF00"/>
        </patternFill>
      </fill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  <a:p>
            <a:pPr>
              <a:defRPr/>
            </a:pPr>
            <a:r>
              <a:rPr lang="en-US"/>
              <a:t>Car Age VS Cost Of Purchase</a:t>
            </a:r>
          </a:p>
        </c:rich>
      </c:tx>
      <c:layout>
        <c:manualLayout>
          <c:xMode val="edge"/>
          <c:yMode val="edge"/>
          <c:x val="0.23096522309711287"/>
          <c:y val="0.87037037037037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car_sales_data!$L$6</c:f>
              <c:strCache>
                <c:ptCount val="1"/>
                <c:pt idx="0">
                  <c:v>Car Age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car_sales_data!$H$7:$H$752</c:f>
              <c:numCache>
                <c:formatCode>General</c:formatCode>
                <c:ptCount val="100"/>
                <c:pt idx="0">
                  <c:v>25784.29</c:v>
                </c:pt>
                <c:pt idx="1">
                  <c:v>3677.7</c:v>
                </c:pt>
                <c:pt idx="2">
                  <c:v>3678.94</c:v>
                </c:pt>
                <c:pt idx="3">
                  <c:v>7191.54</c:v>
                </c:pt>
                <c:pt idx="4">
                  <c:v>4434.72</c:v>
                </c:pt>
                <c:pt idx="5">
                  <c:v>8801.6299999999992</c:v>
                </c:pt>
                <c:pt idx="6">
                  <c:v>7198.21</c:v>
                </c:pt>
                <c:pt idx="7">
                  <c:v>19935.46</c:v>
                </c:pt>
                <c:pt idx="8">
                  <c:v>12751.16</c:v>
                </c:pt>
                <c:pt idx="9">
                  <c:v>2168.2199999999998</c:v>
                </c:pt>
                <c:pt idx="10">
                  <c:v>8531.91</c:v>
                </c:pt>
                <c:pt idx="11">
                  <c:v>6587.71</c:v>
                </c:pt>
                <c:pt idx="12">
                  <c:v>2070.4299999999998</c:v>
                </c:pt>
                <c:pt idx="13">
                  <c:v>22824.05</c:v>
                </c:pt>
                <c:pt idx="14">
                  <c:v>2920.07</c:v>
                </c:pt>
                <c:pt idx="15">
                  <c:v>35505.519999999997</c:v>
                </c:pt>
                <c:pt idx="16">
                  <c:v>31141.7</c:v>
                </c:pt>
                <c:pt idx="17">
                  <c:v>17799.57</c:v>
                </c:pt>
                <c:pt idx="18">
                  <c:v>8169.14</c:v>
                </c:pt>
                <c:pt idx="19">
                  <c:v>8888.34</c:v>
                </c:pt>
                <c:pt idx="20">
                  <c:v>8372.44</c:v>
                </c:pt>
                <c:pt idx="21">
                  <c:v>5772.94</c:v>
                </c:pt>
                <c:pt idx="22">
                  <c:v>4458.1000000000004</c:v>
                </c:pt>
                <c:pt idx="23">
                  <c:v>12513.69</c:v>
                </c:pt>
                <c:pt idx="24">
                  <c:v>3579.42</c:v>
                </c:pt>
                <c:pt idx="25">
                  <c:v>16545.509999999998</c:v>
                </c:pt>
                <c:pt idx="26">
                  <c:v>17912.54</c:v>
                </c:pt>
                <c:pt idx="27">
                  <c:v>21585.27</c:v>
                </c:pt>
                <c:pt idx="28">
                  <c:v>4666.6099999999997</c:v>
                </c:pt>
                <c:pt idx="29">
                  <c:v>17575.73</c:v>
                </c:pt>
                <c:pt idx="30">
                  <c:v>14794.14</c:v>
                </c:pt>
                <c:pt idx="31">
                  <c:v>8664.14</c:v>
                </c:pt>
                <c:pt idx="32">
                  <c:v>33540.58</c:v>
                </c:pt>
                <c:pt idx="33">
                  <c:v>20559.330000000002</c:v>
                </c:pt>
                <c:pt idx="34">
                  <c:v>44454.65</c:v>
                </c:pt>
                <c:pt idx="35">
                  <c:v>3802.99</c:v>
                </c:pt>
                <c:pt idx="36">
                  <c:v>2119.65</c:v>
                </c:pt>
                <c:pt idx="37">
                  <c:v>3729.06</c:v>
                </c:pt>
                <c:pt idx="38">
                  <c:v>5924.28</c:v>
                </c:pt>
                <c:pt idx="39">
                  <c:v>3497.25</c:v>
                </c:pt>
                <c:pt idx="40">
                  <c:v>5445.17</c:v>
                </c:pt>
                <c:pt idx="41">
                  <c:v>21098.67</c:v>
                </c:pt>
                <c:pt idx="42">
                  <c:v>21023.13</c:v>
                </c:pt>
                <c:pt idx="43">
                  <c:v>3972.86</c:v>
                </c:pt>
                <c:pt idx="44">
                  <c:v>5349.83</c:v>
                </c:pt>
                <c:pt idx="45">
                  <c:v>13200.49</c:v>
                </c:pt>
                <c:pt idx="46">
                  <c:v>11086.62</c:v>
                </c:pt>
                <c:pt idx="47">
                  <c:v>21982.77</c:v>
                </c:pt>
                <c:pt idx="48">
                  <c:v>21345.18</c:v>
                </c:pt>
                <c:pt idx="49">
                  <c:v>4182.88</c:v>
                </c:pt>
                <c:pt idx="50">
                  <c:v>25220.73</c:v>
                </c:pt>
                <c:pt idx="51">
                  <c:v>20361.439999999999</c:v>
                </c:pt>
                <c:pt idx="52">
                  <c:v>21948.37</c:v>
                </c:pt>
                <c:pt idx="53">
                  <c:v>5457.35</c:v>
                </c:pt>
                <c:pt idx="54">
                  <c:v>5240.87</c:v>
                </c:pt>
                <c:pt idx="55">
                  <c:v>8444.17</c:v>
                </c:pt>
                <c:pt idx="56">
                  <c:v>14967.27</c:v>
                </c:pt>
                <c:pt idx="57">
                  <c:v>12614.06</c:v>
                </c:pt>
                <c:pt idx="58">
                  <c:v>17376.09</c:v>
                </c:pt>
                <c:pt idx="59">
                  <c:v>2409.98</c:v>
                </c:pt>
                <c:pt idx="60">
                  <c:v>25154.13</c:v>
                </c:pt>
                <c:pt idx="61">
                  <c:v>9722.3700000000008</c:v>
                </c:pt>
                <c:pt idx="62">
                  <c:v>15635.67</c:v>
                </c:pt>
                <c:pt idx="63">
                  <c:v>22775.1</c:v>
                </c:pt>
                <c:pt idx="64">
                  <c:v>21372.67</c:v>
                </c:pt>
                <c:pt idx="65">
                  <c:v>5642.68</c:v>
                </c:pt>
                <c:pt idx="66">
                  <c:v>27178.21</c:v>
                </c:pt>
                <c:pt idx="67">
                  <c:v>5993.93</c:v>
                </c:pt>
                <c:pt idx="68">
                  <c:v>5624.49</c:v>
                </c:pt>
                <c:pt idx="69">
                  <c:v>11898.17</c:v>
                </c:pt>
                <c:pt idx="70">
                  <c:v>4558.58</c:v>
                </c:pt>
                <c:pt idx="71">
                  <c:v>6268.08</c:v>
                </c:pt>
                <c:pt idx="72">
                  <c:v>19190.54</c:v>
                </c:pt>
                <c:pt idx="73">
                  <c:v>8483.7099999999991</c:v>
                </c:pt>
                <c:pt idx="74">
                  <c:v>15186.6</c:v>
                </c:pt>
                <c:pt idx="75">
                  <c:v>14046.18</c:v>
                </c:pt>
                <c:pt idx="76">
                  <c:v>14485.22</c:v>
                </c:pt>
                <c:pt idx="77">
                  <c:v>5346.18</c:v>
                </c:pt>
                <c:pt idx="78">
                  <c:v>7682.1</c:v>
                </c:pt>
                <c:pt idx="79">
                  <c:v>13765.43</c:v>
                </c:pt>
                <c:pt idx="80">
                  <c:v>17679.37</c:v>
                </c:pt>
                <c:pt idx="81">
                  <c:v>6055.84</c:v>
                </c:pt>
                <c:pt idx="82">
                  <c:v>11625.49</c:v>
                </c:pt>
                <c:pt idx="83">
                  <c:v>17252.400000000001</c:v>
                </c:pt>
                <c:pt idx="84">
                  <c:v>7602.92</c:v>
                </c:pt>
                <c:pt idx="85">
                  <c:v>7632.9</c:v>
                </c:pt>
                <c:pt idx="86">
                  <c:v>10085.52</c:v>
                </c:pt>
                <c:pt idx="87">
                  <c:v>32811.730000000003</c:v>
                </c:pt>
                <c:pt idx="88">
                  <c:v>10983.4</c:v>
                </c:pt>
                <c:pt idx="89">
                  <c:v>13637.7</c:v>
                </c:pt>
                <c:pt idx="90">
                  <c:v>21509.35</c:v>
                </c:pt>
                <c:pt idx="91">
                  <c:v>6760.45</c:v>
                </c:pt>
                <c:pt idx="92">
                  <c:v>19074.560000000001</c:v>
                </c:pt>
                <c:pt idx="93">
                  <c:v>7119.82</c:v>
                </c:pt>
                <c:pt idx="94">
                  <c:v>22700.1</c:v>
                </c:pt>
                <c:pt idx="95">
                  <c:v>3349.09</c:v>
                </c:pt>
                <c:pt idx="96">
                  <c:v>8947.0400000000009</c:v>
                </c:pt>
                <c:pt idx="97">
                  <c:v>14460.66</c:v>
                </c:pt>
                <c:pt idx="98">
                  <c:v>11037.11</c:v>
                </c:pt>
                <c:pt idx="99">
                  <c:v>18589.48</c:v>
                </c:pt>
              </c:numCache>
            </c:numRef>
          </c:xVal>
          <c:yVal>
            <c:numRef>
              <c:f>car_sales_data!$L$7:$L$752</c:f>
              <c:numCache>
                <c:formatCode>General</c:formatCode>
                <c:ptCount val="100"/>
                <c:pt idx="0">
                  <c:v>1</c:v>
                </c:pt>
                <c:pt idx="1">
                  <c:v>11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8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11</c:v>
                </c:pt>
                <c:pt idx="15">
                  <c:v>11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11</c:v>
                </c:pt>
                <c:pt idx="21">
                  <c:v>5</c:v>
                </c:pt>
                <c:pt idx="22">
                  <c:v>12</c:v>
                </c:pt>
                <c:pt idx="23">
                  <c:v>9</c:v>
                </c:pt>
                <c:pt idx="24">
                  <c:v>7</c:v>
                </c:pt>
                <c:pt idx="25">
                  <c:v>4</c:v>
                </c:pt>
                <c:pt idx="26">
                  <c:v>8</c:v>
                </c:pt>
                <c:pt idx="27">
                  <c:v>2</c:v>
                </c:pt>
                <c:pt idx="28">
                  <c:v>8</c:v>
                </c:pt>
                <c:pt idx="29">
                  <c:v>3</c:v>
                </c:pt>
                <c:pt idx="30">
                  <c:v>8</c:v>
                </c:pt>
                <c:pt idx="31">
                  <c:v>8</c:v>
                </c:pt>
                <c:pt idx="32">
                  <c:v>0</c:v>
                </c:pt>
                <c:pt idx="33">
                  <c:v>12</c:v>
                </c:pt>
                <c:pt idx="34">
                  <c:v>0</c:v>
                </c:pt>
                <c:pt idx="35">
                  <c:v>10</c:v>
                </c:pt>
                <c:pt idx="36">
                  <c:v>5</c:v>
                </c:pt>
                <c:pt idx="37">
                  <c:v>12</c:v>
                </c:pt>
                <c:pt idx="38">
                  <c:v>7</c:v>
                </c:pt>
                <c:pt idx="39">
                  <c:v>11</c:v>
                </c:pt>
                <c:pt idx="40">
                  <c:v>11</c:v>
                </c:pt>
                <c:pt idx="41">
                  <c:v>8</c:v>
                </c:pt>
                <c:pt idx="42">
                  <c:v>10</c:v>
                </c:pt>
                <c:pt idx="43">
                  <c:v>12</c:v>
                </c:pt>
                <c:pt idx="44">
                  <c:v>1</c:v>
                </c:pt>
                <c:pt idx="45">
                  <c:v>4</c:v>
                </c:pt>
                <c:pt idx="46">
                  <c:v>10</c:v>
                </c:pt>
                <c:pt idx="47">
                  <c:v>5</c:v>
                </c:pt>
                <c:pt idx="48">
                  <c:v>1</c:v>
                </c:pt>
                <c:pt idx="49">
                  <c:v>9</c:v>
                </c:pt>
                <c:pt idx="50">
                  <c:v>1</c:v>
                </c:pt>
                <c:pt idx="51">
                  <c:v>1</c:v>
                </c:pt>
                <c:pt idx="52">
                  <c:v>9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11</c:v>
                </c:pt>
                <c:pt idx="57">
                  <c:v>6</c:v>
                </c:pt>
                <c:pt idx="58">
                  <c:v>6</c:v>
                </c:pt>
                <c:pt idx="59">
                  <c:v>9</c:v>
                </c:pt>
                <c:pt idx="60">
                  <c:v>0</c:v>
                </c:pt>
                <c:pt idx="61">
                  <c:v>0</c:v>
                </c:pt>
                <c:pt idx="62">
                  <c:v>9</c:v>
                </c:pt>
                <c:pt idx="63">
                  <c:v>12</c:v>
                </c:pt>
                <c:pt idx="64">
                  <c:v>11</c:v>
                </c:pt>
                <c:pt idx="65">
                  <c:v>1</c:v>
                </c:pt>
                <c:pt idx="66">
                  <c:v>0</c:v>
                </c:pt>
                <c:pt idx="67">
                  <c:v>7</c:v>
                </c:pt>
                <c:pt idx="68">
                  <c:v>4</c:v>
                </c:pt>
                <c:pt idx="69">
                  <c:v>9</c:v>
                </c:pt>
                <c:pt idx="70">
                  <c:v>2</c:v>
                </c:pt>
                <c:pt idx="71">
                  <c:v>12</c:v>
                </c:pt>
                <c:pt idx="72">
                  <c:v>10</c:v>
                </c:pt>
                <c:pt idx="73">
                  <c:v>10</c:v>
                </c:pt>
                <c:pt idx="74">
                  <c:v>11</c:v>
                </c:pt>
                <c:pt idx="75">
                  <c:v>5</c:v>
                </c:pt>
                <c:pt idx="76">
                  <c:v>12</c:v>
                </c:pt>
                <c:pt idx="77">
                  <c:v>11</c:v>
                </c:pt>
                <c:pt idx="78">
                  <c:v>4</c:v>
                </c:pt>
                <c:pt idx="79">
                  <c:v>10</c:v>
                </c:pt>
                <c:pt idx="80">
                  <c:v>1</c:v>
                </c:pt>
                <c:pt idx="81">
                  <c:v>10</c:v>
                </c:pt>
                <c:pt idx="82">
                  <c:v>2</c:v>
                </c:pt>
                <c:pt idx="83">
                  <c:v>2</c:v>
                </c:pt>
                <c:pt idx="84">
                  <c:v>6</c:v>
                </c:pt>
                <c:pt idx="85">
                  <c:v>12</c:v>
                </c:pt>
                <c:pt idx="86">
                  <c:v>10</c:v>
                </c:pt>
                <c:pt idx="87">
                  <c:v>5</c:v>
                </c:pt>
                <c:pt idx="88">
                  <c:v>3</c:v>
                </c:pt>
                <c:pt idx="89">
                  <c:v>1</c:v>
                </c:pt>
                <c:pt idx="90">
                  <c:v>9</c:v>
                </c:pt>
                <c:pt idx="91">
                  <c:v>10</c:v>
                </c:pt>
                <c:pt idx="92">
                  <c:v>7</c:v>
                </c:pt>
                <c:pt idx="93">
                  <c:v>6</c:v>
                </c:pt>
                <c:pt idx="94">
                  <c:v>11</c:v>
                </c:pt>
                <c:pt idx="95">
                  <c:v>9</c:v>
                </c:pt>
                <c:pt idx="96">
                  <c:v>7</c:v>
                </c:pt>
                <c:pt idx="97">
                  <c:v>6</c:v>
                </c:pt>
                <c:pt idx="98">
                  <c:v>8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1F-4A90-93F8-CD267CA71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572128"/>
        <c:axId val="570578368"/>
      </c:scatterChart>
      <c:valAx>
        <c:axId val="57057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($)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78368"/>
        <c:crosses val="autoZero"/>
        <c:crossBetween val="midCat"/>
      </c:valAx>
      <c:valAx>
        <c:axId val="5705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Cars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7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[car_sales_data Samuel Olaseinde.xlsx]Graph!PivotTable22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Graph!$C$21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Graph!$B$22:$B$29</c:f>
              <c:multiLvlStrCache>
                <c:ptCount val="5"/>
                <c:lvl>
                  <c:pt idx="0">
                    <c:v>Qtr2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Qtr2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</c:lvl>
              </c:multiLvlStrCache>
            </c:multiLvlStrRef>
          </c:cat>
          <c:val>
            <c:numRef>
              <c:f>Graph!$C$22:$C$29</c:f>
              <c:numCache>
                <c:formatCode>General</c:formatCode>
                <c:ptCount val="5"/>
                <c:pt idx="0">
                  <c:v>135</c:v>
                </c:pt>
                <c:pt idx="1">
                  <c:v>181</c:v>
                </c:pt>
                <c:pt idx="2">
                  <c:v>202</c:v>
                </c:pt>
                <c:pt idx="3">
                  <c:v>167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7-404A-AE2D-7FF55CD4B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576928"/>
        <c:axId val="570572608"/>
      </c:barChart>
      <c:catAx>
        <c:axId val="57057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72608"/>
        <c:crosses val="autoZero"/>
        <c:auto val="1"/>
        <c:lblAlgn val="ctr"/>
        <c:lblOffset val="100"/>
        <c:noMultiLvlLbl val="0"/>
      </c:catAx>
      <c:valAx>
        <c:axId val="5705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[car_sales_data Samuel Olaseinde.xlsx]Graph!PivotTable23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Graph!$C$37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Graph!$B$38:$B$45</c:f>
              <c:multiLvlStrCache>
                <c:ptCount val="5"/>
                <c:lvl>
                  <c:pt idx="0">
                    <c:v>Qtr2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Qtr2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</c:lvl>
              </c:multiLvlStrCache>
            </c:multiLvlStrRef>
          </c:cat>
          <c:val>
            <c:numRef>
              <c:f>Graph!$C$38:$C$45</c:f>
              <c:numCache>
                <c:formatCode>General</c:formatCode>
                <c:ptCount val="5"/>
                <c:pt idx="0">
                  <c:v>2254038.4299999997</c:v>
                </c:pt>
                <c:pt idx="1">
                  <c:v>3364940.0200000019</c:v>
                </c:pt>
                <c:pt idx="2">
                  <c:v>3152890.3400000003</c:v>
                </c:pt>
                <c:pt idx="3">
                  <c:v>3229687.9099999997</c:v>
                </c:pt>
                <c:pt idx="4">
                  <c:v>970677.12000000023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4-4AC8-A4C2-7F4058521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052496"/>
        <c:axId val="426053456"/>
      </c:barChart>
      <c:catAx>
        <c:axId val="42605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53456"/>
        <c:crosses val="autoZero"/>
        <c:auto val="1"/>
        <c:lblAlgn val="ctr"/>
        <c:lblOffset val="100"/>
        <c:noMultiLvlLbl val="0"/>
      </c:catAx>
      <c:valAx>
        <c:axId val="4260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5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[car_sales_data Samuel Olaseinde.xlsx]Graph!PivotTable24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Profitability With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Graph!$C$70:$C$71</c:f>
              <c:strCache>
                <c:ptCount val="1"/>
                <c:pt idx="0">
                  <c:v>Chevrolet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Graph!$B$72:$B$79</c:f>
              <c:multiLvlStrCache>
                <c:ptCount val="5"/>
                <c:lvl>
                  <c:pt idx="0">
                    <c:v>Qtr2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Qtr2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</c:lvl>
              </c:multiLvlStrCache>
            </c:multiLvlStrRef>
          </c:cat>
          <c:val>
            <c:numRef>
              <c:f>Graph!$C$72:$C$79</c:f>
              <c:numCache>
                <c:formatCode>0.00</c:formatCode>
                <c:ptCount val="5"/>
                <c:pt idx="0">
                  <c:v>17904.222058823529</c:v>
                </c:pt>
                <c:pt idx="1">
                  <c:v>16584.160000000003</c:v>
                </c:pt>
                <c:pt idx="2">
                  <c:v>16171.545769230772</c:v>
                </c:pt>
                <c:pt idx="3">
                  <c:v>17064.466562500002</c:v>
                </c:pt>
                <c:pt idx="4">
                  <c:v>16086.329090909088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A-4586-85B2-30070AA8FE78}"/>
            </c:ext>
          </c:extLst>
        </c:ser>
        <c:ser>
          <c:idx val="1"/>
          <c:order val="1"/>
          <c:tx>
            <c:strRef>
              <c:f>Graph!$D$70:$D$71</c:f>
              <c:strCache>
                <c:ptCount val="1"/>
                <c:pt idx="0">
                  <c:v>Ford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Graph!$B$72:$B$79</c:f>
              <c:multiLvlStrCache>
                <c:ptCount val="5"/>
                <c:lvl>
                  <c:pt idx="0">
                    <c:v>Qtr2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Qtr2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</c:lvl>
              </c:multiLvlStrCache>
            </c:multiLvlStrRef>
          </c:cat>
          <c:val>
            <c:numRef>
              <c:f>Graph!$D$72:$D$79</c:f>
              <c:numCache>
                <c:formatCode>0.00</c:formatCode>
                <c:ptCount val="5"/>
                <c:pt idx="0">
                  <c:v>12079.975200000001</c:v>
                </c:pt>
                <c:pt idx="1">
                  <c:v>17621.088055555549</c:v>
                </c:pt>
                <c:pt idx="2">
                  <c:v>16486.856410256405</c:v>
                </c:pt>
                <c:pt idx="3">
                  <c:v>20361.081875</c:v>
                </c:pt>
                <c:pt idx="4">
                  <c:v>17500.057272727274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3A-4586-85B2-30070AA8FE78}"/>
            </c:ext>
          </c:extLst>
        </c:ser>
        <c:ser>
          <c:idx val="2"/>
          <c:order val="2"/>
          <c:tx>
            <c:strRef>
              <c:f>Graph!$E$70:$E$71</c:f>
              <c:strCache>
                <c:ptCount val="1"/>
                <c:pt idx="0">
                  <c:v>Nissan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Graph!$B$72:$B$79</c:f>
              <c:multiLvlStrCache>
                <c:ptCount val="5"/>
                <c:lvl>
                  <c:pt idx="0">
                    <c:v>Qtr2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Qtr2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</c:lvl>
              </c:multiLvlStrCache>
            </c:multiLvlStrRef>
          </c:cat>
          <c:val>
            <c:numRef>
              <c:f>Graph!$E$72:$E$79</c:f>
              <c:numCache>
                <c:formatCode>0.00</c:formatCode>
                <c:ptCount val="5"/>
                <c:pt idx="0">
                  <c:v>16867.633157894739</c:v>
                </c:pt>
                <c:pt idx="1">
                  <c:v>19123.531842105262</c:v>
                </c:pt>
                <c:pt idx="2">
                  <c:v>13385.67</c:v>
                </c:pt>
                <c:pt idx="3">
                  <c:v>20397.370294117649</c:v>
                </c:pt>
                <c:pt idx="4">
                  <c:v>18506.985833333336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3A-4586-85B2-30070AA8FE78}"/>
            </c:ext>
          </c:extLst>
        </c:ser>
        <c:ser>
          <c:idx val="3"/>
          <c:order val="3"/>
          <c:tx>
            <c:strRef>
              <c:f>Graph!$F$70:$F$71</c:f>
              <c:strCache>
                <c:ptCount val="1"/>
                <c:pt idx="0">
                  <c:v>Honda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Graph!$B$72:$B$79</c:f>
              <c:multiLvlStrCache>
                <c:ptCount val="5"/>
                <c:lvl>
                  <c:pt idx="0">
                    <c:v>Qtr2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Qtr2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</c:lvl>
              </c:multiLvlStrCache>
            </c:multiLvlStrRef>
          </c:cat>
          <c:val>
            <c:numRef>
              <c:f>Graph!$F$72:$F$79</c:f>
              <c:numCache>
                <c:formatCode>0.00</c:formatCode>
                <c:ptCount val="5"/>
                <c:pt idx="0">
                  <c:v>19623.681111111113</c:v>
                </c:pt>
                <c:pt idx="1">
                  <c:v>17985.511999999999</c:v>
                </c:pt>
                <c:pt idx="2">
                  <c:v>15129.998124999996</c:v>
                </c:pt>
                <c:pt idx="3">
                  <c:v>21087.392258064519</c:v>
                </c:pt>
                <c:pt idx="4">
                  <c:v>15737.06823529412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3A-4586-85B2-30070AA8FE78}"/>
            </c:ext>
          </c:extLst>
        </c:ser>
        <c:ser>
          <c:idx val="4"/>
          <c:order val="4"/>
          <c:tx>
            <c:strRef>
              <c:f>Graph!$G$70:$G$71</c:f>
              <c:strCache>
                <c:ptCount val="1"/>
                <c:pt idx="0">
                  <c:v>Toyota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Graph!$B$72:$B$79</c:f>
              <c:multiLvlStrCache>
                <c:ptCount val="5"/>
                <c:lvl>
                  <c:pt idx="0">
                    <c:v>Qtr2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Qtr2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</c:lvl>
              </c:multiLvlStrCache>
            </c:multiLvlStrRef>
          </c:cat>
          <c:val>
            <c:numRef>
              <c:f>Graph!$G$72:$G$79</c:f>
              <c:numCache>
                <c:formatCode>0.00</c:formatCode>
                <c:ptCount val="5"/>
                <c:pt idx="0">
                  <c:v>16432.369333333336</c:v>
                </c:pt>
                <c:pt idx="1">
                  <c:v>22048.832727272726</c:v>
                </c:pt>
                <c:pt idx="2">
                  <c:v>16814.823103448281</c:v>
                </c:pt>
                <c:pt idx="3">
                  <c:v>18022.384473684207</c:v>
                </c:pt>
                <c:pt idx="4">
                  <c:v>11161.288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3A-4586-85B2-30070AA8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28272"/>
        <c:axId val="414529232"/>
      </c:lineChart>
      <c:catAx>
        <c:axId val="41452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Time(Quarter)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29232"/>
        <c:crosses val="autoZero"/>
        <c:auto val="1"/>
        <c:lblAlgn val="ctr"/>
        <c:lblOffset val="100"/>
        <c:noMultiLvlLbl val="0"/>
      </c:catAx>
      <c:valAx>
        <c:axId val="4145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Profitability($)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2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[car_sales_data Samuel Olaseinde.xlsx]Graph!PivotTable25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</a:t>
            </a:r>
            <a:r>
              <a:rPr lang="en-US" baseline="0"/>
              <a:t> Per Sales  Person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Graph!$C$87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Graph!$B$88:$B$98</c:f>
              <c:strCache>
                <c:ptCount val="10"/>
                <c:pt idx="0">
                  <c:v>Paul Williams</c:v>
                </c:pt>
                <c:pt idx="1">
                  <c:v>Kelly Rodriguez</c:v>
                </c:pt>
                <c:pt idx="2">
                  <c:v>Donna Brown</c:v>
                </c:pt>
                <c:pt idx="3">
                  <c:v>Joseph Thompson</c:v>
                </c:pt>
                <c:pt idx="4">
                  <c:v>Joseph Thompson </c:v>
                </c:pt>
                <c:pt idx="5">
                  <c:v>William Carter</c:v>
                </c:pt>
                <c:pt idx="6">
                  <c:v>Benjamin Thomas</c:v>
                </c:pt>
                <c:pt idx="7">
                  <c:v>Samantha Sanchez</c:v>
                </c:pt>
                <c:pt idx="8">
                  <c:v>Aaron Martinez</c:v>
                </c:pt>
                <c:pt idx="9">
                  <c:v>Amber Anderson</c:v>
                </c:pt>
              </c:strCache>
            </c:strRef>
          </c:cat>
          <c:val>
            <c:numRef>
              <c:f>Graph!$C$88:$C$98</c:f>
              <c:numCache>
                <c:formatCode>0.00</c:formatCode>
                <c:ptCount val="10"/>
                <c:pt idx="0">
                  <c:v>2597186.4899999998</c:v>
                </c:pt>
                <c:pt idx="1">
                  <c:v>1841445.5900000005</c:v>
                </c:pt>
                <c:pt idx="2">
                  <c:v>1613175.63</c:v>
                </c:pt>
                <c:pt idx="3">
                  <c:v>1229104.1699999997</c:v>
                </c:pt>
                <c:pt idx="4">
                  <c:v>1067207.4900000002</c:v>
                </c:pt>
                <c:pt idx="5">
                  <c:v>1066651.5699999998</c:v>
                </c:pt>
                <c:pt idx="6">
                  <c:v>961350.58999999973</c:v>
                </c:pt>
                <c:pt idx="7">
                  <c:v>957931.79000000039</c:v>
                </c:pt>
                <c:pt idx="8">
                  <c:v>866735.55000000016</c:v>
                </c:pt>
                <c:pt idx="9">
                  <c:v>771444.95000000019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1-4D99-BA0D-3EAB674AE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612448"/>
        <c:axId val="430612928"/>
      </c:barChart>
      <c:catAx>
        <c:axId val="43061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12928"/>
        <c:crosses val="autoZero"/>
        <c:auto val="1"/>
        <c:lblAlgn val="ctr"/>
        <c:lblOffset val="100"/>
        <c:noMultiLvlLbl val="0"/>
      </c:catAx>
      <c:valAx>
        <c:axId val="4306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Profit($)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1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[car_sales_data Samuel Olaseinde.xlsx]Graph!PivotTable26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Profit by Sales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Graph!$C$100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Graph!$B$101:$B$111</c:f>
              <c:strCache>
                <c:ptCount val="10"/>
                <c:pt idx="0">
                  <c:v>Donna Brown</c:v>
                </c:pt>
                <c:pt idx="1">
                  <c:v>Joseph Thompson</c:v>
                </c:pt>
                <c:pt idx="2">
                  <c:v>Kelly Rodriguez</c:v>
                </c:pt>
                <c:pt idx="3">
                  <c:v>Benjamin Thomas</c:v>
                </c:pt>
                <c:pt idx="4">
                  <c:v>Samantha Sanchez</c:v>
                </c:pt>
                <c:pt idx="5">
                  <c:v>Paul Williams</c:v>
                </c:pt>
                <c:pt idx="6">
                  <c:v>Joseph Thompson </c:v>
                </c:pt>
                <c:pt idx="7">
                  <c:v>William Carter</c:v>
                </c:pt>
                <c:pt idx="8">
                  <c:v>Aaron Martinez</c:v>
                </c:pt>
                <c:pt idx="9">
                  <c:v>Amber Anderson</c:v>
                </c:pt>
              </c:strCache>
            </c:strRef>
          </c:cat>
          <c:val>
            <c:numRef>
              <c:f>Graph!$C$101:$C$111</c:f>
              <c:numCache>
                <c:formatCode>0.00</c:formatCode>
                <c:ptCount val="10"/>
                <c:pt idx="0">
                  <c:v>19435.850963855421</c:v>
                </c:pt>
                <c:pt idx="1">
                  <c:v>17813.103913043473</c:v>
                </c:pt>
                <c:pt idx="2">
                  <c:v>17537.577047619052</c:v>
                </c:pt>
                <c:pt idx="3">
                  <c:v>17479.10163636363</c:v>
                </c:pt>
                <c:pt idx="4">
                  <c:v>17416.941636363645</c:v>
                </c:pt>
                <c:pt idx="5">
                  <c:v>17314.576599999997</c:v>
                </c:pt>
                <c:pt idx="6">
                  <c:v>16939.801428571431</c:v>
                </c:pt>
                <c:pt idx="7">
                  <c:v>16666.430781249997</c:v>
                </c:pt>
                <c:pt idx="8">
                  <c:v>16353.50094339623</c:v>
                </c:pt>
                <c:pt idx="9">
                  <c:v>15743.774489795922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D-4919-9E6A-78D3343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315904"/>
        <c:axId val="509313504"/>
      </c:barChart>
      <c:catAx>
        <c:axId val="50931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13504"/>
        <c:crosses val="autoZero"/>
        <c:auto val="1"/>
        <c:lblAlgn val="ctr"/>
        <c:lblOffset val="100"/>
        <c:noMultiLvlLbl val="0"/>
      </c:catAx>
      <c:valAx>
        <c:axId val="5093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1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Profit by Sales People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108AB691-3A9E-45FB-8CA2-73AE1DD5900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Sales Person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Sales Person</a:t>
              </a:r>
            </a:p>
          </cx:txPr>
        </cx:title>
        <cx:tickLabels/>
      </cx:axis>
      <cx:axis id="1">
        <cx:valScaling/>
        <cx:title>
          <cx:tx>
            <cx:txData>
              <cx:v>Profit ($)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Profit ($)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2</xdr:row>
      <xdr:rowOff>136525</xdr:rowOff>
    </xdr:from>
    <xdr:to>
      <xdr:col>7</xdr:col>
      <xdr:colOff>85725</xdr:colOff>
      <xdr:row>17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1DCE6BA-31FB-41F6-9E76-7BB8E3B637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7125" y="511175"/>
              <a:ext cx="57689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1054100</xdr:colOff>
      <xdr:row>52</xdr:row>
      <xdr:rowOff>41275</xdr:rowOff>
    </xdr:from>
    <xdr:to>
      <xdr:col>7</xdr:col>
      <xdr:colOff>12700</xdr:colOff>
      <xdr:row>66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9BB4AF-E566-4ECD-99D0-8D69B0B05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93662</xdr:colOff>
      <xdr:row>19</xdr:row>
      <xdr:rowOff>69850</xdr:rowOff>
    </xdr:from>
    <xdr:to>
      <xdr:col>10</xdr:col>
      <xdr:colOff>398462</xdr:colOff>
      <xdr:row>34</xdr:row>
      <xdr:rowOff>3175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E3B658-04CF-9B2C-F28A-844CB4D87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150812</xdr:colOff>
      <xdr:row>35</xdr:row>
      <xdr:rowOff>180975</xdr:rowOff>
    </xdr:from>
    <xdr:to>
      <xdr:col>9</xdr:col>
      <xdr:colOff>220662</xdr:colOff>
      <xdr:row>50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020E66-BE8B-7E05-55FF-AEA988079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11112</xdr:colOff>
      <xdr:row>69</xdr:row>
      <xdr:rowOff>158750</xdr:rowOff>
    </xdr:from>
    <xdr:to>
      <xdr:col>13</xdr:col>
      <xdr:colOff>246062</xdr:colOff>
      <xdr:row>84</xdr:row>
      <xdr:rowOff>92075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8DD306-4C6A-D8BC-5CA2-8B8E7F5C7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144462</xdr:colOff>
      <xdr:row>83</xdr:row>
      <xdr:rowOff>85725</xdr:rowOff>
    </xdr:from>
    <xdr:to>
      <xdr:col>8</xdr:col>
      <xdr:colOff>554037</xdr:colOff>
      <xdr:row>98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7E92D2-345B-2069-0D90-10F74C241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128587</xdr:colOff>
      <xdr:row>98</xdr:row>
      <xdr:rowOff>165100</xdr:rowOff>
    </xdr:from>
    <xdr:to>
      <xdr:col>8</xdr:col>
      <xdr:colOff>538162</xdr:colOff>
      <xdr:row>113</xdr:row>
      <xdr:rowOff>98425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D4A56C8-2A14-98B1-A819-FDB234BE1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seindesam" refreshedDate="45397.784338541664" createdVersion="8" refreshedVersion="8" minRefreshableVersion="3" recordCount="746" xr:uid="{00000000-000A-0000-FFFF-FFFF3E000000}">
  <cacheSource type="worksheet">
    <worksheetSource name="Table1"/>
  </cacheSource>
  <cacheFields count="15">
    <cacheField name="Date" numFmtId="14">
      <sharedItems containsSemiMixedTypes="0" containsNonDate="0" containsDate="1" containsString="0" minDate="2022-05-01T00:00:00" maxDate="2023-05-02T00:00:00" count="318">
        <d v="2023-03-29T00:00:00"/>
        <d v="2022-07-08T00:00:00"/>
        <d v="2022-09-15T00:00:00"/>
        <d v="2022-05-13T00:00:00"/>
        <d v="2023-02-14T00:00:00"/>
        <d v="2023-03-04T00:00:00"/>
        <d v="2023-04-29T00:00:00"/>
        <d v="2022-10-25T00:00:00"/>
        <d v="2022-11-19T00:00:00"/>
        <d v="2023-04-13T00:00:00"/>
        <d v="2022-06-27T00:00:00"/>
        <d v="2022-12-30T00:00:00"/>
        <d v="2022-12-24T00:00:00"/>
        <d v="2022-07-24T00:00:00"/>
        <d v="2022-12-29T00:00:00"/>
        <d v="2022-06-08T00:00:00"/>
        <d v="2023-03-26T00:00:00"/>
        <d v="2022-09-11T00:00:00"/>
        <d v="2022-07-21T00:00:00"/>
        <d v="2022-10-03T00:00:00"/>
        <d v="2022-06-05T00:00:00"/>
        <d v="2022-09-30T00:00:00"/>
        <d v="2022-08-13T00:00:00"/>
        <d v="2022-06-28T00:00:00"/>
        <d v="2022-09-03T00:00:00"/>
        <d v="2022-06-10T00:00:00"/>
        <d v="2022-12-17T00:00:00"/>
        <d v="2022-11-17T00:00:00"/>
        <d v="2023-02-03T00:00:00"/>
        <d v="2022-06-02T00:00:00"/>
        <d v="2022-12-25T00:00:00"/>
        <d v="2022-06-29T00:00:00"/>
        <d v="2023-04-12T00:00:00"/>
        <d v="2022-07-30T00:00:00"/>
        <d v="2023-02-02T00:00:00"/>
        <d v="2022-12-01T00:00:00"/>
        <d v="2022-08-11T00:00:00"/>
        <d v="2022-05-07T00:00:00"/>
        <d v="2023-01-13T00:00:00"/>
        <d v="2022-11-22T00:00:00"/>
        <d v="2023-02-13T00:00:00"/>
        <d v="2022-06-20T00:00:00"/>
        <d v="2023-02-21T00:00:00"/>
        <d v="2023-03-20T00:00:00"/>
        <d v="2022-12-16T00:00:00"/>
        <d v="2022-10-11T00:00:00"/>
        <d v="2023-02-25T00:00:00"/>
        <d v="2023-01-05T00:00:00"/>
        <d v="2023-01-08T00:00:00"/>
        <d v="2022-10-18T00:00:00"/>
        <d v="2022-09-14T00:00:00"/>
        <d v="2022-12-04T00:00:00"/>
        <d v="2022-10-24T00:00:00"/>
        <d v="2022-06-06T00:00:00"/>
        <d v="2022-08-25T00:00:00"/>
        <d v="2022-11-30T00:00:00"/>
        <d v="2023-03-21T00:00:00"/>
        <d v="2023-02-12T00:00:00"/>
        <d v="2022-10-15T00:00:00"/>
        <d v="2022-12-18T00:00:00"/>
        <d v="2022-08-24T00:00:00"/>
        <d v="2022-08-16T00:00:00"/>
        <d v="2022-07-31T00:00:00"/>
        <d v="2022-08-20T00:00:00"/>
        <d v="2022-06-01T00:00:00"/>
        <d v="2023-04-18T00:00:00"/>
        <d v="2022-09-17T00:00:00"/>
        <d v="2022-05-26T00:00:00"/>
        <d v="2023-03-23T00:00:00"/>
        <d v="2022-05-03T00:00:00"/>
        <d v="2022-05-14T00:00:00"/>
        <d v="2022-12-05T00:00:00"/>
        <d v="2022-08-09T00:00:00"/>
        <d v="2022-11-26T00:00:00"/>
        <d v="2022-08-23T00:00:00"/>
        <d v="2023-04-01T00:00:00"/>
        <d v="2022-06-25T00:00:00"/>
        <d v="2022-11-01T00:00:00"/>
        <d v="2023-03-01T00:00:00"/>
        <d v="2022-12-26T00:00:00"/>
        <d v="2023-04-23T00:00:00"/>
        <d v="2022-08-22T00:00:00"/>
        <d v="2023-02-23T00:00:00"/>
        <d v="2022-07-15T00:00:00"/>
        <d v="2022-09-27T00:00:00"/>
        <d v="2023-01-03T00:00:00"/>
        <d v="2022-09-23T00:00:00"/>
        <d v="2023-03-18T00:00:00"/>
        <d v="2022-12-06T00:00:00"/>
        <d v="2022-09-21T00:00:00"/>
        <d v="2023-03-14T00:00:00"/>
        <d v="2023-02-22T00:00:00"/>
        <d v="2022-06-21T00:00:00"/>
        <d v="2022-12-31T00:00:00"/>
        <d v="2022-09-12T00:00:00"/>
        <d v="2022-05-19T00:00:00"/>
        <d v="2023-01-16T00:00:00"/>
        <d v="2022-09-05T00:00:00"/>
        <d v="2023-04-26T00:00:00"/>
        <d v="2022-11-14T00:00:00"/>
        <d v="2022-07-01T00:00:00"/>
        <d v="2022-08-28T00:00:00"/>
        <d v="2023-01-04T00:00:00"/>
        <d v="2022-06-11T00:00:00"/>
        <d v="2022-10-26T00:00:00"/>
        <d v="2022-05-11T00:00:00"/>
        <d v="2022-11-02T00:00:00"/>
        <d v="2022-07-19T00:00:00"/>
        <d v="2023-03-06T00:00:00"/>
        <d v="2022-11-24T00:00:00"/>
        <d v="2022-11-29T00:00:00"/>
        <d v="2022-06-24T00:00:00"/>
        <d v="2022-08-29T00:00:00"/>
        <d v="2022-10-14T00:00:00"/>
        <d v="2022-10-01T00:00:00"/>
        <d v="2022-12-15T00:00:00"/>
        <d v="2022-06-17T00:00:00"/>
        <d v="2022-08-06T00:00:00"/>
        <d v="2023-01-21T00:00:00"/>
        <d v="2022-12-22T00:00:00"/>
        <d v="2023-03-27T00:00:00"/>
        <d v="2022-06-18T00:00:00"/>
        <d v="2022-12-07T00:00:00"/>
        <d v="2022-08-12T00:00:00"/>
        <d v="2023-03-11T00:00:00"/>
        <d v="2022-08-03T00:00:00"/>
        <d v="2022-05-08T00:00:00"/>
        <d v="2022-07-10T00:00:00"/>
        <d v="2022-11-18T00:00:00"/>
        <d v="2023-03-24T00:00:00"/>
        <d v="2022-10-13T00:00:00"/>
        <d v="2023-03-12T00:00:00"/>
        <d v="2022-09-29T00:00:00"/>
        <d v="2023-01-20T00:00:00"/>
        <d v="2022-12-12T00:00:00"/>
        <d v="2022-09-16T00:00:00"/>
        <d v="2023-04-14T00:00:00"/>
        <d v="2022-09-13T00:00:00"/>
        <d v="2022-07-22T00:00:00"/>
        <d v="2023-01-19T00:00:00"/>
        <d v="2023-04-15T00:00:00"/>
        <d v="2023-03-22T00:00:00"/>
        <d v="2022-08-02T00:00:00"/>
        <d v="2022-09-02T00:00:00"/>
        <d v="2022-05-23T00:00:00"/>
        <d v="2022-11-20T00:00:00"/>
        <d v="2022-10-04T00:00:00"/>
        <d v="2022-12-20T00:00:00"/>
        <d v="2022-09-06T00:00:00"/>
        <d v="2023-01-14T00:00:00"/>
        <d v="2022-11-21T00:00:00"/>
        <d v="2022-12-02T00:00:00"/>
        <d v="2023-03-31T00:00:00"/>
        <d v="2022-08-08T00:00:00"/>
        <d v="2022-09-07T00:00:00"/>
        <d v="2022-05-16T00:00:00"/>
        <d v="2022-06-16T00:00:00"/>
        <d v="2023-02-04T00:00:00"/>
        <d v="2023-02-11T00:00:00"/>
        <d v="2022-12-28T00:00:00"/>
        <d v="2022-08-19T00:00:00"/>
        <d v="2023-03-02T00:00:00"/>
        <d v="2023-04-30T00:00:00"/>
        <d v="2023-01-29T00:00:00"/>
        <d v="2022-07-07T00:00:00"/>
        <d v="2023-01-30T00:00:00"/>
        <d v="2022-08-26T00:00:00"/>
        <d v="2023-02-10T00:00:00"/>
        <d v="2022-05-28T00:00:00"/>
        <d v="2022-10-12T00:00:00"/>
        <d v="2022-07-09T00:00:00"/>
        <d v="2022-08-01T00:00:00"/>
        <d v="2023-04-17T00:00:00"/>
        <d v="2022-06-03T00:00:00"/>
        <d v="2022-09-10T00:00:00"/>
        <d v="2022-07-16T00:00:00"/>
        <d v="2023-04-10T00:00:00"/>
        <d v="2022-12-19T00:00:00"/>
        <d v="2023-02-19T00:00:00"/>
        <d v="2023-03-28T00:00:00"/>
        <d v="2022-12-13T00:00:00"/>
        <d v="2022-09-04T00:00:00"/>
        <d v="2022-12-10T00:00:00"/>
        <d v="2022-05-12T00:00:00"/>
        <d v="2022-08-17T00:00:00"/>
        <d v="2023-02-28T00:00:00"/>
        <d v="2022-07-27T00:00:00"/>
        <d v="2023-03-19T00:00:00"/>
        <d v="2022-10-23T00:00:00"/>
        <d v="2023-02-27T00:00:00"/>
        <d v="2022-10-22T00:00:00"/>
        <d v="2022-12-23T00:00:00"/>
        <d v="2022-06-23T00:00:00"/>
        <d v="2022-06-22T00:00:00"/>
        <d v="2022-10-02T00:00:00"/>
        <d v="2022-08-10T00:00:00"/>
        <d v="2023-02-06T00:00:00"/>
        <d v="2023-03-07T00:00:00"/>
        <d v="2022-05-10T00:00:00"/>
        <d v="2023-03-17T00:00:00"/>
        <d v="2022-07-05T00:00:00"/>
        <d v="2023-01-11T00:00:00"/>
        <d v="2023-05-01T00:00:00"/>
        <d v="2023-04-19T00:00:00"/>
        <d v="2023-04-02T00:00:00"/>
        <d v="2022-06-12T00:00:00"/>
        <d v="2023-02-17T00:00:00"/>
        <d v="2023-04-16T00:00:00"/>
        <d v="2023-04-09T00:00:00"/>
        <d v="2023-02-20T00:00:00"/>
        <d v="2023-02-01T00:00:00"/>
        <d v="2022-10-31T00:00:00"/>
        <d v="2023-01-27T00:00:00"/>
        <d v="2022-08-18T00:00:00"/>
        <d v="2023-01-22T00:00:00"/>
        <d v="2022-07-28T00:00:00"/>
        <d v="2023-03-08T00:00:00"/>
        <d v="2022-12-27T00:00:00"/>
        <d v="2022-06-14T00:00:00"/>
        <d v="2022-10-30T00:00:00"/>
        <d v="2022-08-30T00:00:00"/>
        <d v="2023-01-01T00:00:00"/>
        <d v="2022-10-29T00:00:00"/>
        <d v="2022-05-01T00:00:00"/>
        <d v="2022-07-11T00:00:00"/>
        <d v="2022-12-14T00:00:00"/>
        <d v="2022-06-07T00:00:00"/>
        <d v="2023-03-30T00:00:00"/>
        <d v="2022-05-27T00:00:00"/>
        <d v="2022-07-12T00:00:00"/>
        <d v="2023-01-17T00:00:00"/>
        <d v="2022-06-26T00:00:00"/>
        <d v="2023-01-09T00:00:00"/>
        <d v="2022-09-01T00:00:00"/>
        <d v="2022-11-27T00:00:00"/>
        <d v="2023-01-31T00:00:00"/>
        <d v="2023-02-07T00:00:00"/>
        <d v="2022-07-13T00:00:00"/>
        <d v="2022-10-28T00:00:00"/>
        <d v="2023-04-04T00:00:00"/>
        <d v="2022-08-14T00:00:00"/>
        <d v="2023-04-25T00:00:00"/>
        <d v="2022-11-28T00:00:00"/>
        <d v="2023-01-25T00:00:00"/>
        <d v="2023-01-18T00:00:00"/>
        <d v="2022-12-03T00:00:00"/>
        <d v="2022-10-08T00:00:00"/>
        <d v="2023-04-20T00:00:00"/>
        <d v="2022-11-10T00:00:00"/>
        <d v="2022-09-08T00:00:00"/>
        <d v="2023-02-24T00:00:00"/>
        <d v="2022-05-15T00:00:00"/>
        <d v="2022-11-08T00:00:00"/>
        <d v="2022-07-25T00:00:00"/>
        <d v="2022-11-03T00:00:00"/>
        <d v="2022-06-09T00:00:00"/>
        <d v="2022-07-02T00:00:00"/>
        <d v="2022-10-19T00:00:00"/>
        <d v="2022-05-04T00:00:00"/>
        <d v="2023-03-13T00:00:00"/>
        <d v="2023-04-27T00:00:00"/>
        <d v="2022-07-29T00:00:00"/>
        <d v="2023-04-22T00:00:00"/>
        <d v="2023-02-16T00:00:00"/>
        <d v="2022-12-09T00:00:00"/>
        <d v="2023-01-24T00:00:00"/>
        <d v="2023-02-08T00:00:00"/>
        <d v="2022-05-30T00:00:00"/>
        <d v="2022-09-22T00:00:00"/>
        <d v="2022-08-05T00:00:00"/>
        <d v="2022-07-06T00:00:00"/>
        <d v="2022-07-14T00:00:00"/>
        <d v="2023-04-11T00:00:00"/>
        <d v="2022-10-27T00:00:00"/>
        <d v="2023-03-25T00:00:00"/>
        <d v="2023-01-28T00:00:00"/>
        <d v="2022-06-19T00:00:00"/>
        <d v="2022-09-26T00:00:00"/>
        <d v="2022-08-27T00:00:00"/>
        <d v="2023-04-05T00:00:00"/>
        <d v="2023-02-18T00:00:00"/>
        <d v="2022-10-16T00:00:00"/>
        <d v="2023-04-24T00:00:00"/>
        <d v="2022-11-12T00:00:00"/>
        <d v="2022-10-20T00:00:00"/>
        <d v="2023-04-28T00:00:00"/>
        <d v="2022-10-06T00:00:00"/>
        <d v="2022-11-16T00:00:00"/>
        <d v="2022-11-11T00:00:00"/>
        <d v="2022-11-05T00:00:00"/>
        <d v="2023-04-08T00:00:00"/>
        <d v="2022-05-05T00:00:00"/>
        <d v="2022-08-04T00:00:00"/>
        <d v="2022-10-05T00:00:00"/>
        <d v="2022-11-15T00:00:00"/>
        <d v="2022-07-17T00:00:00"/>
        <d v="2022-05-02T00:00:00"/>
        <d v="2022-07-04T00:00:00"/>
        <d v="2022-09-19T00:00:00"/>
        <d v="2022-05-18T00:00:00"/>
        <d v="2022-10-09T00:00:00"/>
        <d v="2023-04-21T00:00:00"/>
        <d v="2022-05-21T00:00:00"/>
        <d v="2023-01-06T00:00:00"/>
        <d v="2022-07-23T00:00:00"/>
        <d v="2022-09-28T00:00:00"/>
        <d v="2023-03-15T00:00:00"/>
        <d v="2022-09-24T00:00:00"/>
        <d v="2022-05-31T00:00:00"/>
        <d v="2022-05-20T00:00:00"/>
        <d v="2022-11-13T00:00:00"/>
        <d v="2022-05-06T00:00:00"/>
        <d v="2022-11-23T00:00:00"/>
        <d v="2022-11-25T00:00:00"/>
        <d v="2022-05-25T00:00:00"/>
        <d v="2023-01-23T00:00:00"/>
        <d v="2022-10-07T00:00:00"/>
        <d v="2022-11-09T00:00:00"/>
      </sharedItems>
      <fieldGroup par="14"/>
    </cacheField>
    <cacheField name="Salesperson" numFmtId="0">
      <sharedItems count="10">
        <s v="Aaron Martinez"/>
        <s v="Joseph Thompson"/>
        <s v="Samantha Sanchez"/>
        <s v="Amber Anderson"/>
        <s v="Donna Brown"/>
        <s v="Paul Williams"/>
        <s v="Kelly Rodriguez"/>
        <s v="Benjamin Thomas"/>
        <s v="William Carter"/>
        <s v="Joseph Thompson "/>
      </sharedItems>
    </cacheField>
    <cacheField name="Customer Name" numFmtId="0">
      <sharedItems/>
    </cacheField>
    <cacheField name="Car Make" numFmtId="0">
      <sharedItems count="5">
        <s v="Chevrolet"/>
        <s v="Ford"/>
        <s v="Toyota"/>
        <s v="Nissan"/>
        <s v="Honda"/>
      </sharedItems>
    </cacheField>
    <cacheField name="Car Year" numFmtId="0">
      <sharedItems containsSemiMixedTypes="0" containsString="0" containsNumber="1" containsInteger="1" minValue="2010" maxValue="2022"/>
    </cacheField>
    <cacheField name="Sale Price" numFmtId="0">
      <sharedItems containsSemiMixedTypes="0" containsString="0" containsNumber="1" containsInteger="1" minValue="10033" maxValue="49961"/>
    </cacheField>
    <cacheField name="Commission Rate" numFmtId="0">
      <sharedItems containsSemiMixedTypes="0" containsString="0" containsNumber="1" minValue="5.0410944159206897E-2" maxValue="0.14997126691662299"/>
    </cacheField>
    <cacheField name="Cost of car" numFmtId="0">
      <sharedItems containsSemiMixedTypes="0" containsString="0" containsNumber="1" minValue="1353.45" maxValue="44454.65"/>
    </cacheField>
    <cacheField name="Commission ($)" numFmtId="2">
      <sharedItems containsSemiMixedTypes="0" containsString="0" containsNumber="1" minValue="534.16861612673642" maxValue="7406.5281128348724"/>
    </cacheField>
    <cacheField name="Dealership Profit" numFmtId="0">
      <sharedItems containsSemiMixedTypes="0" containsString="0" containsNumber="1" minValue="2397.4699999999993" maxValue="44796.9" count="746">
        <n v="7359.25"/>
        <n v="4186.9000000000015"/>
        <n v="21465.31"/>
        <n v="7580.6699999999983"/>
        <n v="5553.35"/>
        <n v="39435.67"/>
        <n v="6878.9"/>
        <n v="6938.66"/>
        <n v="14677.46"/>
        <n v="12186.1"/>
        <n v="33793.11"/>
        <n v="12593.71"/>
        <n v="3179.8199999999997"/>
        <n v="36902.300000000003"/>
        <n v="3071.7199999999993"/>
        <n v="12491.029999999999"/>
        <n v="23267.95"/>
        <n v="39721.199999999997"/>
        <n v="33381.06"/>
        <n v="13444.46"/>
        <n v="11978.34"/>
        <n v="26534.11"/>
        <n v="18090.28"/>
        <n v="24440.59"/>
        <n v="27940.32"/>
        <n v="29977.87"/>
        <n v="18983.080000000002"/>
        <n v="24909.510000000002"/>
        <n v="18975.439999999999"/>
        <n v="7693.96"/>
        <n v="17951.47"/>
        <n v="25030.69"/>
        <n v="5520.0199999999968"/>
        <n v="4255.3600000000006"/>
        <n v="9207.11"/>
        <n v="15573.79"/>
        <n v="13823.97"/>
        <n v="12683.81"/>
        <n v="27447.5"/>
        <n v="4406.3700000000008"/>
        <n v="21841.67"/>
        <n v="17931.5"/>
        <n v="13786.129999999997"/>
        <n v="3677.0699999999997"/>
        <n v="29479.66"/>
        <n v="34878.229999999996"/>
        <n v="11709.990000000002"/>
        <n v="11415.02"/>
        <n v="8341.84"/>
        <n v="22810.65"/>
        <n v="40024.15"/>
        <n v="25836.97"/>
        <n v="36494.97"/>
        <n v="20883.95"/>
        <n v="24272.239999999998"/>
        <n v="2787.67"/>
        <n v="6476.81"/>
        <n v="13721.32"/>
        <n v="14013"/>
        <n v="43041.29"/>
        <n v="5816.77"/>
        <n v="10352.36"/>
        <n v="13893"/>
        <n v="12848.15"/>
        <n v="6906.79"/>
        <n v="20658.55"/>
        <n v="24616.54"/>
        <n v="6053.94"/>
        <n v="22677.64"/>
        <n v="9930.66"/>
        <n v="9091.4399999999987"/>
        <n v="11937.56"/>
        <n v="14786.349999999999"/>
        <n v="20927.560000000001"/>
        <n v="18149.89"/>
        <n v="12683.66"/>
        <n v="8543.1699999999983"/>
        <n v="23900.19"/>
        <n v="20258.68"/>
        <n v="15362.76"/>
        <n v="29397.309999999998"/>
        <n v="14752.61"/>
        <n v="8935.59"/>
        <n v="15789.53"/>
        <n v="30583.739999999998"/>
        <n v="2769.8099999999995"/>
        <n v="20564.059999999998"/>
        <n v="7505.55"/>
        <n v="8842.74"/>
        <n v="21672.05"/>
        <n v="34730.03"/>
        <n v="5429.48"/>
        <n v="5759.3799999999992"/>
        <n v="8266.08"/>
        <n v="15902.380000000001"/>
        <n v="11992.84"/>
        <n v="12688.09"/>
        <n v="12133.78"/>
        <n v="10976.18"/>
        <n v="12604.96"/>
        <n v="8718"/>
        <n v="37012.69"/>
        <n v="31974.48"/>
        <n v="3545.3099999999995"/>
        <n v="20625.240000000002"/>
        <n v="36363.089999999997"/>
        <n v="15440.720000000001"/>
        <n v="11773.29"/>
        <n v="27048.61"/>
        <n v="4921.49"/>
        <n v="25390.48"/>
        <n v="9361.57"/>
        <n v="14782.560000000001"/>
        <n v="25175.25"/>
        <n v="16249.46"/>
        <n v="10345.619999999999"/>
        <n v="7466.63"/>
        <n v="38297.1"/>
        <n v="31376.67"/>
        <n v="8880.84"/>
        <n v="15210.42"/>
        <n v="16540.68"/>
        <n v="14684.3"/>
        <n v="9985.17"/>
        <n v="15446.55"/>
        <n v="25520.68"/>
        <n v="25510.95"/>
        <n v="12764.32"/>
        <n v="19406.689999999999"/>
        <n v="32829.93"/>
        <n v="10003.450000000001"/>
        <n v="11764.49"/>
        <n v="12762.480000000003"/>
        <n v="10060.39"/>
        <n v="28380.83"/>
        <n v="19572.78"/>
        <n v="8447.4699999999993"/>
        <n v="4550.0099999999984"/>
        <n v="17484.38"/>
        <n v="9598.82"/>
        <n v="3556.7099999999991"/>
        <n v="11156.080000000002"/>
        <n v="16709.3"/>
        <n v="7346.25"/>
        <n v="18969.88"/>
        <n v="3460.8099999999995"/>
        <n v="17355.870000000003"/>
        <n v="19516.98"/>
        <n v="7908.77"/>
        <n v="32422.21"/>
        <n v="12381.43"/>
        <n v="14148.59"/>
        <n v="7855.65"/>
        <n v="4981.9399999999996"/>
        <n v="28154.61"/>
        <n v="14781.150000000001"/>
        <n v="18940.68"/>
        <n v="23463.69"/>
        <n v="7443.260000000002"/>
        <n v="11877.880000000001"/>
        <n v="6116.86"/>
        <n v="19479.45"/>
        <n v="10556.65"/>
        <n v="12420.66"/>
        <n v="28980.690000000002"/>
        <n v="22184.85"/>
        <n v="10766.82"/>
        <n v="33661.599999999999"/>
        <n v="15475.78"/>
        <n v="11502.24"/>
        <n v="34940.06"/>
        <n v="14133.990000000002"/>
        <n v="12134.93"/>
        <n v="15284.21"/>
        <n v="14189.41"/>
        <n v="23881.22"/>
        <n v="25494.65"/>
        <n v="6819.21"/>
        <n v="28478.67"/>
        <n v="19635.53"/>
        <n v="9658.82"/>
        <n v="30329.46"/>
        <n v="14814.84"/>
        <n v="30011.439999999999"/>
        <n v="33362.050000000003"/>
        <n v="3624.34"/>
        <n v="5800.24"/>
        <n v="15347.349999999999"/>
        <n v="10078.68"/>
        <n v="15796.43"/>
        <n v="34471.65"/>
        <n v="29216.73"/>
        <n v="10037.530000000001"/>
        <n v="23317.01"/>
        <n v="12350.419999999998"/>
        <n v="14489.16"/>
        <n v="27130.91"/>
        <n v="12213.64"/>
        <n v="41130.559999999998"/>
        <n v="23988.54"/>
        <n v="7515.06"/>
        <n v="24201.77"/>
        <n v="11856.419999999998"/>
        <n v="6644.5400000000009"/>
        <n v="27020.85"/>
        <n v="28756.17"/>
        <n v="8206.26"/>
        <n v="16875.91"/>
        <n v="27289.46"/>
        <n v="11801.54"/>
        <n v="30512.560000000001"/>
        <n v="21859.23"/>
        <n v="9127.99"/>
        <n v="11982.52"/>
        <n v="16792.559999999998"/>
        <n v="15782.42"/>
        <n v="5448.08"/>
        <n v="23065.03"/>
        <n v="18442.32"/>
        <n v="44796.9"/>
        <n v="18512.190000000002"/>
        <n v="30267.309999999998"/>
        <n v="28538.01"/>
        <n v="3772.1899999999996"/>
        <n v="3996.0699999999997"/>
        <n v="5739.09"/>
        <n v="21638.32"/>
        <n v="6702.37"/>
        <n v="20282.53"/>
        <n v="28736.58"/>
        <n v="9093.0600000000013"/>
        <n v="23061.27"/>
        <n v="25575.54"/>
        <n v="32806.050000000003"/>
        <n v="33089.07"/>
        <n v="16124.61"/>
        <n v="15931.26"/>
        <n v="18051.57"/>
        <n v="9564.31"/>
        <n v="6661.77"/>
        <n v="6372.42"/>
        <n v="11328.830000000002"/>
        <n v="26808.639999999999"/>
        <n v="32524.720000000001"/>
        <n v="18557.490000000002"/>
        <n v="9409.8300000000017"/>
        <n v="34377.89"/>
        <n v="31370.46"/>
        <n v="15940.740000000002"/>
        <n v="21173.919999999998"/>
        <n v="8626.0099999999984"/>
        <n v="7753.4"/>
        <n v="23744.93"/>
        <n v="27807.439999999999"/>
        <n v="19026.73"/>
        <n v="12819.97"/>
        <n v="10293.85"/>
        <n v="19852.39"/>
        <n v="3334.1100000000006"/>
        <n v="27519.13"/>
        <n v="15517.03"/>
        <n v="37575.74"/>
        <n v="5859.8600000000006"/>
        <n v="7384.76"/>
        <n v="42658.31"/>
        <n v="21982.45"/>
        <n v="17472.57"/>
        <n v="7183.95"/>
        <n v="41416.720000000001"/>
        <n v="6857.41"/>
        <n v="8370.01"/>
        <n v="37706.9"/>
        <n v="9013.94"/>
        <n v="12992.64"/>
        <n v="10558.47"/>
        <n v="35572"/>
        <n v="24279"/>
        <n v="10141.98"/>
        <n v="13511.46"/>
        <n v="5894.23"/>
        <n v="27204.27"/>
        <n v="12610.619999999999"/>
        <n v="17458.099999999999"/>
        <n v="30907.73"/>
        <n v="24897.17"/>
        <n v="15510.1"/>
        <n v="30711.86"/>
        <n v="9482.77"/>
        <n v="10196.27"/>
        <n v="36369.22"/>
        <n v="16840.900000000001"/>
        <n v="13599.09"/>
        <n v="17733.400000000001"/>
        <n v="5284.8600000000006"/>
        <n v="4204.0300000000007"/>
        <n v="9201.4199999999983"/>
        <n v="23713.4"/>
        <n v="19516.22"/>
        <n v="7732.23"/>
        <n v="36465.56"/>
        <n v="13122.019999999997"/>
        <n v="8646.380000000001"/>
        <n v="23876.9"/>
        <n v="13722.75"/>
        <n v="12927.720000000001"/>
        <n v="4030.66"/>
        <n v="26402.67"/>
        <n v="21631.360000000001"/>
        <n v="6372.88"/>
        <n v="31585.66"/>
        <n v="2905.4699999999993"/>
        <n v="5506.3499999999985"/>
        <n v="15591.01"/>
        <n v="27500.989999999998"/>
        <n v="16169.16"/>
        <n v="22892.799999999999"/>
        <n v="5547.98"/>
        <n v="8603.3100000000013"/>
        <n v="12647.869999999999"/>
        <n v="10366.290000000001"/>
        <n v="13633.81"/>
        <n v="8200.2099999999991"/>
        <n v="7025.6100000000006"/>
        <n v="16459.810000000001"/>
        <n v="8161.35"/>
        <n v="19770.939999999999"/>
        <n v="18928.82"/>
        <n v="16964.72"/>
        <n v="12189.75"/>
        <n v="22196.059999999998"/>
        <n v="10567.55"/>
        <n v="32346.559999999998"/>
        <n v="19014.5"/>
        <n v="12822.83"/>
        <n v="10582.91"/>
        <n v="15935.7"/>
        <n v="27401.52"/>
        <n v="25079.39"/>
        <n v="13735.619999999999"/>
        <n v="28070.370000000003"/>
        <n v="36459.360000000001"/>
        <n v="9795.7999999999993"/>
        <n v="11568.82"/>
        <n v="8129.13"/>
        <n v="11057.279999999999"/>
        <n v="23787.73"/>
        <n v="21617.39"/>
        <n v="8124.57"/>
        <n v="10390.5"/>
        <n v="34198.85"/>
        <n v="10862.869999999999"/>
        <n v="2871.0299999999988"/>
        <n v="16025.82"/>
        <n v="23955.16"/>
        <n v="36535.61"/>
        <n v="25406.55"/>
        <n v="26138.46"/>
        <n v="14064.869999999999"/>
        <n v="24971.35"/>
        <n v="5561.63"/>
        <n v="35321.72"/>
        <n v="31107.23"/>
        <n v="22397.98"/>
        <n v="34909.01"/>
        <n v="30097.83"/>
        <n v="7259.4400000000005"/>
        <n v="3695.8099999999995"/>
        <n v="40198.17"/>
        <n v="9319.869999999999"/>
        <n v="6531.7400000000016"/>
        <n v="13618.71"/>
        <n v="28657.33"/>
        <n v="15498.99"/>
        <n v="27446.15"/>
        <n v="9166.630000000001"/>
        <n v="20824.870000000003"/>
        <n v="24520.559999999998"/>
        <n v="34530.26"/>
        <n v="31659.65"/>
        <n v="16184.869999999999"/>
        <n v="11975.259999999998"/>
        <n v="21959.53"/>
        <n v="9384.67"/>
        <n v="10168.27"/>
        <n v="30696.370000000003"/>
        <n v="14164.47"/>
        <n v="13713.14"/>
        <n v="5553.17"/>
        <n v="20832.510000000002"/>
        <n v="17318.489999999998"/>
        <n v="28166.33"/>
        <n v="6926"/>
        <n v="9107.23"/>
        <n v="9865.6500000000015"/>
        <n v="15578.91"/>
        <n v="29476.02"/>
        <n v="11742.71"/>
        <n v="15708.58"/>
        <n v="26401.22"/>
        <n v="15467.41"/>
        <n v="13325.02"/>
        <n v="5082.92"/>
        <n v="9487.9"/>
        <n v="26338.6"/>
        <n v="13246.96"/>
        <n v="7759.1100000000006"/>
        <n v="23436.66"/>
        <n v="32423.59"/>
        <n v="13206.46"/>
        <n v="22674.14"/>
        <n v="14464.66"/>
        <n v="2477.7299999999996"/>
        <n v="32884.379999999997"/>
        <n v="17681.310000000001"/>
        <n v="10907.869999999999"/>
        <n v="18057.89"/>
        <n v="6493.62"/>
        <n v="31361.27"/>
        <n v="23810.51"/>
        <n v="32838.78"/>
        <n v="22014.58"/>
        <n v="20291.79"/>
        <n v="30726.29"/>
        <n v="7940.59"/>
        <n v="11253.79"/>
        <n v="19552.34"/>
        <n v="22041.55"/>
        <n v="10032.23"/>
        <n v="28158.25"/>
        <n v="20416.349999999999"/>
        <n v="13792.7"/>
        <n v="14002"/>
        <n v="14094.82"/>
        <n v="4338.2900000000009"/>
        <n v="37951.120000000003"/>
        <n v="16394.53"/>
        <n v="25243.96"/>
        <n v="35809.370000000003"/>
        <n v="18106.38"/>
        <n v="24669.010000000002"/>
        <n v="14918.21"/>
        <n v="26064.57"/>
        <n v="21517.05"/>
        <n v="8694.27"/>
        <n v="16295.560000000001"/>
        <n v="6239.4500000000007"/>
        <n v="29700.86"/>
        <n v="2397.4699999999993"/>
        <n v="20013.07"/>
        <n v="25572.93"/>
        <n v="7522.98"/>
        <n v="19978.63"/>
        <n v="25399.33"/>
        <n v="9029.77"/>
        <n v="7819.57"/>
        <n v="18329.650000000001"/>
        <n v="14718.84"/>
        <n v="22271.11"/>
        <n v="5146.0600000000013"/>
        <n v="33099.01"/>
        <n v="15526.62"/>
        <n v="35582.99"/>
        <n v="9265.130000000001"/>
        <n v="18683.59"/>
        <n v="8367.84"/>
        <n v="32428.120000000003"/>
        <n v="15528.52"/>
        <n v="17278.13"/>
        <n v="25000.28"/>
        <n v="29768.46"/>
        <n v="9017.41"/>
        <n v="24235.02"/>
        <n v="11492.080000000002"/>
        <n v="8567.86"/>
        <n v="30745.56"/>
        <n v="8144.9599999999991"/>
        <n v="6704.7900000000009"/>
        <n v="35860.83"/>
        <n v="9528.2000000000007"/>
        <n v="20030.03"/>
        <n v="3699.7299999999996"/>
        <n v="16117.970000000001"/>
        <n v="6934.5"/>
        <n v="10176.57"/>
        <n v="6359.21"/>
        <n v="3481.9400000000005"/>
        <n v="8419.51"/>
        <n v="24153.91"/>
        <n v="9556.49"/>
        <n v="24618.49"/>
        <n v="18241.489999999998"/>
        <n v="9514.67"/>
        <n v="20238.02"/>
        <n v="16570.45"/>
        <n v="19461.87"/>
        <n v="3752.6299999999992"/>
        <n v="19181.89"/>
        <n v="29836.91"/>
        <n v="24030.75"/>
        <n v="10144.73"/>
        <n v="6831.81"/>
        <n v="28473.379999999997"/>
        <n v="3904.8499999999985"/>
        <n v="4883.0999999999985"/>
        <n v="6949.9699999999993"/>
        <n v="28015.78"/>
        <n v="36307.49"/>
        <n v="11094.21"/>
        <n v="14973.33"/>
        <n v="7380.52"/>
        <n v="27918.760000000002"/>
        <n v="22338.6"/>
        <n v="9676.07"/>
        <n v="17636.47"/>
        <n v="9192.0300000000007"/>
        <n v="24579.9"/>
        <n v="15828.43"/>
        <n v="36663.32"/>
        <n v="6567.869999999999"/>
        <n v="13397.220000000001"/>
        <n v="12370.330000000002"/>
        <n v="40333.56"/>
        <n v="17120.11"/>
        <n v="31780.489999999998"/>
        <n v="7949.47"/>
        <n v="9930.32"/>
        <n v="11829.47"/>
        <n v="10092.790000000001"/>
        <n v="25558.6"/>
        <n v="15950.07"/>
        <n v="8933.5499999999993"/>
        <n v="17576.510000000002"/>
        <n v="11037.93"/>
        <n v="25802.75"/>
        <n v="7557.9599999999991"/>
        <n v="26132.42"/>
        <n v="20901.990000000002"/>
        <n v="8461.0499999999993"/>
        <n v="7857.5300000000007"/>
        <n v="11082.939999999999"/>
        <n v="22344.34"/>
        <n v="16534.66"/>
        <n v="37137.83"/>
        <n v="4021.8600000000006"/>
        <n v="17108.84"/>
        <n v="7936.44"/>
        <n v="11090.91"/>
        <n v="10749.599999999999"/>
        <n v="36660.22"/>
        <n v="27641.22"/>
        <n v="4636.6399999999994"/>
        <n v="15897.66"/>
        <n v="25405.89"/>
        <n v="27561.83"/>
        <n v="6013.42"/>
        <n v="14169.63"/>
        <n v="21649"/>
        <n v="5743.92"/>
        <n v="9830.93"/>
        <n v="31598.32"/>
        <n v="24064.29"/>
        <n v="16587.79"/>
        <n v="22416.46"/>
        <n v="16855.59"/>
        <n v="25675.18"/>
        <n v="11669.45"/>
        <n v="9399.2900000000009"/>
        <n v="26527.760000000002"/>
        <n v="20741.099999999999"/>
        <n v="7934.0599999999995"/>
        <n v="28653.4"/>
        <n v="6121.82"/>
        <n v="5566.7800000000007"/>
        <n v="14654.060000000001"/>
        <n v="4957.71"/>
        <n v="24067.16"/>
        <n v="17226.919999999998"/>
        <n v="20807.86"/>
        <n v="4018.0599999999995"/>
        <n v="14481.36"/>
        <n v="24515.82"/>
        <n v="17159.900000000001"/>
        <n v="22905.239999999998"/>
        <n v="11255.78"/>
        <n v="33344.43"/>
        <n v="9304.9599999999991"/>
        <n v="27281.07"/>
        <n v="24205.03"/>
        <n v="10193.41"/>
        <n v="9889.57"/>
        <n v="15915.630000000001"/>
        <n v="13884.080000000002"/>
        <n v="9720.2000000000007"/>
        <n v="6377.9199999999983"/>
        <n v="23898.16"/>
        <n v="32306.510000000002"/>
        <n v="27454.04"/>
        <n v="12246.260000000002"/>
        <n v="10622.419999999998"/>
        <n v="14551.73"/>
        <n v="8649.0600000000013"/>
        <n v="40424.06"/>
        <n v="18638.010000000002"/>
        <n v="12108.81"/>
        <n v="26942.13"/>
        <n v="13669.85"/>
        <n v="13320.900000000001"/>
        <n v="26562.69"/>
        <n v="17796.309999999998"/>
        <n v="28041.91"/>
        <n v="5767.619999999999"/>
        <n v="14332.39"/>
        <n v="8146"/>
        <n v="27896.23"/>
        <n v="23227.41"/>
        <n v="26671.040000000001"/>
        <n v="10615.65"/>
        <n v="4057.1399999999994"/>
        <n v="5047.2999999999993"/>
        <n v="14452.509999999998"/>
        <n v="24336.059999999998"/>
        <n v="13803.130000000001"/>
        <n v="20370.7"/>
        <n v="18561.02"/>
        <n v="8531.5899999999965"/>
        <n v="9621.5999999999985"/>
        <n v="9645.81"/>
        <n v="4764.22"/>
        <n v="4863.9000000000015"/>
        <n v="4039.26"/>
        <n v="20271.45"/>
        <n v="13432.8"/>
        <n v="6448.08"/>
        <n v="19621.099999999999"/>
        <n v="17054.02"/>
        <n v="7405.57"/>
        <n v="6307.2"/>
        <n v="20226.72"/>
        <n v="32170.03"/>
        <n v="27061.48"/>
        <n v="10566.48"/>
        <n v="28383.260000000002"/>
        <n v="22868.559999999998"/>
        <n v="9980.42"/>
        <n v="11890.14"/>
        <n v="28339.620000000003"/>
        <n v="19700.759999999998"/>
        <n v="13896.01"/>
        <n v="13798.269999999997"/>
        <n v="28370.12"/>
        <n v="27197.71"/>
        <n v="26203.599999999999"/>
        <n v="8010.07"/>
        <n v="10054.76"/>
        <n v="8968.77"/>
        <n v="25796.73"/>
        <n v="19314.3"/>
        <n v="29762.720000000001"/>
        <n v="30853.17"/>
        <n v="18515.259999999998"/>
        <n v="21013.93"/>
        <n v="7058.619999999999"/>
        <n v="23914.22"/>
        <n v="8263.2099999999991"/>
        <n v="10372.650000000001"/>
        <n v="21308.55"/>
        <n v="27726.6"/>
        <n v="9934.75"/>
        <n v="18775.84"/>
        <n v="18239.25"/>
        <n v="5272.9400000000005"/>
        <n v="23229.279999999999"/>
        <n v="8336.6"/>
        <n v="13829.41"/>
        <n v="3634.4399999999987"/>
        <n v="8720.41"/>
        <n v="25543.18"/>
        <n v="23246.3"/>
        <n v="11900.59"/>
        <n v="18826.900000000001"/>
        <n v="7696.7000000000007"/>
        <n v="27565.95"/>
        <n v="13906.25"/>
        <n v="8694.39"/>
        <n v="38153.910000000003"/>
        <n v="8655.41"/>
        <n v="6488.35"/>
        <n v="9513.369999999999"/>
        <n v="8587.4800000000032"/>
        <n v="11303.64"/>
        <n v="18093.060000000001"/>
        <n v="24558.41"/>
        <n v="34524.910000000003"/>
        <n v="7341.9599999999991"/>
        <n v="10412.34"/>
        <n v="8537.4699999999993"/>
        <n v="14934.28"/>
        <n v="12240.27"/>
        <n v="8034.77"/>
        <n v="31071.78"/>
        <n v="16137.57"/>
        <n v="27585.040000000001"/>
        <n v="2822.5599999999995"/>
        <n v="23537.27"/>
        <n v="14415.310000000001"/>
        <n v="12048.61"/>
        <n v="32338.63"/>
        <n v="24970.79"/>
        <n v="22038.45"/>
        <n v="37450.86"/>
        <n v="10114.82"/>
        <n v="9768.4500000000007"/>
        <n v="21271.13"/>
        <n v="14598.2"/>
        <n v="32345.96"/>
        <n v="28861.47"/>
        <n v="31133"/>
        <n v="32812.160000000003"/>
        <n v="18088.629999999997"/>
        <n v="23875.29"/>
        <n v="10383.11"/>
        <n v="12050.74"/>
        <n v="11245.97"/>
        <n v="10351.02"/>
        <n v="8808.130000000001"/>
        <n v="28290.05"/>
        <n v="13316.03"/>
        <n v="24642.760000000002"/>
        <n v="10836.43"/>
        <n v="24164.75"/>
        <n v="22882.63"/>
        <n v="6603.4700000000012"/>
        <n v="15386.55"/>
        <n v="21721.239999999998"/>
        <n v="13950.16"/>
        <n v="17761.05"/>
        <n v="8190.55"/>
        <n v="26484.13"/>
        <n v="16054.23"/>
        <n v="14832.89"/>
        <n v="15085.689999999999"/>
        <n v="25776.55"/>
        <n v="16061.169999999998"/>
        <n v="23197.02"/>
        <n v="12871.470000000001"/>
        <n v="25578.52"/>
      </sharedItems>
    </cacheField>
    <cacheField name="Year Sold" numFmtId="0">
      <sharedItems containsSemiMixedTypes="0" containsString="0" containsNumber="1" containsInteger="1" minValue="2022" maxValue="2023"/>
    </cacheField>
    <cacheField name="Car Age" numFmtId="0">
      <sharedItems containsSemiMixedTypes="0" containsString="0" containsNumber="1" containsInteger="1" minValue="0" maxValue="13"/>
    </cacheField>
    <cacheField name="Months (Date)" numFmtId="0" databaseField="0">
      <fieldGroup base="0">
        <rangePr groupBy="months" startDate="2022-05-01T00:00:00" endDate="2023-05-02T00:00:00"/>
        <groupItems count="14">
          <s v="&lt;5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23"/>
        </groupItems>
      </fieldGroup>
    </cacheField>
    <cacheField name="Quarters (Date)" numFmtId="0" databaseField="0">
      <fieldGroup base="0">
        <rangePr groupBy="quarters" startDate="2022-05-01T00:00:00" endDate="2023-05-02T00:00:00"/>
        <groupItems count="6">
          <s v="&lt;5/1/2022"/>
          <s v="Qtr1"/>
          <s v="Qtr2"/>
          <s v="Qtr3"/>
          <s v="Qtr4"/>
          <s v="&gt;5/2/2023"/>
        </groupItems>
      </fieldGroup>
    </cacheField>
    <cacheField name="Years (Date)" numFmtId="0" databaseField="0">
      <fieldGroup base="0">
        <rangePr groupBy="years" startDate="2022-05-01T00:00:00" endDate="2023-05-02T00:00:00"/>
        <groupItems count="4">
          <s v="&lt;5/1/2022"/>
          <s v="2022"/>
          <s v="2023"/>
          <s v="&gt;5/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6">
  <r>
    <x v="0"/>
    <x v="0"/>
    <s v="Amy Garcia"/>
    <x v="0"/>
    <n v="2015"/>
    <n v="10828"/>
    <n v="5.1254837756118499E-2"/>
    <n v="3468.75"/>
    <n v="554.98738322325107"/>
    <x v="0"/>
    <n v="2023"/>
    <n v="8"/>
  </r>
  <r>
    <x v="1"/>
    <x v="1"/>
    <s v="Stephanie Rojas"/>
    <x v="1"/>
    <n v="2022"/>
    <n v="26131"/>
    <n v="0.10786415504052201"/>
    <n v="21944.1"/>
    <n v="2818.5982353638806"/>
    <x v="1"/>
    <n v="2022"/>
    <n v="0"/>
  </r>
  <r>
    <x v="2"/>
    <x v="2"/>
    <s v="Terry Hernandez"/>
    <x v="2"/>
    <n v="2021"/>
    <n v="46137"/>
    <n v="5.85906530368012E-2"/>
    <n v="24671.69"/>
    <n v="2703.1969591588968"/>
    <x v="2"/>
    <n v="2022"/>
    <n v="1"/>
  </r>
  <r>
    <x v="3"/>
    <x v="3"/>
    <s v="Tasha Richard"/>
    <x v="1"/>
    <n v="2022"/>
    <n v="30661"/>
    <n v="8.4568354713044996E-2"/>
    <n v="23080.33"/>
    <n v="2592.9503238566726"/>
    <x v="3"/>
    <n v="2022"/>
    <n v="0"/>
  </r>
  <r>
    <x v="4"/>
    <x v="0"/>
    <s v="Blake Peters"/>
    <x v="2"/>
    <n v="2021"/>
    <n v="10353"/>
    <n v="0.14487106608698"/>
    <n v="4799.6499999999996"/>
    <n v="1499.8501471985039"/>
    <x v="4"/>
    <n v="2023"/>
    <n v="2"/>
  </r>
  <r>
    <x v="5"/>
    <x v="4"/>
    <s v="Pamela Williams"/>
    <x v="3"/>
    <n v="2015"/>
    <n v="47406"/>
    <n v="0.123469222973544"/>
    <n v="7970.33"/>
    <n v="5853.1819842838268"/>
    <x v="5"/>
    <n v="2023"/>
    <n v="8"/>
  </r>
  <r>
    <x v="6"/>
    <x v="5"/>
    <s v="George Cobb"/>
    <x v="2"/>
    <n v="2022"/>
    <n v="15128"/>
    <n v="7.1299611162274901E-2"/>
    <n v="8249.1"/>
    <n v="1078.6205176628946"/>
    <x v="6"/>
    <n v="2023"/>
    <n v="1"/>
  </r>
  <r>
    <x v="7"/>
    <x v="2"/>
    <s v="Lance Johnson"/>
    <x v="1"/>
    <n v="2015"/>
    <n v="11780"/>
    <n v="0.11234179178091599"/>
    <n v="4841.34"/>
    <n v="1323.3863071791905"/>
    <x v="7"/>
    <n v="2022"/>
    <n v="7"/>
  </r>
  <r>
    <x v="8"/>
    <x v="1"/>
    <s v="Matthew Beltran"/>
    <x v="3"/>
    <n v="2020"/>
    <n v="20779"/>
    <n v="8.6882954261789297E-2"/>
    <n v="6101.54"/>
    <n v="1805.3409066057197"/>
    <x v="8"/>
    <n v="2022"/>
    <n v="2"/>
  </r>
  <r>
    <x v="9"/>
    <x v="6"/>
    <s v="Jonathan Rodriguez"/>
    <x v="4"/>
    <n v="2021"/>
    <n v="19768"/>
    <n v="5.3189827283163897E-2"/>
    <n v="7581.9"/>
    <n v="1051.456505733584"/>
    <x v="9"/>
    <n v="2023"/>
    <n v="2"/>
  </r>
  <r>
    <x v="10"/>
    <x v="6"/>
    <s v="Marie Hampton"/>
    <x v="4"/>
    <n v="2019"/>
    <n v="43492"/>
    <n v="0.13683947015796599"/>
    <n v="9698.89"/>
    <n v="5951.4222361102566"/>
    <x v="10"/>
    <n v="2022"/>
    <n v="3"/>
  </r>
  <r>
    <x v="11"/>
    <x v="4"/>
    <s v="Danielle Bartlett"/>
    <x v="1"/>
    <n v="2021"/>
    <n v="38378"/>
    <n v="9.4754965240426398E-2"/>
    <n v="25784.29"/>
    <n v="3636.5060559970843"/>
    <x v="11"/>
    <n v="2022"/>
    <n v="1"/>
  </r>
  <r>
    <x v="12"/>
    <x v="5"/>
    <s v="Matthew Gutierrez"/>
    <x v="3"/>
    <n v="2022"/>
    <n v="13933"/>
    <n v="0.119594278518547"/>
    <n v="10753.18"/>
    <n v="1666.3070825989153"/>
    <x v="12"/>
    <n v="2022"/>
    <n v="0"/>
  </r>
  <r>
    <x v="13"/>
    <x v="7"/>
    <s v="Steven Hernandez"/>
    <x v="1"/>
    <n v="2011"/>
    <n v="40580"/>
    <n v="8.6994794553628504E-2"/>
    <n v="3677.7"/>
    <n v="3530.2487629862449"/>
    <x v="13"/>
    <n v="2022"/>
    <n v="11"/>
  </r>
  <r>
    <x v="14"/>
    <x v="2"/>
    <s v="Diane Schroeder"/>
    <x v="3"/>
    <n v="2017"/>
    <n v="18649"/>
    <n v="5.83392516131871E-2"/>
    <n v="15577.28"/>
    <n v="1087.9687033343262"/>
    <x v="14"/>
    <n v="2022"/>
    <n v="5"/>
  </r>
  <r>
    <x v="15"/>
    <x v="5"/>
    <s v="Brianna Allen"/>
    <x v="0"/>
    <n v="2015"/>
    <n v="45374"/>
    <n v="0.13134835146443999"/>
    <n v="32882.97"/>
    <n v="5959.8000993474998"/>
    <x v="15"/>
    <n v="2022"/>
    <n v="7"/>
  </r>
  <r>
    <x v="16"/>
    <x v="1"/>
    <s v="Michelle Todd"/>
    <x v="4"/>
    <n v="2013"/>
    <n v="38997"/>
    <n v="7.0083322357338301E-2"/>
    <n v="15729.05"/>
    <n v="2733.0393219691218"/>
    <x v="16"/>
    <n v="2023"/>
    <n v="10"/>
  </r>
  <r>
    <x v="17"/>
    <x v="5"/>
    <s v="Adam Smith"/>
    <x v="2"/>
    <n v="2012"/>
    <n v="46849"/>
    <n v="5.9187178457606203E-2"/>
    <n v="7127.8"/>
    <n v="2772.8601235603928"/>
    <x v="17"/>
    <n v="2022"/>
    <n v="10"/>
  </r>
  <r>
    <x v="18"/>
    <x v="4"/>
    <s v="Katrina Peterson"/>
    <x v="3"/>
    <n v="2014"/>
    <n v="37060"/>
    <n v="0.111260743866612"/>
    <n v="3678.94"/>
    <n v="4123.3231676966407"/>
    <x v="18"/>
    <n v="2022"/>
    <n v="8"/>
  </r>
  <r>
    <x v="19"/>
    <x v="4"/>
    <s v="Michael Gallagher"/>
    <x v="0"/>
    <n v="2013"/>
    <n v="20636"/>
    <n v="7.9210682602968194E-2"/>
    <n v="7191.54"/>
    <n v="1634.5916461948516"/>
    <x v="19"/>
    <n v="2022"/>
    <n v="9"/>
  </r>
  <r>
    <x v="20"/>
    <x v="5"/>
    <s v="Laura Hernandez"/>
    <x v="2"/>
    <n v="2018"/>
    <n v="14629"/>
    <n v="0.121491192646489"/>
    <n v="2650.66"/>
    <n v="1777.2946572254875"/>
    <x v="20"/>
    <n v="2022"/>
    <n v="4"/>
  </r>
  <r>
    <x v="21"/>
    <x v="6"/>
    <s v="Andrea Lewis"/>
    <x v="4"/>
    <n v="2015"/>
    <n v="32880"/>
    <n v="6.1628961693266301E-2"/>
    <n v="6345.89"/>
    <n v="2026.3602604745961"/>
    <x v="21"/>
    <n v="2022"/>
    <n v="7"/>
  </r>
  <r>
    <x v="22"/>
    <x v="7"/>
    <s v="Clayton Johnson"/>
    <x v="0"/>
    <n v="2013"/>
    <n v="22525"/>
    <n v="7.1412679800895301E-2"/>
    <n v="4434.72"/>
    <n v="1608.5706125151667"/>
    <x v="22"/>
    <n v="2022"/>
    <n v="9"/>
  </r>
  <r>
    <x v="18"/>
    <x v="5"/>
    <s v="John Conley"/>
    <x v="0"/>
    <n v="2018"/>
    <n v="29949"/>
    <n v="5.1046701329045999E-2"/>
    <n v="5508.41"/>
    <n v="1528.7976581035987"/>
    <x v="23"/>
    <n v="2022"/>
    <n v="4"/>
  </r>
  <r>
    <x v="23"/>
    <x v="5"/>
    <s v="Evelyn Perkins"/>
    <x v="4"/>
    <n v="2019"/>
    <n v="44399"/>
    <n v="0.13904320715736099"/>
    <n v="16458.68"/>
    <n v="6173.3793545796707"/>
    <x v="24"/>
    <n v="2022"/>
    <n v="3"/>
  </r>
  <r>
    <x v="24"/>
    <x v="8"/>
    <s v="Todd Jacobson"/>
    <x v="1"/>
    <n v="2019"/>
    <n v="46591"/>
    <n v="0.14750231088193899"/>
    <n v="16613.13"/>
    <n v="6872.2801663004193"/>
    <x v="25"/>
    <n v="2022"/>
    <n v="3"/>
  </r>
  <r>
    <x v="21"/>
    <x v="5"/>
    <s v="Kerry Hicks"/>
    <x v="4"/>
    <n v="2012"/>
    <n v="46244"/>
    <n v="7.5245786240639004E-2"/>
    <n v="27260.92"/>
    <n v="3479.66613891211"/>
    <x v="26"/>
    <n v="2022"/>
    <n v="10"/>
  </r>
  <r>
    <x v="25"/>
    <x v="2"/>
    <s v="Lawrence Cortez"/>
    <x v="2"/>
    <n v="2011"/>
    <n v="37941"/>
    <n v="5.0873365311101197E-2"/>
    <n v="13031.49"/>
    <n v="1930.1863532684906"/>
    <x v="27"/>
    <n v="2022"/>
    <n v="11"/>
  </r>
  <r>
    <x v="26"/>
    <x v="2"/>
    <s v="Lisa Mercado"/>
    <x v="0"/>
    <n v="2018"/>
    <n v="36471"/>
    <n v="5.7729530920802102E-2"/>
    <n v="17495.560000000001"/>
    <n v="2105.4537222125737"/>
    <x v="28"/>
    <n v="2022"/>
    <n v="4"/>
  </r>
  <r>
    <x v="27"/>
    <x v="0"/>
    <s v="Jeffrey Thompson"/>
    <x v="3"/>
    <n v="2011"/>
    <n v="11168"/>
    <n v="0.109098861405487"/>
    <n v="3474.04"/>
    <n v="1218.4160841764788"/>
    <x v="29"/>
    <n v="2022"/>
    <n v="11"/>
  </r>
  <r>
    <x v="28"/>
    <x v="2"/>
    <s v="Bethany Johnson"/>
    <x v="0"/>
    <n v="2022"/>
    <n v="43315"/>
    <n v="0.108290220187437"/>
    <n v="25363.53"/>
    <n v="4690.5908874188335"/>
    <x v="30"/>
    <n v="2023"/>
    <n v="1"/>
  </r>
  <r>
    <x v="8"/>
    <x v="9"/>
    <s v="Derek Carter"/>
    <x v="3"/>
    <n v="2014"/>
    <n v="32334"/>
    <n v="5.7157997310978099E-2"/>
    <n v="7303.31"/>
    <n v="1848.1466850531658"/>
    <x v="31"/>
    <n v="2022"/>
    <n v="8"/>
  </r>
  <r>
    <x v="29"/>
    <x v="5"/>
    <s v="Susan Khan"/>
    <x v="3"/>
    <n v="2017"/>
    <n v="44038"/>
    <n v="8.7968611377410605E-2"/>
    <n v="38517.980000000003"/>
    <n v="3873.9617078384081"/>
    <x v="32"/>
    <n v="2022"/>
    <n v="5"/>
  </r>
  <r>
    <x v="30"/>
    <x v="2"/>
    <s v="Jessica Lutz"/>
    <x v="4"/>
    <n v="2019"/>
    <n v="35517"/>
    <n v="7.2461595046271601E-2"/>
    <n v="31261.64"/>
    <n v="2573.6184712584286"/>
    <x v="33"/>
    <n v="2022"/>
    <n v="3"/>
  </r>
  <r>
    <x v="31"/>
    <x v="1"/>
    <s v="William Smith"/>
    <x v="2"/>
    <n v="2012"/>
    <n v="16624"/>
    <n v="0.118842181816295"/>
    <n v="7416.89"/>
    <n v="1975.6324305140879"/>
    <x v="34"/>
    <n v="2022"/>
    <n v="10"/>
  </r>
  <r>
    <x v="32"/>
    <x v="5"/>
    <s v="Greg Kim"/>
    <x v="4"/>
    <n v="2013"/>
    <n v="20241"/>
    <n v="5.6066546784001803E-2"/>
    <n v="4667.21"/>
    <n v="1134.8429734549804"/>
    <x v="35"/>
    <n v="2023"/>
    <n v="10"/>
  </r>
  <r>
    <x v="33"/>
    <x v="2"/>
    <s v="Michael Mitchell"/>
    <x v="0"/>
    <n v="2016"/>
    <n v="17752"/>
    <n v="7.4210619374879702E-2"/>
    <n v="3928.03"/>
    <n v="1317.3869151428644"/>
    <x v="36"/>
    <n v="2022"/>
    <n v="6"/>
  </r>
  <r>
    <x v="34"/>
    <x v="2"/>
    <s v="Melissa Roth"/>
    <x v="0"/>
    <n v="2012"/>
    <n v="15968"/>
    <n v="8.2191117843599407E-2"/>
    <n v="3284.19"/>
    <n v="1312.4277697265952"/>
    <x v="37"/>
    <n v="2023"/>
    <n v="11"/>
  </r>
  <r>
    <x v="35"/>
    <x v="5"/>
    <s v="Jennifer Ortiz"/>
    <x v="3"/>
    <n v="2015"/>
    <n v="31579"/>
    <n v="0.12113081570996601"/>
    <n v="4131.5"/>
    <n v="3825.1900293050167"/>
    <x v="38"/>
    <n v="2022"/>
    <n v="7"/>
  </r>
  <r>
    <x v="36"/>
    <x v="4"/>
    <s v="Mary Melendez"/>
    <x v="2"/>
    <n v="2021"/>
    <n v="13208"/>
    <n v="6.7102410184461406E-2"/>
    <n v="8801.6299999999992"/>
    <n v="886.28863371636623"/>
    <x v="39"/>
    <n v="2022"/>
    <n v="1"/>
  </r>
  <r>
    <x v="37"/>
    <x v="8"/>
    <s v="Julie Oneal"/>
    <x v="1"/>
    <n v="2015"/>
    <n v="30841"/>
    <n v="7.8035594112492598E-2"/>
    <n v="8999.33"/>
    <n v="2406.6957580233843"/>
    <x v="40"/>
    <n v="2022"/>
    <n v="7"/>
  </r>
  <r>
    <x v="18"/>
    <x v="5"/>
    <s v="Joseph Collins"/>
    <x v="2"/>
    <n v="2010"/>
    <n v="43373"/>
    <n v="7.9530172031090599E-2"/>
    <n v="25441.5"/>
    <n v="3449.4621515044923"/>
    <x v="41"/>
    <n v="2022"/>
    <n v="12"/>
  </r>
  <r>
    <x v="38"/>
    <x v="9"/>
    <s v="Brianna Herrera"/>
    <x v="0"/>
    <n v="2010"/>
    <n v="49161"/>
    <n v="0.110823402817156"/>
    <n v="35374.870000000003"/>
    <n v="5448.189305894206"/>
    <x v="42"/>
    <n v="2023"/>
    <n v="13"/>
  </r>
  <r>
    <x v="39"/>
    <x v="6"/>
    <s v="Brandi Allen"/>
    <x v="0"/>
    <n v="2021"/>
    <n v="13081"/>
    <n v="6.5256570250134899E-2"/>
    <n v="9403.93"/>
    <n v="853.6211954420146"/>
    <x v="43"/>
    <n v="2022"/>
    <n v="1"/>
  </r>
  <r>
    <x v="40"/>
    <x v="5"/>
    <s v="Danny Olson Jr."/>
    <x v="4"/>
    <n v="2018"/>
    <n v="34178"/>
    <n v="5.8412981620858499E-2"/>
    <n v="4698.34"/>
    <n v="1996.4388858377017"/>
    <x v="44"/>
    <n v="2023"/>
    <n v="5"/>
  </r>
  <r>
    <x v="41"/>
    <x v="3"/>
    <s v="Kelly Hamilton"/>
    <x v="4"/>
    <n v="2014"/>
    <n v="42269"/>
    <n v="0.14426256475185101"/>
    <n v="7390.77"/>
    <n v="6097.83434949599"/>
    <x v="45"/>
    <n v="2022"/>
    <n v="8"/>
  </r>
  <r>
    <x v="42"/>
    <x v="6"/>
    <s v="Cassandra Williams"/>
    <x v="2"/>
    <n v="2015"/>
    <n v="31037"/>
    <n v="0.149181276965137"/>
    <n v="19327.009999999998"/>
    <n v="4630.139293166957"/>
    <x v="46"/>
    <n v="2023"/>
    <n v="8"/>
  </r>
  <r>
    <x v="43"/>
    <x v="5"/>
    <s v="Brandi Young"/>
    <x v="1"/>
    <n v="2021"/>
    <n v="20509"/>
    <n v="7.8289654814969398E-2"/>
    <n v="9093.98"/>
    <n v="1605.6425306002075"/>
    <x v="47"/>
    <n v="2023"/>
    <n v="2"/>
  </r>
  <r>
    <x v="44"/>
    <x v="3"/>
    <s v="Nicole Adams"/>
    <x v="4"/>
    <n v="2019"/>
    <n v="39349"/>
    <n v="0.115598562597997"/>
    <n v="31007.16"/>
    <n v="4548.6878396685843"/>
    <x v="48"/>
    <n v="2022"/>
    <n v="3"/>
  </r>
  <r>
    <x v="45"/>
    <x v="0"/>
    <s v="Hannah Jacobson"/>
    <x v="4"/>
    <n v="2018"/>
    <n v="34034"/>
    <n v="9.5624198811522607E-2"/>
    <n v="11223.35"/>
    <n v="3254.4739823513605"/>
    <x v="49"/>
    <n v="2022"/>
    <n v="4"/>
  </r>
  <r>
    <x v="46"/>
    <x v="4"/>
    <s v="Paul Garcia"/>
    <x v="4"/>
    <n v="2010"/>
    <n v="44276"/>
    <n v="7.1703284468454295E-2"/>
    <n v="4251.8500000000004"/>
    <n v="3174.7346231252823"/>
    <x v="50"/>
    <n v="2023"/>
    <n v="13"/>
  </r>
  <r>
    <x v="47"/>
    <x v="6"/>
    <s v="Stephanie Hutchinson"/>
    <x v="1"/>
    <n v="2016"/>
    <n v="45634"/>
    <n v="6.2376416475680201E-2"/>
    <n v="19797.03"/>
    <n v="2846.4853894511903"/>
    <x v="51"/>
    <n v="2023"/>
    <n v="7"/>
  </r>
  <r>
    <x v="48"/>
    <x v="1"/>
    <s v="Robert Cline"/>
    <x v="4"/>
    <n v="2010"/>
    <n v="45030"/>
    <n v="7.2048507596484304E-2"/>
    <n v="8535.0300000000007"/>
    <n v="3244.3442970696883"/>
    <x v="52"/>
    <n v="2023"/>
    <n v="13"/>
  </r>
  <r>
    <x v="42"/>
    <x v="5"/>
    <s v="Stacey Johnson"/>
    <x v="3"/>
    <n v="2016"/>
    <n v="24096"/>
    <n v="0.149007094468637"/>
    <n v="3212.05"/>
    <n v="3590.4749483162773"/>
    <x v="53"/>
    <n v="2023"/>
    <n v="7"/>
  </r>
  <r>
    <x v="49"/>
    <x v="5"/>
    <s v="Amanda Mann"/>
    <x v="2"/>
    <n v="2015"/>
    <n v="32594"/>
    <n v="8.4492154533301597E-2"/>
    <n v="8321.76"/>
    <n v="2753.9372848584321"/>
    <x v="54"/>
    <n v="2022"/>
    <n v="7"/>
  </r>
  <r>
    <x v="50"/>
    <x v="5"/>
    <s v="Darrell Wagner"/>
    <x v="0"/>
    <n v="2022"/>
    <n v="16737"/>
    <n v="0.13146033254254999"/>
    <n v="13949.33"/>
    <n v="2200.251585764659"/>
    <x v="55"/>
    <n v="2022"/>
    <n v="0"/>
  </r>
  <r>
    <x v="51"/>
    <x v="6"/>
    <s v="Laura Reyes"/>
    <x v="3"/>
    <n v="2011"/>
    <n v="13127"/>
    <n v="7.4448279869064202E-2"/>
    <n v="6650.19"/>
    <n v="977.28256984120583"/>
    <x v="56"/>
    <n v="2022"/>
    <n v="11"/>
  </r>
  <r>
    <x v="52"/>
    <x v="9"/>
    <s v="William Schmidt"/>
    <x v="0"/>
    <n v="2016"/>
    <n v="17383"/>
    <n v="0.148261810865496"/>
    <n v="3661.68"/>
    <n v="2577.2350582749168"/>
    <x v="57"/>
    <n v="2022"/>
    <n v="6"/>
  </r>
  <r>
    <x v="53"/>
    <x v="5"/>
    <s v="Jessica Snyder"/>
    <x v="1"/>
    <n v="2015"/>
    <n v="16366"/>
    <n v="0.118437281874943"/>
    <n v="2353"/>
    <n v="1938.3445551653172"/>
    <x v="58"/>
    <n v="2022"/>
    <n v="7"/>
  </r>
  <r>
    <x v="54"/>
    <x v="3"/>
    <s v="Cindy Wells"/>
    <x v="1"/>
    <n v="2013"/>
    <n v="48108"/>
    <n v="0.140176051058165"/>
    <n v="5066.71"/>
    <n v="6743.589464306202"/>
    <x v="59"/>
    <n v="2022"/>
    <n v="9"/>
  </r>
  <r>
    <x v="55"/>
    <x v="8"/>
    <s v="Joseph Owen"/>
    <x v="1"/>
    <n v="2016"/>
    <n v="13402"/>
    <n v="7.12104391187387E-2"/>
    <n v="7585.23"/>
    <n v="954.362305069336"/>
    <x v="60"/>
    <n v="2022"/>
    <n v="6"/>
  </r>
  <r>
    <x v="56"/>
    <x v="6"/>
    <s v="Mark Fuller"/>
    <x v="0"/>
    <n v="2016"/>
    <n v="12483"/>
    <n v="0.14468066115120601"/>
    <n v="2130.64"/>
    <n v="1806.0486931505045"/>
    <x v="61"/>
    <n v="2023"/>
    <n v="7"/>
  </r>
  <r>
    <x v="57"/>
    <x v="1"/>
    <s v="Jonathan Mahoney"/>
    <x v="1"/>
    <n v="2011"/>
    <n v="19014"/>
    <n v="0.13557558275088"/>
    <n v="5121"/>
    <n v="2577.8341304252322"/>
    <x v="62"/>
    <n v="2023"/>
    <n v="12"/>
  </r>
  <r>
    <x v="58"/>
    <x v="2"/>
    <s v="Christopher Thomas"/>
    <x v="4"/>
    <n v="2017"/>
    <n v="16566"/>
    <n v="5.8760940263075601E-2"/>
    <n v="3717.85"/>
    <n v="973.43373639811045"/>
    <x v="63"/>
    <n v="2022"/>
    <n v="5"/>
  </r>
  <r>
    <x v="59"/>
    <x v="7"/>
    <s v="Bonnie Simpson"/>
    <x v="0"/>
    <n v="2017"/>
    <n v="14105"/>
    <n v="9.1408075653267196E-2"/>
    <n v="7198.21"/>
    <n v="1289.3109070893338"/>
    <x v="64"/>
    <n v="2022"/>
    <n v="5"/>
  </r>
  <r>
    <x v="60"/>
    <x v="5"/>
    <s v="Mr. Nathan Lozano"/>
    <x v="0"/>
    <n v="2016"/>
    <n v="24796"/>
    <n v="0.12970334413963699"/>
    <n v="4137.45"/>
    <n v="3216.1241212864388"/>
    <x v="65"/>
    <n v="2022"/>
    <n v="6"/>
  </r>
  <r>
    <x v="61"/>
    <x v="7"/>
    <s v="Ashley Lee"/>
    <x v="3"/>
    <n v="2018"/>
    <n v="44552"/>
    <n v="0.125093787065925"/>
    <n v="19935.46"/>
    <n v="5573.1784013610904"/>
    <x v="66"/>
    <n v="2022"/>
    <n v="4"/>
  </r>
  <r>
    <x v="62"/>
    <x v="9"/>
    <s v="Douglas Lynch"/>
    <x v="4"/>
    <n v="2021"/>
    <n v="11736"/>
    <n v="0.12011431141651401"/>
    <n v="5682.06"/>
    <n v="1409.6615587842084"/>
    <x v="67"/>
    <n v="2022"/>
    <n v="1"/>
  </r>
  <r>
    <x v="63"/>
    <x v="6"/>
    <s v="Christopher Kim"/>
    <x v="1"/>
    <n v="2014"/>
    <n v="27657"/>
    <n v="0.12565644175377"/>
    <n v="4979.3599999999997"/>
    <n v="3475.280209584017"/>
    <x v="68"/>
    <n v="2022"/>
    <n v="8"/>
  </r>
  <r>
    <x v="64"/>
    <x v="5"/>
    <s v="Maureen Butler"/>
    <x v="1"/>
    <n v="2013"/>
    <n v="12387"/>
    <n v="0.12501629158546801"/>
    <n v="2456.34"/>
    <n v="1548.5768038691922"/>
    <x v="69"/>
    <n v="2022"/>
    <n v="9"/>
  </r>
  <r>
    <x v="65"/>
    <x v="5"/>
    <s v="Nicholas Warren"/>
    <x v="0"/>
    <n v="2011"/>
    <n v="40972"/>
    <n v="7.5988487448849396E-2"/>
    <n v="31880.560000000001"/>
    <n v="3113.4003077542575"/>
    <x v="70"/>
    <n v="2023"/>
    <n v="12"/>
  </r>
  <r>
    <x v="15"/>
    <x v="6"/>
    <s v="Leslie Klein"/>
    <x v="1"/>
    <n v="2011"/>
    <n v="25956"/>
    <n v="8.7685178590148793E-2"/>
    <n v="14018.44"/>
    <n v="2275.956495485902"/>
    <x v="71"/>
    <n v="2022"/>
    <n v="11"/>
  </r>
  <r>
    <x v="66"/>
    <x v="9"/>
    <s v="Mark Padilla"/>
    <x v="4"/>
    <n v="2012"/>
    <n v="37496"/>
    <n v="0.122377843472945"/>
    <n v="22709.65"/>
    <n v="4588.6796188615463"/>
    <x v="72"/>
    <n v="2022"/>
    <n v="10"/>
  </r>
  <r>
    <x v="67"/>
    <x v="9"/>
    <s v="Jeffrey Johnson"/>
    <x v="0"/>
    <n v="2013"/>
    <n v="28936"/>
    <n v="6.3813072230084394E-2"/>
    <n v="8008.44"/>
    <n v="1846.495058049722"/>
    <x v="73"/>
    <n v="2022"/>
    <n v="9"/>
  </r>
  <r>
    <x v="68"/>
    <x v="5"/>
    <s v="Austin Smith"/>
    <x v="3"/>
    <n v="2018"/>
    <n v="48879"/>
    <n v="7.1317370408228803E-2"/>
    <n v="30729.11"/>
    <n v="3485.9217481838155"/>
    <x v="74"/>
    <n v="2023"/>
    <n v="5"/>
  </r>
  <r>
    <x v="69"/>
    <x v="3"/>
    <s v="James Williams"/>
    <x v="0"/>
    <n v="2010"/>
    <n v="21801"/>
    <n v="6.17883761828696E-2"/>
    <n v="9117.34"/>
    <n v="1347.0483891627402"/>
    <x v="75"/>
    <n v="2022"/>
    <n v="12"/>
  </r>
  <r>
    <x v="50"/>
    <x v="9"/>
    <s v="Alan Stephens"/>
    <x v="3"/>
    <n v="2014"/>
    <n v="41633"/>
    <n v="0.12411567952055801"/>
    <n v="33089.83"/>
    <n v="5167.3080854793916"/>
    <x v="76"/>
    <n v="2022"/>
    <n v="8"/>
  </r>
  <r>
    <x v="43"/>
    <x v="0"/>
    <s v="Andrew Browning"/>
    <x v="1"/>
    <n v="2017"/>
    <n v="29801"/>
    <n v="0.14260598225601701"/>
    <n v="5900.81"/>
    <n v="4249.8008772115627"/>
    <x v="77"/>
    <n v="2023"/>
    <n v="6"/>
  </r>
  <r>
    <x v="70"/>
    <x v="8"/>
    <s v="Darlene Stafford"/>
    <x v="2"/>
    <n v="2013"/>
    <n v="25196"/>
    <n v="0.111538695270092"/>
    <n v="4937.32"/>
    <n v="2810.3289660252381"/>
    <x v="78"/>
    <n v="2022"/>
    <n v="9"/>
  </r>
  <r>
    <x v="71"/>
    <x v="1"/>
    <s v="William Rowland"/>
    <x v="2"/>
    <n v="2012"/>
    <n v="19922"/>
    <n v="9.1356069730746295E-2"/>
    <n v="4559.24"/>
    <n v="1819.9956211759277"/>
    <x v="79"/>
    <n v="2022"/>
    <n v="10"/>
  </r>
  <r>
    <x v="72"/>
    <x v="6"/>
    <s v="Ethan Johnson"/>
    <x v="2"/>
    <n v="2014"/>
    <n v="37789"/>
    <n v="0.108850312188324"/>
    <n v="8391.69"/>
    <n v="4113.3444472845758"/>
    <x v="80"/>
    <n v="2022"/>
    <n v="8"/>
  </r>
  <r>
    <x v="73"/>
    <x v="9"/>
    <s v="Jordan Ford"/>
    <x v="0"/>
    <n v="2018"/>
    <n v="18414"/>
    <n v="9.31254668335256E-2"/>
    <n v="3661.39"/>
    <n v="1714.8123462725405"/>
    <x v="81"/>
    <n v="2022"/>
    <n v="4"/>
  </r>
  <r>
    <x v="74"/>
    <x v="0"/>
    <s v="Robert Brown"/>
    <x v="1"/>
    <n v="2022"/>
    <n v="36318"/>
    <n v="0.10799757556287599"/>
    <n v="27382.41"/>
    <n v="3922.2559492925302"/>
    <x v="82"/>
    <n v="2022"/>
    <n v="0"/>
  </r>
  <r>
    <x v="5"/>
    <x v="9"/>
    <s v="Dana Campbell"/>
    <x v="0"/>
    <n v="2011"/>
    <n v="25310"/>
    <n v="9.4071630626829106E-2"/>
    <n v="9520.4699999999993"/>
    <n v="2380.9529711650448"/>
    <x v="83"/>
    <n v="2023"/>
    <n v="12"/>
  </r>
  <r>
    <x v="75"/>
    <x v="6"/>
    <s v="Troy Hanson"/>
    <x v="3"/>
    <n v="2010"/>
    <n v="39784"/>
    <n v="0.116943585419507"/>
    <n v="9200.26"/>
    <n v="4652.4836023296666"/>
    <x v="84"/>
    <n v="2023"/>
    <n v="13"/>
  </r>
  <r>
    <x v="26"/>
    <x v="9"/>
    <s v="Jerome Gonzalez"/>
    <x v="4"/>
    <n v="2021"/>
    <n v="15807"/>
    <n v="6.3333411210828403E-2"/>
    <n v="13037.19"/>
    <n v="1001.1112310095646"/>
    <x v="85"/>
    <n v="2022"/>
    <n v="1"/>
  </r>
  <r>
    <x v="62"/>
    <x v="8"/>
    <s v="Anne Ferrell"/>
    <x v="4"/>
    <n v="2012"/>
    <n v="29055"/>
    <n v="0.14994483375874501"/>
    <n v="8490.94"/>
    <n v="4356.6471448603361"/>
    <x v="86"/>
    <n v="2022"/>
    <n v="10"/>
  </r>
  <r>
    <x v="76"/>
    <x v="6"/>
    <s v="Robin Harris"/>
    <x v="1"/>
    <n v="2017"/>
    <n v="12869"/>
    <n v="6.9382754601440805E-2"/>
    <n v="5363.45"/>
    <n v="892.88666896594168"/>
    <x v="87"/>
    <n v="2022"/>
    <n v="5"/>
  </r>
  <r>
    <x v="77"/>
    <x v="0"/>
    <s v="Peter Michael"/>
    <x v="3"/>
    <n v="2014"/>
    <n v="23448"/>
    <n v="7.4480613928184197E-2"/>
    <n v="14605.26"/>
    <n v="1746.4214353880629"/>
    <x v="88"/>
    <n v="2022"/>
    <n v="8"/>
  </r>
  <r>
    <x v="78"/>
    <x v="5"/>
    <s v="Kyle Lawrence"/>
    <x v="3"/>
    <n v="2011"/>
    <n v="25536"/>
    <n v="7.0639002608015602E-2"/>
    <n v="3863.95"/>
    <n v="1803.8375705982864"/>
    <x v="89"/>
    <n v="2023"/>
    <n v="12"/>
  </r>
  <r>
    <x v="79"/>
    <x v="5"/>
    <s v="Michelle Acevedo"/>
    <x v="0"/>
    <n v="2019"/>
    <n v="46195"/>
    <n v="0.12827201830752"/>
    <n v="11464.97"/>
    <n v="5925.525885715886"/>
    <x v="90"/>
    <n v="2022"/>
    <n v="3"/>
  </r>
  <r>
    <x v="80"/>
    <x v="6"/>
    <s v="Amanda Butler"/>
    <x v="2"/>
    <n v="2012"/>
    <n v="15061"/>
    <n v="0.11368732544506401"/>
    <n v="9631.52"/>
    <n v="1712.2448085281089"/>
    <x v="91"/>
    <n v="2023"/>
    <n v="11"/>
  </r>
  <r>
    <x v="81"/>
    <x v="5"/>
    <s v="Christopher Rodriguez"/>
    <x v="3"/>
    <n v="2018"/>
    <n v="14239"/>
    <n v="8.4698911730557894E-2"/>
    <n v="8479.6200000000008"/>
    <n v="1206.0278041314139"/>
    <x v="92"/>
    <n v="2022"/>
    <n v="4"/>
  </r>
  <r>
    <x v="82"/>
    <x v="0"/>
    <s v="Luis Lucas"/>
    <x v="1"/>
    <n v="2014"/>
    <n v="10364"/>
    <n v="6.2669812790513202E-2"/>
    <n v="2097.92"/>
    <n v="649.50993976087886"/>
    <x v="93"/>
    <n v="2023"/>
    <n v="9"/>
  </r>
  <r>
    <x v="83"/>
    <x v="3"/>
    <s v="Meredith Stewart"/>
    <x v="1"/>
    <n v="2017"/>
    <n v="20447"/>
    <n v="6.6205216911507395E-2"/>
    <n v="4544.62"/>
    <n v="1353.6980701895916"/>
    <x v="94"/>
    <n v="2022"/>
    <n v="5"/>
  </r>
  <r>
    <x v="84"/>
    <x v="7"/>
    <s v="Linda Lee"/>
    <x v="3"/>
    <n v="2014"/>
    <n v="24744"/>
    <n v="5.1165608133635097E-2"/>
    <n v="12751.16"/>
    <n v="1266.0418076586668"/>
    <x v="95"/>
    <n v="2022"/>
    <n v="8"/>
  </r>
  <r>
    <x v="85"/>
    <x v="8"/>
    <s v="Mary Wallace"/>
    <x v="1"/>
    <n v="2014"/>
    <n v="41417"/>
    <n v="0.109634892103098"/>
    <n v="28728.91"/>
    <n v="4540.7483262340102"/>
    <x v="96"/>
    <n v="2023"/>
    <n v="9"/>
  </r>
  <r>
    <x v="86"/>
    <x v="4"/>
    <s v="Paige Jackson"/>
    <x v="4"/>
    <n v="2011"/>
    <n v="14302"/>
    <n v="0.13461650695695301"/>
    <n v="2168.2199999999998"/>
    <n v="1925.285282498342"/>
    <x v="97"/>
    <n v="2022"/>
    <n v="11"/>
  </r>
  <r>
    <x v="87"/>
    <x v="3"/>
    <s v="Amanda Carroll"/>
    <x v="2"/>
    <n v="2017"/>
    <n v="43318"/>
    <n v="7.4124938411897406E-2"/>
    <n v="32341.82"/>
    <n v="3210.9440821265716"/>
    <x v="98"/>
    <n v="2023"/>
    <n v="6"/>
  </r>
  <r>
    <x v="88"/>
    <x v="1"/>
    <s v="Lauren Hayes"/>
    <x v="4"/>
    <n v="2014"/>
    <n v="20597"/>
    <n v="0.11092902622252"/>
    <n v="7992.04"/>
    <n v="2284.8051531052447"/>
    <x v="99"/>
    <n v="2022"/>
    <n v="8"/>
  </r>
  <r>
    <x v="59"/>
    <x v="6"/>
    <s v="Ashley Ramsey"/>
    <x v="2"/>
    <n v="2011"/>
    <n v="11853"/>
    <n v="0.11856870571978"/>
    <n v="3135"/>
    <n v="1405.3948688965522"/>
    <x v="100"/>
    <n v="2022"/>
    <n v="11"/>
  </r>
  <r>
    <x v="89"/>
    <x v="2"/>
    <s v="Jill Travis"/>
    <x v="2"/>
    <n v="2018"/>
    <n v="45975"/>
    <n v="0.134241919250249"/>
    <n v="8962.31"/>
    <n v="6171.7722375301983"/>
    <x v="101"/>
    <n v="2022"/>
    <n v="4"/>
  </r>
  <r>
    <x v="90"/>
    <x v="8"/>
    <s v="Tracy Scott"/>
    <x v="3"/>
    <n v="2012"/>
    <n v="35003"/>
    <n v="0.115034457972768"/>
    <n v="3028.52"/>
    <n v="4026.5511324207982"/>
    <x v="102"/>
    <n v="2023"/>
    <n v="11"/>
  </r>
  <r>
    <x v="53"/>
    <x v="0"/>
    <s v="Terry Smith"/>
    <x v="3"/>
    <n v="2020"/>
    <n v="16020"/>
    <n v="9.6959792328444205E-2"/>
    <n v="12474.69"/>
    <n v="1553.2958731016761"/>
    <x v="103"/>
    <n v="2022"/>
    <n v="2"/>
  </r>
  <r>
    <x v="91"/>
    <x v="9"/>
    <s v="Daniel Ochoa"/>
    <x v="4"/>
    <n v="2019"/>
    <n v="43219"/>
    <n v="5.8279957897417502E-2"/>
    <n v="22593.759999999998"/>
    <n v="2518.8015003684868"/>
    <x v="104"/>
    <n v="2023"/>
    <n v="4"/>
  </r>
  <r>
    <x v="92"/>
    <x v="4"/>
    <s v="Charlene Abbott"/>
    <x v="2"/>
    <n v="2012"/>
    <n v="44895"/>
    <n v="0.106798130653931"/>
    <n v="8531.91"/>
    <n v="4794.7020757082319"/>
    <x v="105"/>
    <n v="2022"/>
    <n v="10"/>
  </r>
  <r>
    <x v="93"/>
    <x v="5"/>
    <s v="Mr. Aaron Walker"/>
    <x v="0"/>
    <n v="2020"/>
    <n v="42505"/>
    <n v="9.1330403371328403E-2"/>
    <n v="27064.28"/>
    <n v="3881.9987952983138"/>
    <x v="106"/>
    <n v="2022"/>
    <n v="2"/>
  </r>
  <r>
    <x v="94"/>
    <x v="4"/>
    <s v="Joshua Wallace"/>
    <x v="1"/>
    <n v="2012"/>
    <n v="18361"/>
    <n v="0.14542436577964099"/>
    <n v="6587.71"/>
    <n v="2670.1367800799881"/>
    <x v="107"/>
    <n v="2022"/>
    <n v="10"/>
  </r>
  <r>
    <x v="39"/>
    <x v="5"/>
    <s v="Richard Terry"/>
    <x v="1"/>
    <n v="2017"/>
    <n v="36551"/>
    <n v="9.8624614974345798E-2"/>
    <n v="9502.39"/>
    <n v="3604.8283019273131"/>
    <x v="108"/>
    <n v="2022"/>
    <n v="5"/>
  </r>
  <r>
    <x v="95"/>
    <x v="9"/>
    <s v="Jeffery Baird"/>
    <x v="4"/>
    <n v="2020"/>
    <n v="11166"/>
    <n v="0.102435396624024"/>
    <n v="6244.51"/>
    <n v="1143.7936387038519"/>
    <x v="109"/>
    <n v="2022"/>
    <n v="2"/>
  </r>
  <r>
    <x v="96"/>
    <x v="5"/>
    <s v="Matthew Pearson"/>
    <x v="1"/>
    <n v="2015"/>
    <n v="28848"/>
    <n v="0.12057484210718"/>
    <n v="3457.52"/>
    <n v="3478.3430451079289"/>
    <x v="110"/>
    <n v="2023"/>
    <n v="8"/>
  </r>
  <r>
    <x v="97"/>
    <x v="7"/>
    <s v="Linda Bradford"/>
    <x v="1"/>
    <n v="2013"/>
    <n v="11432"/>
    <n v="0.116594012326986"/>
    <n v="2070.4299999999998"/>
    <n v="1332.9027489221039"/>
    <x v="111"/>
    <n v="2022"/>
    <n v="9"/>
  </r>
  <r>
    <x v="98"/>
    <x v="5"/>
    <s v="Barbara Martinez"/>
    <x v="3"/>
    <n v="2014"/>
    <n v="22855"/>
    <n v="0.11530829168496801"/>
    <n v="8072.44"/>
    <n v="2635.3710064599436"/>
    <x v="112"/>
    <n v="2023"/>
    <n v="9"/>
  </r>
  <r>
    <x v="99"/>
    <x v="1"/>
    <s v="Susan Edwards"/>
    <x v="2"/>
    <n v="2010"/>
    <n v="41364"/>
    <n v="7.8778145852860207E-2"/>
    <n v="16188.75"/>
    <n v="3258.5792250577097"/>
    <x v="113"/>
    <n v="2022"/>
    <n v="12"/>
  </r>
  <r>
    <x v="100"/>
    <x v="0"/>
    <s v="Amanda Weaver"/>
    <x v="2"/>
    <n v="2020"/>
    <n v="25251"/>
    <n v="9.8135946229466905E-2"/>
    <n v="9001.5400000000009"/>
    <n v="2478.0307782402688"/>
    <x v="114"/>
    <n v="2022"/>
    <n v="2"/>
  </r>
  <r>
    <x v="101"/>
    <x v="6"/>
    <s v="Mark Dean"/>
    <x v="0"/>
    <n v="2016"/>
    <n v="30059"/>
    <n v="0.12644323147021599"/>
    <n v="19713.38"/>
    <n v="3800.7570947632225"/>
    <x v="115"/>
    <n v="2022"/>
    <n v="6"/>
  </r>
  <r>
    <x v="53"/>
    <x v="3"/>
    <s v="Lori Anderson"/>
    <x v="1"/>
    <n v="2021"/>
    <n v="13254"/>
    <n v="7.6286933178972602E-2"/>
    <n v="5787.37"/>
    <n v="1011.1070123541028"/>
    <x v="116"/>
    <n v="2022"/>
    <n v="1"/>
  </r>
  <r>
    <x v="102"/>
    <x v="2"/>
    <s v="Jason Cooper"/>
    <x v="3"/>
    <n v="2016"/>
    <n v="43410"/>
    <n v="5.51113200177017E-2"/>
    <n v="5112.8999999999996"/>
    <n v="2392.3824019684307"/>
    <x v="117"/>
    <n v="2023"/>
    <n v="7"/>
  </r>
  <r>
    <x v="103"/>
    <x v="6"/>
    <s v="Jimmy Walker"/>
    <x v="2"/>
    <n v="2014"/>
    <n v="40252"/>
    <n v="6.1145230065255601E-2"/>
    <n v="8875.33"/>
    <n v="2461.2178005866685"/>
    <x v="118"/>
    <n v="2022"/>
    <n v="8"/>
  </r>
  <r>
    <x v="104"/>
    <x v="5"/>
    <s v="Anthony Lindsey"/>
    <x v="4"/>
    <n v="2014"/>
    <n v="12737"/>
    <n v="9.2558884483219805E-2"/>
    <n v="3856.16"/>
    <n v="1178.9225116627706"/>
    <x v="119"/>
    <n v="2022"/>
    <n v="8"/>
  </r>
  <r>
    <x v="105"/>
    <x v="0"/>
    <s v="Megan Barton"/>
    <x v="0"/>
    <n v="2014"/>
    <n v="17319"/>
    <n v="8.0689870724712107E-2"/>
    <n v="2108.58"/>
    <n v="1397.4678710812889"/>
    <x v="120"/>
    <n v="2022"/>
    <n v="8"/>
  </r>
  <r>
    <x v="19"/>
    <x v="6"/>
    <s v="Jason Smith"/>
    <x v="1"/>
    <n v="2022"/>
    <n v="47010"/>
    <n v="6.0486279673837497E-2"/>
    <n v="30469.32"/>
    <n v="2843.4600074671007"/>
    <x v="121"/>
    <n v="2022"/>
    <n v="0"/>
  </r>
  <r>
    <x v="92"/>
    <x v="9"/>
    <s v="Michelle Hines"/>
    <x v="4"/>
    <n v="2016"/>
    <n v="24128"/>
    <n v="9.5821396938689102E-2"/>
    <n v="9443.7000000000007"/>
    <n v="2311.9786653366905"/>
    <x v="122"/>
    <n v="2022"/>
    <n v="6"/>
  </r>
  <r>
    <x v="106"/>
    <x v="9"/>
    <s v="Travis Moore"/>
    <x v="3"/>
    <n v="2013"/>
    <n v="13125"/>
    <n v="0.136961200240452"/>
    <n v="3139.83"/>
    <n v="1797.6157531559325"/>
    <x v="123"/>
    <n v="2022"/>
    <n v="9"/>
  </r>
  <r>
    <x v="107"/>
    <x v="5"/>
    <s v="Dylan Thomas"/>
    <x v="4"/>
    <n v="2010"/>
    <n v="40136"/>
    <n v="0.113825901521536"/>
    <n v="24689.45"/>
    <n v="4568.516383468369"/>
    <x v="124"/>
    <n v="2022"/>
    <n v="12"/>
  </r>
  <r>
    <x v="108"/>
    <x v="1"/>
    <s v="Nathan Webb"/>
    <x v="4"/>
    <n v="2019"/>
    <n v="46133"/>
    <n v="0.14174048933763"/>
    <n v="20612.32"/>
    <n v="6538.9139946128853"/>
    <x v="125"/>
    <n v="2023"/>
    <n v="4"/>
  </r>
  <r>
    <x v="109"/>
    <x v="4"/>
    <s v="Anthony Noble"/>
    <x v="1"/>
    <n v="2014"/>
    <n v="48335"/>
    <n v="6.0558791988601299E-2"/>
    <n v="22824.05"/>
    <n v="2927.1092107690438"/>
    <x v="126"/>
    <n v="2022"/>
    <n v="8"/>
  </r>
  <r>
    <x v="110"/>
    <x v="5"/>
    <s v="Susan Gibson"/>
    <x v="0"/>
    <n v="2010"/>
    <n v="20073"/>
    <n v="9.6491572165238904E-2"/>
    <n v="7308.68"/>
    <n v="1936.8753280728406"/>
    <x v="127"/>
    <n v="2022"/>
    <n v="12"/>
  </r>
  <r>
    <x v="111"/>
    <x v="9"/>
    <s v="Douglas Johnson"/>
    <x v="1"/>
    <n v="2020"/>
    <n v="26119"/>
    <n v="0.12499051567875499"/>
    <n v="6712.31"/>
    <n v="3264.6272790134017"/>
    <x v="128"/>
    <n v="2022"/>
    <n v="2"/>
  </r>
  <r>
    <x v="112"/>
    <x v="4"/>
    <s v="Shawn Villegas"/>
    <x v="0"/>
    <n v="2011"/>
    <n v="35750"/>
    <n v="7.2434719773424305E-2"/>
    <n v="2920.07"/>
    <n v="2589.5412318999188"/>
    <x v="129"/>
    <n v="2022"/>
    <n v="11"/>
  </r>
  <r>
    <x v="113"/>
    <x v="5"/>
    <s v="Debbie Santos"/>
    <x v="4"/>
    <n v="2014"/>
    <n v="32570"/>
    <n v="5.3213009503228E-2"/>
    <n v="22566.55"/>
    <n v="1733.147719520136"/>
    <x v="130"/>
    <n v="2022"/>
    <n v="8"/>
  </r>
  <r>
    <x v="72"/>
    <x v="5"/>
    <s v="Rebecca Jones"/>
    <x v="3"/>
    <n v="2016"/>
    <n v="21711"/>
    <n v="0.12881100007721"/>
    <n v="9946.51"/>
    <n v="2796.6156226763064"/>
    <x v="131"/>
    <n v="2022"/>
    <n v="6"/>
  </r>
  <r>
    <x v="114"/>
    <x v="4"/>
    <s v="Daniel Gray"/>
    <x v="4"/>
    <n v="2011"/>
    <n v="48268"/>
    <n v="0.105606466936255"/>
    <n v="35505.519999999997"/>
    <n v="5097.4129460791564"/>
    <x v="132"/>
    <n v="2022"/>
    <n v="11"/>
  </r>
  <r>
    <x v="29"/>
    <x v="3"/>
    <s v="Sonya Estrada"/>
    <x v="2"/>
    <n v="2020"/>
    <n v="13759"/>
    <n v="5.3533970530108499E-2"/>
    <n v="3698.61"/>
    <n v="736.57390052376286"/>
    <x v="133"/>
    <n v="2022"/>
    <n v="2"/>
  </r>
  <r>
    <x v="94"/>
    <x v="1"/>
    <s v="Kristin Bennett"/>
    <x v="0"/>
    <n v="2014"/>
    <n v="42620"/>
    <n v="6.1437560184620703E-2"/>
    <n v="14239.17"/>
    <n v="2618.4688150685342"/>
    <x v="134"/>
    <n v="2022"/>
    <n v="8"/>
  </r>
  <r>
    <x v="115"/>
    <x v="5"/>
    <s v="Roger Cohen"/>
    <x v="1"/>
    <n v="2014"/>
    <n v="37104"/>
    <n v="0.11742424137021"/>
    <n v="17531.22"/>
    <n v="4356.9090518002722"/>
    <x v="135"/>
    <n v="2022"/>
    <n v="8"/>
  </r>
  <r>
    <x v="116"/>
    <x v="5"/>
    <s v="Jeffrey Hernandez"/>
    <x v="0"/>
    <n v="2010"/>
    <n v="10681"/>
    <n v="0.11276874262757899"/>
    <n v="2233.5300000000002"/>
    <n v="1204.4829400051713"/>
    <x v="136"/>
    <n v="2022"/>
    <n v="12"/>
  </r>
  <r>
    <x v="35"/>
    <x v="6"/>
    <s v="Deborah Rodgers"/>
    <x v="4"/>
    <n v="2014"/>
    <n v="33918"/>
    <n v="0.11404979407398901"/>
    <n v="29367.99"/>
    <n v="3868.340915401559"/>
    <x v="137"/>
    <n v="2022"/>
    <n v="8"/>
  </r>
  <r>
    <x v="117"/>
    <x v="3"/>
    <s v="Jacob Miller"/>
    <x v="0"/>
    <n v="2022"/>
    <n v="37606"/>
    <n v="0.14262874364179801"/>
    <n v="20121.62"/>
    <n v="5363.6965333934559"/>
    <x v="138"/>
    <n v="2022"/>
    <n v="0"/>
  </r>
  <r>
    <x v="118"/>
    <x v="5"/>
    <s v="Christina King"/>
    <x v="3"/>
    <n v="2010"/>
    <n v="14128"/>
    <n v="0.13966744914870499"/>
    <n v="4529.18"/>
    <n v="1973.221721572904"/>
    <x v="139"/>
    <n v="2023"/>
    <n v="13"/>
  </r>
  <r>
    <x v="119"/>
    <x v="3"/>
    <s v="Jonathan Johnson"/>
    <x v="4"/>
    <n v="2022"/>
    <n v="18322"/>
    <n v="9.2753163909235894E-2"/>
    <n v="14765.29"/>
    <n v="1699.4234691450201"/>
    <x v="140"/>
    <n v="2022"/>
    <n v="0"/>
  </r>
  <r>
    <x v="120"/>
    <x v="2"/>
    <s v="Susan Ramirez"/>
    <x v="1"/>
    <n v="2013"/>
    <n v="29110"/>
    <n v="0.133126852254001"/>
    <n v="17953.919999999998"/>
    <n v="3875.3226691139694"/>
    <x v="141"/>
    <n v="2023"/>
    <n v="10"/>
  </r>
  <r>
    <x v="121"/>
    <x v="4"/>
    <s v="Lisa Hogan"/>
    <x v="0"/>
    <n v="2021"/>
    <n v="47851"/>
    <n v="6.6272773010477695E-2"/>
    <n v="31141.7"/>
    <n v="3171.218461324368"/>
    <x v="142"/>
    <n v="2022"/>
    <n v="1"/>
  </r>
  <r>
    <x v="122"/>
    <x v="6"/>
    <s v="Melissa Hays"/>
    <x v="0"/>
    <n v="2021"/>
    <n v="17829"/>
    <n v="0.13322058898713501"/>
    <n v="10482.75"/>
    <n v="2375.18988105163"/>
    <x v="143"/>
    <n v="2022"/>
    <n v="1"/>
  </r>
  <r>
    <x v="42"/>
    <x v="5"/>
    <s v="Jeffrey Wright"/>
    <x v="2"/>
    <n v="2015"/>
    <n v="40677"/>
    <n v="0.10015656897894799"/>
    <n v="21707.119999999999"/>
    <n v="4074.0687563566676"/>
    <x v="144"/>
    <n v="2023"/>
    <n v="8"/>
  </r>
  <r>
    <x v="123"/>
    <x v="3"/>
    <s v="Stephanie Sanford"/>
    <x v="1"/>
    <n v="2020"/>
    <n v="13194"/>
    <n v="6.8788472205261894E-2"/>
    <n v="9733.19"/>
    <n v="907.59510227622548"/>
    <x v="145"/>
    <n v="2022"/>
    <n v="2"/>
  </r>
  <r>
    <x v="124"/>
    <x v="3"/>
    <s v="Mark Cain"/>
    <x v="0"/>
    <n v="2020"/>
    <n v="26009"/>
    <n v="0.110082018974044"/>
    <n v="8653.1299999999992"/>
    <n v="2863.1232314959107"/>
    <x v="146"/>
    <n v="2023"/>
    <n v="3"/>
  </r>
  <r>
    <x v="125"/>
    <x v="0"/>
    <s v="Jenny Marshall"/>
    <x v="4"/>
    <n v="2013"/>
    <n v="34377"/>
    <n v="0.121713539880907"/>
    <n v="14860.02"/>
    <n v="4184.14636048594"/>
    <x v="147"/>
    <n v="2022"/>
    <n v="9"/>
  </r>
  <r>
    <x v="126"/>
    <x v="8"/>
    <s v="Bobby Russo"/>
    <x v="1"/>
    <n v="2011"/>
    <n v="20722"/>
    <n v="0.12937180261081599"/>
    <n v="12813.23"/>
    <n v="2680.8424937013287"/>
    <x v="148"/>
    <n v="2022"/>
    <n v="11"/>
  </r>
  <r>
    <x v="122"/>
    <x v="1"/>
    <s v="Adam Schultz"/>
    <x v="3"/>
    <n v="2015"/>
    <n v="46889"/>
    <n v="5.39060564476797E-2"/>
    <n v="14466.79"/>
    <n v="2527.6010807752536"/>
    <x v="149"/>
    <n v="2022"/>
    <n v="7"/>
  </r>
  <r>
    <x v="127"/>
    <x v="4"/>
    <s v="Amy Thomas"/>
    <x v="1"/>
    <n v="2020"/>
    <n v="30181"/>
    <n v="0.124690899341325"/>
    <n v="17799.57"/>
    <n v="3763.2960330205301"/>
    <x v="150"/>
    <n v="2022"/>
    <n v="2"/>
  </r>
  <r>
    <x v="128"/>
    <x v="6"/>
    <s v="George Page"/>
    <x v="3"/>
    <n v="2020"/>
    <n v="43613"/>
    <n v="8.2864499324392105E-2"/>
    <n v="29464.41"/>
    <n v="3613.969409034713"/>
    <x v="151"/>
    <n v="2022"/>
    <n v="2"/>
  </r>
  <r>
    <x v="129"/>
    <x v="7"/>
    <s v="John Smith"/>
    <x v="1"/>
    <n v="2018"/>
    <n v="13062"/>
    <n v="0.107712269521639"/>
    <n v="5206.3500000000004"/>
    <n v="1406.9376644916485"/>
    <x v="152"/>
    <n v="2023"/>
    <n v="5"/>
  </r>
  <r>
    <x v="130"/>
    <x v="5"/>
    <s v="Stephanie Frye"/>
    <x v="0"/>
    <n v="2021"/>
    <n v="12087"/>
    <n v="7.8797320398110202E-2"/>
    <n v="7105.06"/>
    <n v="952.42321165195801"/>
    <x v="153"/>
    <n v="2022"/>
    <n v="1"/>
  </r>
  <r>
    <x v="54"/>
    <x v="6"/>
    <s v="Sydney Harris"/>
    <x v="3"/>
    <n v="2011"/>
    <n v="37822"/>
    <n v="7.6546234080289002E-2"/>
    <n v="9667.39"/>
    <n v="2895.1316653846907"/>
    <x v="154"/>
    <n v="2022"/>
    <n v="11"/>
  </r>
  <r>
    <x v="33"/>
    <x v="6"/>
    <s v="Joseph Thompson"/>
    <x v="4"/>
    <n v="2021"/>
    <n v="32504"/>
    <n v="0.11807653500632299"/>
    <n v="17722.849999999999"/>
    <n v="3837.9596938455225"/>
    <x v="155"/>
    <n v="2022"/>
    <n v="1"/>
  </r>
  <r>
    <x v="77"/>
    <x v="1"/>
    <s v="Michelle Mccoy"/>
    <x v="3"/>
    <n v="2014"/>
    <n v="21630"/>
    <n v="0.12194835725775199"/>
    <n v="2689.32"/>
    <n v="2637.7429674851755"/>
    <x v="156"/>
    <n v="2022"/>
    <n v="8"/>
  </r>
  <r>
    <x v="14"/>
    <x v="0"/>
    <s v="Samantha Austin"/>
    <x v="4"/>
    <n v="2018"/>
    <n v="41893"/>
    <n v="0.13487381952209701"/>
    <n v="18429.310000000001"/>
    <n v="5650.2689212392097"/>
    <x v="157"/>
    <n v="2022"/>
    <n v="4"/>
  </r>
  <r>
    <x v="131"/>
    <x v="4"/>
    <s v="Charles Huang"/>
    <x v="2"/>
    <n v="2015"/>
    <n v="45104"/>
    <n v="9.9134267053787306E-2"/>
    <n v="37660.74"/>
    <n v="4471.3519811940223"/>
    <x v="158"/>
    <n v="2023"/>
    <n v="8"/>
  </r>
  <r>
    <x v="116"/>
    <x v="6"/>
    <s v="Taylor Rubio"/>
    <x v="4"/>
    <n v="2015"/>
    <n v="29449"/>
    <n v="0.140206933869857"/>
    <n v="17571.12"/>
    <n v="4128.9539955334185"/>
    <x v="159"/>
    <n v="2022"/>
    <n v="7"/>
  </r>
  <r>
    <x v="132"/>
    <x v="7"/>
    <s v="Rhonda Cole"/>
    <x v="1"/>
    <n v="2020"/>
    <n v="14286"/>
    <n v="9.0020927707851597E-2"/>
    <n v="8169.14"/>
    <n v="1286.0389732343679"/>
    <x v="160"/>
    <n v="2022"/>
    <n v="2"/>
  </r>
  <r>
    <x v="133"/>
    <x v="6"/>
    <s v="Paul Collins"/>
    <x v="2"/>
    <n v="2018"/>
    <n v="28675"/>
    <n v="5.1196287791129003E-2"/>
    <n v="9195.5499999999993"/>
    <n v="1468.0535524106242"/>
    <x v="161"/>
    <n v="2023"/>
    <n v="5"/>
  </r>
  <r>
    <x v="134"/>
    <x v="0"/>
    <s v="Scott Lee"/>
    <x v="2"/>
    <n v="2018"/>
    <n v="21878"/>
    <n v="0.105770686384857"/>
    <n v="11321.35"/>
    <n v="2314.0510767279015"/>
    <x v="162"/>
    <n v="2022"/>
    <n v="4"/>
  </r>
  <r>
    <x v="135"/>
    <x v="7"/>
    <s v="Jaime Gould"/>
    <x v="3"/>
    <n v="2018"/>
    <n v="21309"/>
    <n v="0.11281280677608101"/>
    <n v="8888.34"/>
    <n v="2403.9280995915101"/>
    <x v="163"/>
    <n v="2022"/>
    <n v="4"/>
  </r>
  <r>
    <x v="35"/>
    <x v="5"/>
    <s v="Jacob Dixon"/>
    <x v="3"/>
    <n v="2012"/>
    <n v="40199"/>
    <n v="0.119324741488052"/>
    <n v="11218.31"/>
    <n v="4796.735283078202"/>
    <x v="164"/>
    <n v="2022"/>
    <n v="10"/>
  </r>
  <r>
    <x v="105"/>
    <x v="1"/>
    <s v="Megan Sparks"/>
    <x v="4"/>
    <n v="2015"/>
    <n v="25931"/>
    <n v="6.8508735827287004E-2"/>
    <n v="3746.15"/>
    <n v="1776.5000287373794"/>
    <x v="165"/>
    <n v="2022"/>
    <n v="7"/>
  </r>
  <r>
    <x v="104"/>
    <x v="6"/>
    <s v="Katrina Tanner"/>
    <x v="2"/>
    <n v="2021"/>
    <n v="27861"/>
    <n v="0.129287879638494"/>
    <n v="17094.18"/>
    <n v="3602.0896146080813"/>
    <x v="166"/>
    <n v="2022"/>
    <n v="1"/>
  </r>
  <r>
    <x v="91"/>
    <x v="6"/>
    <s v="Randy Roberts"/>
    <x v="1"/>
    <n v="2015"/>
    <n v="37887"/>
    <n v="5.7983985177848099E-2"/>
    <n v="4225.3999999999996"/>
    <n v="2196.8392464331309"/>
    <x v="167"/>
    <n v="2023"/>
    <n v="8"/>
  </r>
  <r>
    <x v="6"/>
    <x v="3"/>
    <s v="David Wright"/>
    <x v="4"/>
    <n v="2017"/>
    <n v="26850"/>
    <n v="6.3855392162477806E-2"/>
    <n v="11374.22"/>
    <n v="1714.517279562529"/>
    <x v="168"/>
    <n v="2023"/>
    <n v="6"/>
  </r>
  <r>
    <x v="136"/>
    <x v="4"/>
    <s v="William Duncan"/>
    <x v="0"/>
    <n v="2020"/>
    <n v="18986"/>
    <n v="0.103503212161952"/>
    <n v="7483.76"/>
    <n v="1965.1119861068207"/>
    <x v="169"/>
    <n v="2023"/>
    <n v="3"/>
  </r>
  <r>
    <x v="115"/>
    <x v="8"/>
    <s v="James Howell"/>
    <x v="4"/>
    <n v="2019"/>
    <n v="47898"/>
    <n v="0.14829271247981901"/>
    <n v="12957.94"/>
    <n v="7102.9243423583712"/>
    <x v="170"/>
    <n v="2022"/>
    <n v="3"/>
  </r>
  <r>
    <x v="137"/>
    <x v="5"/>
    <s v="James Jones"/>
    <x v="4"/>
    <n v="2021"/>
    <n v="39103"/>
    <n v="5.4615356804553199E-2"/>
    <n v="24969.01"/>
    <n v="2135.6242971284437"/>
    <x v="171"/>
    <n v="2022"/>
    <n v="1"/>
  </r>
  <r>
    <x v="60"/>
    <x v="5"/>
    <s v="Elizabeth Spencer"/>
    <x v="0"/>
    <n v="2013"/>
    <n v="18318"/>
    <n v="5.79094378176064E-2"/>
    <n v="6183.07"/>
    <n v="1060.7850819429141"/>
    <x v="172"/>
    <n v="2022"/>
    <n v="9"/>
  </r>
  <r>
    <x v="138"/>
    <x v="6"/>
    <s v="Michael Martinez"/>
    <x v="1"/>
    <n v="2018"/>
    <n v="26472"/>
    <n v="0.140668151820139"/>
    <n v="11187.79"/>
    <n v="3723.7673149827197"/>
    <x v="173"/>
    <n v="2022"/>
    <n v="4"/>
  </r>
  <r>
    <x v="139"/>
    <x v="4"/>
    <s v="Kathleen Snow"/>
    <x v="3"/>
    <n v="2010"/>
    <n v="45640"/>
    <n v="6.5474881543098107E-2"/>
    <n v="31450.59"/>
    <n v="2988.2735936269978"/>
    <x v="174"/>
    <n v="2023"/>
    <n v="13"/>
  </r>
  <r>
    <x v="29"/>
    <x v="9"/>
    <s v="Michael Scott"/>
    <x v="2"/>
    <n v="2021"/>
    <n v="35570"/>
    <n v="0.102514661858504"/>
    <n v="11688.78"/>
    <n v="3646.4465223069874"/>
    <x v="175"/>
    <n v="2022"/>
    <n v="1"/>
  </r>
  <r>
    <x v="140"/>
    <x v="4"/>
    <s v="Amanda Schmidt"/>
    <x v="1"/>
    <n v="2015"/>
    <n v="32469"/>
    <n v="0.14662653837612399"/>
    <n v="6974.35"/>
    <n v="4760.8170745343696"/>
    <x v="176"/>
    <n v="2023"/>
    <n v="8"/>
  </r>
  <r>
    <x v="24"/>
    <x v="8"/>
    <s v="Erin Murphy"/>
    <x v="0"/>
    <n v="2016"/>
    <n v="12453"/>
    <n v="0.109619034896787"/>
    <n v="5633.79"/>
    <n v="1365.0858415696885"/>
    <x v="177"/>
    <n v="2022"/>
    <n v="6"/>
  </r>
  <r>
    <x v="141"/>
    <x v="6"/>
    <s v="Joshua Wilson"/>
    <x v="1"/>
    <n v="2021"/>
    <n v="41686"/>
    <n v="0.12837190572472701"/>
    <n v="13207.33"/>
    <n v="5351.3112620409702"/>
    <x v="178"/>
    <n v="2023"/>
    <n v="2"/>
  </r>
  <r>
    <x v="142"/>
    <x v="0"/>
    <s v="Kurt Hawkins"/>
    <x v="0"/>
    <n v="2015"/>
    <n v="23587"/>
    <n v="0.14368098693276199"/>
    <n v="3951.47"/>
    <n v="3389.0034387830569"/>
    <x v="179"/>
    <n v="2022"/>
    <n v="7"/>
  </r>
  <r>
    <x v="143"/>
    <x v="2"/>
    <s v="Tracy Branch"/>
    <x v="4"/>
    <n v="2010"/>
    <n v="30130"/>
    <n v="5.0598461696101597E-2"/>
    <n v="20471.18"/>
    <n v="1524.531650903541"/>
    <x v="180"/>
    <n v="2022"/>
    <n v="12"/>
  </r>
  <r>
    <x v="144"/>
    <x v="1"/>
    <s v="Jeremiah Martinez"/>
    <x v="4"/>
    <n v="2014"/>
    <n v="43904"/>
    <n v="6.69411875593688E-2"/>
    <n v="13574.54"/>
    <n v="2938.9858986065278"/>
    <x v="181"/>
    <n v="2022"/>
    <n v="8"/>
  </r>
  <r>
    <x v="145"/>
    <x v="6"/>
    <s v="Douglas Love"/>
    <x v="2"/>
    <n v="2014"/>
    <n v="38746"/>
    <n v="0.124517561296366"/>
    <n v="23931.16"/>
    <n v="4824.5574299889968"/>
    <x v="182"/>
    <n v="2022"/>
    <n v="8"/>
  </r>
  <r>
    <x v="146"/>
    <x v="5"/>
    <s v="Leah Johnson"/>
    <x v="4"/>
    <n v="2020"/>
    <n v="48821"/>
    <n v="7.2154647451568896E-2"/>
    <n v="18809.560000000001"/>
    <n v="3522.6620432330451"/>
    <x v="183"/>
    <n v="2022"/>
    <n v="2"/>
  </r>
  <r>
    <x v="147"/>
    <x v="1"/>
    <s v="Kerry Young"/>
    <x v="4"/>
    <n v="2019"/>
    <n v="46789"/>
    <n v="5.5154727704896302E-2"/>
    <n v="13426.95"/>
    <n v="2580.6345545843928"/>
    <x v="184"/>
    <n v="2022"/>
    <n v="3"/>
  </r>
  <r>
    <x v="148"/>
    <x v="9"/>
    <s v="Taylor Roberts"/>
    <x v="0"/>
    <n v="2022"/>
    <n v="22711"/>
    <n v="7.2421670578979705E-2"/>
    <n v="19086.66"/>
    <n v="1644.768560519208"/>
    <x v="185"/>
    <n v="2022"/>
    <n v="0"/>
  </r>
  <r>
    <x v="149"/>
    <x v="3"/>
    <s v="Jose Moore"/>
    <x v="0"/>
    <n v="2020"/>
    <n v="19431"/>
    <n v="9.1580479372773499E-2"/>
    <n v="13630.76"/>
    <n v="1779.5002946923619"/>
    <x v="186"/>
    <n v="2023"/>
    <n v="3"/>
  </r>
  <r>
    <x v="150"/>
    <x v="6"/>
    <s v="Crystal Ryan"/>
    <x v="0"/>
    <n v="2017"/>
    <n v="43151"/>
    <n v="8.8738838250275107E-2"/>
    <n v="27803.65"/>
    <n v="3829.1696093376213"/>
    <x v="187"/>
    <n v="2022"/>
    <n v="5"/>
  </r>
  <r>
    <x v="151"/>
    <x v="0"/>
    <s v="Lisa Bryant"/>
    <x v="0"/>
    <n v="2022"/>
    <n v="38896"/>
    <n v="5.0654029708168999E-2"/>
    <n v="28817.32"/>
    <n v="1970.2391395289415"/>
    <x v="188"/>
    <n v="2022"/>
    <n v="0"/>
  </r>
  <r>
    <x v="152"/>
    <x v="1"/>
    <s v="Jill Becker"/>
    <x v="2"/>
    <n v="2020"/>
    <n v="22790"/>
    <n v="0.14043290740398801"/>
    <n v="6993.57"/>
    <n v="3200.4659597368868"/>
    <x v="189"/>
    <n v="2023"/>
    <n v="3"/>
  </r>
  <r>
    <x v="153"/>
    <x v="2"/>
    <s v="Courtney Carter"/>
    <x v="0"/>
    <n v="2019"/>
    <n v="46547"/>
    <n v="6.3972352614066405E-2"/>
    <n v="12075.35"/>
    <n v="2977.7210971269487"/>
    <x v="190"/>
    <n v="2022"/>
    <n v="3"/>
  </r>
  <r>
    <x v="154"/>
    <x v="6"/>
    <s v="Vincent Ray"/>
    <x v="1"/>
    <n v="2018"/>
    <n v="46526"/>
    <n v="0.112503518537531"/>
    <n v="17309.27"/>
    <n v="5234.3387034771677"/>
    <x v="191"/>
    <n v="2022"/>
    <n v="4"/>
  </r>
  <r>
    <x v="155"/>
    <x v="5"/>
    <s v="Tony Nichols"/>
    <x v="1"/>
    <n v="2018"/>
    <n v="23379"/>
    <n v="0.14781499680409699"/>
    <n v="13341.47"/>
    <n v="3455.7668102829834"/>
    <x v="192"/>
    <n v="2022"/>
    <n v="4"/>
  </r>
  <r>
    <x v="156"/>
    <x v="1"/>
    <s v="Sarah Long"/>
    <x v="4"/>
    <n v="2014"/>
    <n v="42559"/>
    <n v="0.12888462646352"/>
    <n v="19241.990000000002"/>
    <n v="5485.2008176609479"/>
    <x v="193"/>
    <n v="2022"/>
    <n v="8"/>
  </r>
  <r>
    <x v="157"/>
    <x v="5"/>
    <s v="Amy Huynh"/>
    <x v="4"/>
    <n v="2021"/>
    <n v="43539"/>
    <n v="0.147843511615315"/>
    <n v="31188.58"/>
    <n v="6436.9586522192003"/>
    <x v="194"/>
    <n v="2023"/>
    <n v="2"/>
  </r>
  <r>
    <x v="75"/>
    <x v="5"/>
    <s v="Keith Moss"/>
    <x v="2"/>
    <n v="2015"/>
    <n v="18210"/>
    <n v="0.14450712950570499"/>
    <n v="3720.84"/>
    <n v="2631.474828298888"/>
    <x v="195"/>
    <n v="2023"/>
    <n v="8"/>
  </r>
  <r>
    <x v="158"/>
    <x v="9"/>
    <s v="Judy Wilson"/>
    <x v="4"/>
    <n v="2015"/>
    <n v="38458"/>
    <n v="0.125011561600268"/>
    <n v="11327.09"/>
    <n v="4807.6946360231068"/>
    <x v="196"/>
    <n v="2023"/>
    <n v="8"/>
  </r>
  <r>
    <x v="159"/>
    <x v="3"/>
    <s v="Mrs. Angela Anderson"/>
    <x v="1"/>
    <n v="2012"/>
    <n v="15318"/>
    <n v="8.8983943053295697E-2"/>
    <n v="3104.36"/>
    <n v="1363.0560396903834"/>
    <x v="197"/>
    <n v="2022"/>
    <n v="10"/>
  </r>
  <r>
    <x v="41"/>
    <x v="7"/>
    <s v="Jennifer Davis"/>
    <x v="4"/>
    <n v="2011"/>
    <n v="49503"/>
    <n v="8.1877506762890295E-2"/>
    <n v="8372.44"/>
    <n v="4053.1822172833581"/>
    <x v="198"/>
    <n v="2022"/>
    <n v="11"/>
  </r>
  <r>
    <x v="125"/>
    <x v="6"/>
    <s v="Thomas Baker"/>
    <x v="3"/>
    <n v="2011"/>
    <n v="32524"/>
    <n v="0.11208219677362"/>
    <n v="8535.4599999999991"/>
    <n v="3645.3613678652168"/>
    <x v="199"/>
    <n v="2022"/>
    <n v="11"/>
  </r>
  <r>
    <x v="160"/>
    <x v="7"/>
    <s v="Matthew Vega"/>
    <x v="0"/>
    <n v="2017"/>
    <n v="13288"/>
    <n v="9.8861930533373304E-2"/>
    <n v="5772.94"/>
    <n v="1313.6773329274645"/>
    <x v="200"/>
    <n v="2022"/>
    <n v="5"/>
  </r>
  <r>
    <x v="103"/>
    <x v="9"/>
    <s v="Dawn Hull"/>
    <x v="4"/>
    <n v="2018"/>
    <n v="34857"/>
    <n v="5.2901391694927899E-2"/>
    <n v="10655.23"/>
    <n v="1843.9838103101017"/>
    <x v="201"/>
    <n v="2022"/>
    <n v="4"/>
  </r>
  <r>
    <x v="161"/>
    <x v="2"/>
    <s v="Mary Reynolds"/>
    <x v="2"/>
    <n v="2011"/>
    <n v="28597"/>
    <n v="6.8633383587331204E-2"/>
    <n v="16740.580000000002"/>
    <n v="1962.7088704469104"/>
    <x v="202"/>
    <n v="2023"/>
    <n v="12"/>
  </r>
  <r>
    <x v="162"/>
    <x v="7"/>
    <s v="Gregory Black"/>
    <x v="2"/>
    <n v="2017"/>
    <n v="36988"/>
    <n v="7.1773390268820597E-2"/>
    <n v="30343.46"/>
    <n v="2654.7541592631364"/>
    <x v="203"/>
    <n v="2023"/>
    <n v="6"/>
  </r>
  <r>
    <x v="163"/>
    <x v="6"/>
    <s v="Melissa Bennett"/>
    <x v="4"/>
    <n v="2017"/>
    <n v="38897"/>
    <n v="0.14817709670675"/>
    <n v="11876.15"/>
    <n v="5763.6445306024543"/>
    <x v="204"/>
    <n v="2023"/>
    <n v="6"/>
  </r>
  <r>
    <x v="164"/>
    <x v="3"/>
    <s v="Charles Henson"/>
    <x v="4"/>
    <n v="2010"/>
    <n v="31894"/>
    <n v="9.8537463469849706E-2"/>
    <n v="3137.83"/>
    <n v="3142.7538599073864"/>
    <x v="205"/>
    <n v="2022"/>
    <n v="12"/>
  </r>
  <r>
    <x v="16"/>
    <x v="3"/>
    <s v="Thomas Daniels"/>
    <x v="3"/>
    <n v="2020"/>
    <n v="10301"/>
    <n v="0.12819132451532"/>
    <n v="2094.7399999999998"/>
    <n v="1320.4988338323114"/>
    <x v="206"/>
    <n v="2023"/>
    <n v="3"/>
  </r>
  <r>
    <x v="165"/>
    <x v="5"/>
    <s v="William Butler"/>
    <x v="1"/>
    <n v="2017"/>
    <n v="47879"/>
    <n v="6.2642940527612406E-2"/>
    <n v="31003.09"/>
    <n v="2999.2813495215546"/>
    <x v="207"/>
    <n v="2023"/>
    <n v="6"/>
  </r>
  <r>
    <x v="166"/>
    <x v="5"/>
    <s v="Susan Ward"/>
    <x v="4"/>
    <n v="2020"/>
    <n v="36839"/>
    <n v="0.128728058624341"/>
    <n v="9549.5400000000009"/>
    <n v="4742.212951662098"/>
    <x v="208"/>
    <n v="2022"/>
    <n v="2"/>
  </r>
  <r>
    <x v="167"/>
    <x v="0"/>
    <s v="Michelle Williams"/>
    <x v="3"/>
    <n v="2015"/>
    <n v="21260"/>
    <n v="0.13925108065118999"/>
    <n v="9458.4599999999991"/>
    <n v="2960.4779746442991"/>
    <x v="209"/>
    <n v="2023"/>
    <n v="8"/>
  </r>
  <r>
    <x v="168"/>
    <x v="5"/>
    <s v="Derrick Anderson"/>
    <x v="0"/>
    <n v="2012"/>
    <n v="48625"/>
    <n v="7.2308886505185202E-2"/>
    <n v="18112.439999999999"/>
    <n v="3516.0196063146304"/>
    <x v="210"/>
    <n v="2022"/>
    <n v="10"/>
  </r>
  <r>
    <x v="169"/>
    <x v="6"/>
    <s v="Jorge Beasley"/>
    <x v="4"/>
    <n v="2013"/>
    <n v="28380"/>
    <n v="7.2387540737007899E-2"/>
    <n v="6520.77"/>
    <n v="2054.3584061162842"/>
    <x v="211"/>
    <n v="2022"/>
    <n v="9"/>
  </r>
  <r>
    <x v="170"/>
    <x v="2"/>
    <s v="Joseph Soto"/>
    <x v="2"/>
    <n v="2015"/>
    <n v="20800"/>
    <n v="5.9977817896428601E-2"/>
    <n v="11672.01"/>
    <n v="1247.5386122457148"/>
    <x v="212"/>
    <n v="2022"/>
    <n v="7"/>
  </r>
  <r>
    <x v="171"/>
    <x v="6"/>
    <s v="Gloria Smith"/>
    <x v="2"/>
    <n v="2020"/>
    <n v="15861"/>
    <n v="0.133662911299606"/>
    <n v="3878.48"/>
    <n v="2120.0274361230508"/>
    <x v="213"/>
    <n v="2022"/>
    <n v="2"/>
  </r>
  <r>
    <x v="172"/>
    <x v="9"/>
    <s v="Antonio Robinson"/>
    <x v="1"/>
    <n v="2020"/>
    <n v="27077"/>
    <n v="0.10788130959139999"/>
    <n v="10284.44"/>
    <n v="2921.1022198063374"/>
    <x v="214"/>
    <n v="2023"/>
    <n v="3"/>
  </r>
  <r>
    <x v="58"/>
    <x v="5"/>
    <s v="Adam Peterson"/>
    <x v="1"/>
    <n v="2017"/>
    <n v="18684"/>
    <n v="5.3023059767829298E-2"/>
    <n v="2901.58"/>
    <n v="990.68284870212256"/>
    <x v="215"/>
    <n v="2022"/>
    <n v="5"/>
  </r>
  <r>
    <x v="132"/>
    <x v="6"/>
    <s v="Destiny Ramirez"/>
    <x v="1"/>
    <n v="2013"/>
    <n v="12191"/>
    <n v="0.117124441360727"/>
    <n v="6742.92"/>
    <n v="1427.8640646286228"/>
    <x v="216"/>
    <n v="2022"/>
    <n v="9"/>
  </r>
  <r>
    <x v="29"/>
    <x v="5"/>
    <s v="Katie Nichols"/>
    <x v="4"/>
    <n v="2021"/>
    <n v="39530"/>
    <n v="0.139346304933503"/>
    <n v="16464.97"/>
    <n v="5508.359434021374"/>
    <x v="217"/>
    <n v="2022"/>
    <n v="1"/>
  </r>
  <r>
    <x v="69"/>
    <x v="3"/>
    <s v="Brenda Davis"/>
    <x v="0"/>
    <n v="2022"/>
    <n v="46141"/>
    <n v="0.103688417971857"/>
    <n v="27698.68"/>
    <n v="4784.2872936394542"/>
    <x v="218"/>
    <n v="2022"/>
    <n v="0"/>
  </r>
  <r>
    <x v="173"/>
    <x v="4"/>
    <s v="Stacy Atkins"/>
    <x v="0"/>
    <n v="2010"/>
    <n v="49255"/>
    <n v="5.6038631548152897E-2"/>
    <n v="4458.1000000000004"/>
    <n v="2760.1827969042711"/>
    <x v="219"/>
    <n v="2022"/>
    <n v="12"/>
  </r>
  <r>
    <x v="159"/>
    <x v="5"/>
    <s v="Victor Thomas"/>
    <x v="0"/>
    <n v="2011"/>
    <n v="31049"/>
    <n v="8.1572538350489401E-2"/>
    <n v="12536.81"/>
    <n v="2532.7457432443452"/>
    <x v="220"/>
    <n v="2022"/>
    <n v="11"/>
  </r>
  <r>
    <x v="174"/>
    <x v="4"/>
    <s v="Jessica Buchanan"/>
    <x v="1"/>
    <n v="2013"/>
    <n v="42781"/>
    <n v="0.10457431716749201"/>
    <n v="12513.69"/>
    <n v="4473.7938627424755"/>
    <x v="221"/>
    <n v="2022"/>
    <n v="9"/>
  </r>
  <r>
    <x v="175"/>
    <x v="1"/>
    <s v="Veronica Freeman"/>
    <x v="0"/>
    <n v="2013"/>
    <n v="49146"/>
    <n v="0.104869390321414"/>
    <n v="20607.990000000002"/>
    <n v="5153.9110567362122"/>
    <x v="222"/>
    <n v="2022"/>
    <n v="9"/>
  </r>
  <r>
    <x v="176"/>
    <x v="8"/>
    <s v="Joshua Henderson"/>
    <x v="1"/>
    <n v="2022"/>
    <n v="10926"/>
    <n v="0.115977254395894"/>
    <n v="7153.81"/>
    <n v="1267.1674815295378"/>
    <x v="223"/>
    <n v="2023"/>
    <n v="1"/>
  </r>
  <r>
    <x v="177"/>
    <x v="5"/>
    <s v="Nancy Torres"/>
    <x v="3"/>
    <n v="2020"/>
    <n v="18578"/>
    <n v="8.1690254456963193E-2"/>
    <n v="14581.93"/>
    <n v="1517.6415473014622"/>
    <x v="224"/>
    <n v="2022"/>
    <n v="2"/>
  </r>
  <r>
    <x v="66"/>
    <x v="8"/>
    <s v="Michael Bell"/>
    <x v="0"/>
    <n v="2016"/>
    <n v="10249"/>
    <n v="0.14220481729166201"/>
    <n v="4509.91"/>
    <n v="1457.457172422244"/>
    <x v="225"/>
    <n v="2022"/>
    <n v="6"/>
  </r>
  <r>
    <x v="178"/>
    <x v="5"/>
    <s v="Chris Black"/>
    <x v="3"/>
    <n v="2014"/>
    <n v="26176"/>
    <n v="8.8490879527805197E-2"/>
    <n v="4537.68"/>
    <n v="2316.337262519829"/>
    <x v="226"/>
    <n v="2023"/>
    <n v="9"/>
  </r>
  <r>
    <x v="152"/>
    <x v="3"/>
    <s v="Tyler Hartman"/>
    <x v="2"/>
    <n v="2022"/>
    <n v="13718"/>
    <n v="0.105730889343106"/>
    <n v="7015.63"/>
    <n v="1450.416340008728"/>
    <x v="227"/>
    <n v="2023"/>
    <n v="1"/>
  </r>
  <r>
    <x v="119"/>
    <x v="6"/>
    <s v="Sandra Henderson"/>
    <x v="3"/>
    <n v="2012"/>
    <n v="24027"/>
    <n v="9.5641916489823203E-2"/>
    <n v="3744.47"/>
    <n v="2297.988327500982"/>
    <x v="228"/>
    <n v="2022"/>
    <n v="10"/>
  </r>
  <r>
    <x v="159"/>
    <x v="4"/>
    <s v="Emma Goodman"/>
    <x v="0"/>
    <n v="2015"/>
    <n v="32316"/>
    <n v="9.1964956398316797E-2"/>
    <n v="3579.42"/>
    <n v="2971.9395309680058"/>
    <x v="229"/>
    <n v="2022"/>
    <n v="7"/>
  </r>
  <r>
    <x v="179"/>
    <x v="5"/>
    <s v="Nicole Perkins"/>
    <x v="0"/>
    <n v="2018"/>
    <n v="14002"/>
    <n v="8.9358285832919798E-2"/>
    <n v="4908.9399999999996"/>
    <n v="1251.194718232543"/>
    <x v="230"/>
    <n v="2023"/>
    <n v="5"/>
  </r>
  <r>
    <x v="140"/>
    <x v="1"/>
    <s v="James King"/>
    <x v="0"/>
    <n v="2018"/>
    <n v="29284"/>
    <n v="8.8021321848429201E-2"/>
    <n v="6222.73"/>
    <n v="2577.6163890094008"/>
    <x v="231"/>
    <n v="2023"/>
    <n v="5"/>
  </r>
  <r>
    <x v="8"/>
    <x v="8"/>
    <s v="Brandon Romero"/>
    <x v="0"/>
    <n v="2012"/>
    <n v="31729"/>
    <n v="0.122258117414278"/>
    <n v="6153.46"/>
    <n v="3879.1278074376269"/>
    <x v="232"/>
    <n v="2022"/>
    <n v="10"/>
  </r>
  <r>
    <x v="102"/>
    <x v="4"/>
    <s v="Amber Young"/>
    <x v="2"/>
    <n v="2010"/>
    <n v="41531"/>
    <n v="0.148715987270686"/>
    <n v="8724.9500000000007"/>
    <n v="6176.3236673388601"/>
    <x v="233"/>
    <n v="2023"/>
    <n v="13"/>
  </r>
  <r>
    <x v="156"/>
    <x v="1"/>
    <s v="Sarah Gordon"/>
    <x v="0"/>
    <n v="2010"/>
    <n v="49625"/>
    <n v="7.0915422965310407E-2"/>
    <n v="16535.93"/>
    <n v="3519.177864653529"/>
    <x v="234"/>
    <n v="2022"/>
    <n v="12"/>
  </r>
  <r>
    <x v="180"/>
    <x v="5"/>
    <s v="Tyler Murphy"/>
    <x v="4"/>
    <n v="2017"/>
    <n v="29149"/>
    <n v="5.80549445635858E-2"/>
    <n v="13024.39"/>
    <n v="1692.2435790839625"/>
    <x v="235"/>
    <n v="2022"/>
    <n v="5"/>
  </r>
  <r>
    <x v="181"/>
    <x v="5"/>
    <s v="Pamela Smith"/>
    <x v="3"/>
    <n v="2014"/>
    <n v="31006"/>
    <n v="0.128804557156081"/>
    <n v="15074.74"/>
    <n v="3993.7140991814472"/>
    <x v="236"/>
    <n v="2022"/>
    <n v="8"/>
  </r>
  <r>
    <x v="41"/>
    <x v="8"/>
    <s v="Kathryn Gonzales"/>
    <x v="3"/>
    <n v="2013"/>
    <n v="24549"/>
    <n v="0.103378582151198"/>
    <n v="6497.43"/>
    <n v="2537.8408132297595"/>
    <x v="237"/>
    <n v="2022"/>
    <n v="9"/>
  </r>
  <r>
    <x v="182"/>
    <x v="8"/>
    <s v="Alexis Wang"/>
    <x v="2"/>
    <n v="2013"/>
    <n v="20187"/>
    <n v="0.103820020021184"/>
    <n v="10622.69"/>
    <n v="2095.8147441676415"/>
    <x v="238"/>
    <n v="2022"/>
    <n v="9"/>
  </r>
  <r>
    <x v="183"/>
    <x v="0"/>
    <s v="Shannon Hernandez"/>
    <x v="2"/>
    <n v="2015"/>
    <n v="18548"/>
    <n v="0.12179569964732199"/>
    <n v="11886.23"/>
    <n v="2259.0666370585282"/>
    <x v="239"/>
    <n v="2022"/>
    <n v="7"/>
  </r>
  <r>
    <x v="77"/>
    <x v="9"/>
    <s v="Michael Swanson PhD"/>
    <x v="1"/>
    <n v="2014"/>
    <n v="21475"/>
    <n v="8.3863547202417593E-2"/>
    <n v="15102.58"/>
    <n v="1800.9696761719179"/>
    <x v="240"/>
    <n v="2022"/>
    <n v="8"/>
  </r>
  <r>
    <x v="184"/>
    <x v="6"/>
    <s v="Adrian Cummings"/>
    <x v="1"/>
    <n v="2021"/>
    <n v="28808"/>
    <n v="0.1189142449521"/>
    <n v="17479.169999999998"/>
    <n v="3425.6815685800966"/>
    <x v="241"/>
    <n v="2022"/>
    <n v="1"/>
  </r>
  <r>
    <x v="66"/>
    <x v="2"/>
    <s v="Jessica Mckinney"/>
    <x v="3"/>
    <n v="2020"/>
    <n v="38654"/>
    <n v="8.5570925321697994E-2"/>
    <n v="11845.36"/>
    <n v="3307.6585473849141"/>
    <x v="242"/>
    <n v="2022"/>
    <n v="2"/>
  </r>
  <r>
    <x v="36"/>
    <x v="5"/>
    <s v="Craig Whitehead"/>
    <x v="4"/>
    <n v="2014"/>
    <n v="46831"/>
    <n v="9.7144148137556993E-2"/>
    <n v="14306.28"/>
    <n v="4549.3576014299315"/>
    <x v="243"/>
    <n v="2022"/>
    <n v="8"/>
  </r>
  <r>
    <x v="150"/>
    <x v="7"/>
    <s v="Charles Beasley"/>
    <x v="3"/>
    <n v="2018"/>
    <n v="35103"/>
    <n v="5.56970869512705E-2"/>
    <n v="16545.509999999998"/>
    <n v="1955.1348432504483"/>
    <x v="244"/>
    <n v="2022"/>
    <n v="4"/>
  </r>
  <r>
    <x v="185"/>
    <x v="5"/>
    <s v="Taylor Rhodes"/>
    <x v="3"/>
    <n v="2017"/>
    <n v="26132"/>
    <n v="0.13506476565011699"/>
    <n v="16722.169999999998"/>
    <n v="3529.512455968857"/>
    <x v="245"/>
    <n v="2023"/>
    <n v="6"/>
  </r>
  <r>
    <x v="186"/>
    <x v="5"/>
    <s v="Justin Roman"/>
    <x v="3"/>
    <n v="2012"/>
    <n v="46000"/>
    <n v="9.4522833440410903E-2"/>
    <n v="11622.11"/>
    <n v="4348.0503382589013"/>
    <x v="246"/>
    <n v="2022"/>
    <n v="10"/>
  </r>
  <r>
    <x v="81"/>
    <x v="4"/>
    <s v="Robert Reynolds"/>
    <x v="4"/>
    <n v="2014"/>
    <n v="49283"/>
    <n v="0.11839378882721099"/>
    <n v="17912.54"/>
    <n v="5834.8010947714392"/>
    <x v="247"/>
    <n v="2022"/>
    <n v="8"/>
  </r>
  <r>
    <x v="72"/>
    <x v="3"/>
    <s v="Stephanie Montoya"/>
    <x v="3"/>
    <n v="2014"/>
    <n v="44439"/>
    <n v="6.9343968081531204E-2"/>
    <n v="28498.26"/>
    <n v="3081.5765975751651"/>
    <x v="248"/>
    <n v="2022"/>
    <n v="8"/>
  </r>
  <r>
    <x v="187"/>
    <x v="7"/>
    <s v="Jason Burns"/>
    <x v="4"/>
    <n v="2019"/>
    <n v="49814"/>
    <n v="8.8858975247234698E-2"/>
    <n v="28640.080000000002"/>
    <n v="4426.4209929657491"/>
    <x v="249"/>
    <n v="2023"/>
    <n v="4"/>
  </r>
  <r>
    <x v="78"/>
    <x v="6"/>
    <s v="Steven Schmitt"/>
    <x v="3"/>
    <n v="2016"/>
    <n v="33974"/>
    <n v="5.7476724660971E-2"/>
    <n v="25347.99"/>
    <n v="1952.7142436318288"/>
    <x v="250"/>
    <n v="2023"/>
    <n v="7"/>
  </r>
  <r>
    <x v="188"/>
    <x v="5"/>
    <s v="Renee Flowers"/>
    <x v="1"/>
    <n v="2010"/>
    <n v="10993"/>
    <n v="8.4190814492361196E-2"/>
    <n v="3239.6"/>
    <n v="925.50962371452658"/>
    <x v="251"/>
    <n v="2022"/>
    <n v="12"/>
  </r>
  <r>
    <x v="189"/>
    <x v="5"/>
    <s v="Anthony Smith"/>
    <x v="4"/>
    <n v="2018"/>
    <n v="43387"/>
    <n v="9.4796258984417306E-2"/>
    <n v="19642.07"/>
    <n v="4112.925288556914"/>
    <x v="252"/>
    <n v="2023"/>
    <n v="5"/>
  </r>
  <r>
    <x v="190"/>
    <x v="8"/>
    <s v="Robert Hahn"/>
    <x v="2"/>
    <n v="2012"/>
    <n v="33055"/>
    <n v="0.14482895608525201"/>
    <n v="5247.56"/>
    <n v="4787.321143398005"/>
    <x v="253"/>
    <n v="2022"/>
    <n v="10"/>
  </r>
  <r>
    <x v="191"/>
    <x v="4"/>
    <s v="Angela Hess"/>
    <x v="2"/>
    <n v="2020"/>
    <n v="40612"/>
    <n v="0.14842167651628599"/>
    <n v="21585.27"/>
    <n v="6027.7011266794061"/>
    <x v="254"/>
    <n v="2022"/>
    <n v="2"/>
  </r>
  <r>
    <x v="146"/>
    <x v="1"/>
    <s v="Scott Singh"/>
    <x v="4"/>
    <n v="2019"/>
    <n v="24269"/>
    <n v="0.117232723231133"/>
    <n v="11449.03"/>
    <n v="2845.1209600963666"/>
    <x v="255"/>
    <n v="2022"/>
    <n v="3"/>
  </r>
  <r>
    <x v="192"/>
    <x v="5"/>
    <s v="Katrina Medina"/>
    <x v="0"/>
    <n v="2016"/>
    <n v="19506"/>
    <n v="0.12427520195342"/>
    <n v="9212.15"/>
    <n v="2424.1120893034104"/>
    <x v="256"/>
    <n v="2022"/>
    <n v="6"/>
  </r>
  <r>
    <x v="1"/>
    <x v="7"/>
    <s v="Alexander Levine"/>
    <x v="3"/>
    <n v="2014"/>
    <n v="24519"/>
    <n v="7.6674496319792798E-2"/>
    <n v="4666.6099999999997"/>
    <n v="1879.9819752649996"/>
    <x v="257"/>
    <n v="2022"/>
    <n v="8"/>
  </r>
  <r>
    <x v="193"/>
    <x v="1"/>
    <s v="Ann Greene"/>
    <x v="4"/>
    <n v="2017"/>
    <n v="16672"/>
    <n v="9.2710528138137197E-2"/>
    <n v="13337.89"/>
    <n v="1545.6699251190234"/>
    <x v="258"/>
    <n v="2022"/>
    <n v="5"/>
  </r>
  <r>
    <x v="173"/>
    <x v="1"/>
    <s v="Angela Dyer"/>
    <x v="2"/>
    <n v="2017"/>
    <n v="44503"/>
    <n v="9.9820481888909005E-2"/>
    <n v="16983.87"/>
    <n v="4442.3109055021177"/>
    <x v="259"/>
    <n v="2022"/>
    <n v="5"/>
  </r>
  <r>
    <x v="51"/>
    <x v="6"/>
    <s v="Robin Brooks"/>
    <x v="0"/>
    <n v="2011"/>
    <n v="31052"/>
    <n v="0.13608770328553799"/>
    <n v="15534.97"/>
    <n v="4225.7953624225256"/>
    <x v="260"/>
    <n v="2022"/>
    <n v="11"/>
  </r>
  <r>
    <x v="90"/>
    <x v="4"/>
    <s v="Thomas White"/>
    <x v="2"/>
    <n v="2010"/>
    <n v="47274"/>
    <n v="0.117000114877403"/>
    <n v="9698.26"/>
    <n v="5531.0634307143491"/>
    <x v="261"/>
    <n v="2023"/>
    <n v="13"/>
  </r>
  <r>
    <x v="116"/>
    <x v="3"/>
    <s v="Brian Edwards"/>
    <x v="0"/>
    <n v="2016"/>
    <n v="19446"/>
    <n v="5.5702363231090603E-2"/>
    <n v="13586.14"/>
    <n v="1083.1881553917879"/>
    <x v="262"/>
    <n v="2022"/>
    <n v="6"/>
  </r>
  <r>
    <x v="45"/>
    <x v="5"/>
    <s v="Benjamin Garcia"/>
    <x v="3"/>
    <n v="2013"/>
    <n v="16724"/>
    <n v="0.149127383194154"/>
    <n v="9339.24"/>
    <n v="2494.0063565390315"/>
    <x v="263"/>
    <n v="2022"/>
    <n v="9"/>
  </r>
  <r>
    <x v="129"/>
    <x v="9"/>
    <s v="Brian Estes"/>
    <x v="4"/>
    <n v="2011"/>
    <n v="47366"/>
    <n v="0.120769030740452"/>
    <n v="4707.6899999999996"/>
    <n v="5720.3459100522496"/>
    <x v="264"/>
    <n v="2023"/>
    <n v="12"/>
  </r>
  <r>
    <x v="194"/>
    <x v="9"/>
    <s v="Paul Love"/>
    <x v="2"/>
    <n v="2021"/>
    <n v="49956"/>
    <n v="7.2478482180690501E-2"/>
    <n v="27973.55"/>
    <n v="3620.7350558185749"/>
    <x v="265"/>
    <n v="2022"/>
    <n v="1"/>
  </r>
  <r>
    <x v="57"/>
    <x v="6"/>
    <s v="Jessica Gonzalez"/>
    <x v="2"/>
    <n v="2010"/>
    <n v="33921"/>
    <n v="0.121071322639178"/>
    <n v="16448.43"/>
    <n v="4106.8603352435566"/>
    <x v="266"/>
    <n v="2023"/>
    <n v="13"/>
  </r>
  <r>
    <x v="33"/>
    <x v="0"/>
    <s v="Natalie Cruz"/>
    <x v="2"/>
    <n v="2021"/>
    <n v="15347"/>
    <n v="7.8056527009600099E-2"/>
    <n v="8163.05"/>
    <n v="1197.9335200163327"/>
    <x v="267"/>
    <n v="2022"/>
    <n v="1"/>
  </r>
  <r>
    <x v="195"/>
    <x v="6"/>
    <s v="Clayton Marshall"/>
    <x v="1"/>
    <n v="2010"/>
    <n v="44811"/>
    <n v="0.13070711445980501"/>
    <n v="3394.28"/>
    <n v="5857.1165060583226"/>
    <x v="268"/>
    <n v="2022"/>
    <n v="12"/>
  </r>
  <r>
    <x v="164"/>
    <x v="6"/>
    <s v="Thomas Nash"/>
    <x v="1"/>
    <n v="2018"/>
    <n v="16167"/>
    <n v="0.10364023011092"/>
    <n v="9309.59"/>
    <n v="1675.5516002032437"/>
    <x v="269"/>
    <n v="2022"/>
    <n v="4"/>
  </r>
  <r>
    <x v="196"/>
    <x v="9"/>
    <s v="Kenneth Velazquez"/>
    <x v="2"/>
    <n v="2021"/>
    <n v="20445"/>
    <n v="0.13288658626249"/>
    <n v="12074.99"/>
    <n v="2716.8662561366082"/>
    <x v="270"/>
    <n v="2023"/>
    <n v="2"/>
  </r>
  <r>
    <x v="197"/>
    <x v="5"/>
    <s v="Brett Hebert"/>
    <x v="0"/>
    <n v="2019"/>
    <n v="49534"/>
    <n v="6.5919041552902694E-2"/>
    <n v="11827.1"/>
    <n v="3265.2338042814822"/>
    <x v="271"/>
    <n v="2023"/>
    <n v="4"/>
  </r>
  <r>
    <x v="2"/>
    <x v="6"/>
    <s v="Thomas Sanders"/>
    <x v="1"/>
    <n v="2016"/>
    <n v="12248"/>
    <n v="9.8663729987991597E-2"/>
    <n v="3234.06"/>
    <n v="1208.4333648929212"/>
    <x v="272"/>
    <n v="2022"/>
    <n v="6"/>
  </r>
  <r>
    <x v="198"/>
    <x v="2"/>
    <s v="Christopher Rose"/>
    <x v="3"/>
    <n v="2011"/>
    <n v="27273"/>
    <n v="9.1287879880097206E-2"/>
    <n v="14280.36"/>
    <n v="2489.6943479698912"/>
    <x v="273"/>
    <n v="2022"/>
    <n v="11"/>
  </r>
  <r>
    <x v="73"/>
    <x v="0"/>
    <s v="Anne Henderson"/>
    <x v="0"/>
    <n v="2016"/>
    <n v="12894"/>
    <n v="7.6666073373918897E-2"/>
    <n v="2335.5300000000002"/>
    <n v="988.53235008331023"/>
    <x v="274"/>
    <n v="2022"/>
    <n v="6"/>
  </r>
  <r>
    <x v="199"/>
    <x v="5"/>
    <s v="Steven Green"/>
    <x v="2"/>
    <n v="2010"/>
    <n v="40960"/>
    <n v="6.5775818224303395E-2"/>
    <n v="5388"/>
    <n v="2694.1775144674671"/>
    <x v="275"/>
    <n v="2023"/>
    <n v="13"/>
  </r>
  <r>
    <x v="13"/>
    <x v="5"/>
    <s v="Paige Garcia"/>
    <x v="2"/>
    <n v="2018"/>
    <n v="38617"/>
    <n v="0.138306217606467"/>
    <n v="14338"/>
    <n v="5340.9712053089361"/>
    <x v="276"/>
    <n v="2022"/>
    <n v="4"/>
  </r>
  <r>
    <x v="200"/>
    <x v="3"/>
    <s v="Nicholas Leonard"/>
    <x v="3"/>
    <n v="2020"/>
    <n v="22986"/>
    <n v="0.106299926581716"/>
    <n v="12844.02"/>
    <n v="2443.410112407324"/>
    <x v="277"/>
    <n v="2022"/>
    <n v="2"/>
  </r>
  <r>
    <x v="182"/>
    <x v="1"/>
    <s v="Duane Schroeder"/>
    <x v="0"/>
    <n v="2021"/>
    <n v="33556"/>
    <n v="0.109299171779161"/>
    <n v="20044.54"/>
    <n v="3667.6430082215265"/>
    <x v="278"/>
    <n v="2022"/>
    <n v="1"/>
  </r>
  <r>
    <x v="8"/>
    <x v="0"/>
    <s v="Diana King"/>
    <x v="4"/>
    <n v="2021"/>
    <n v="28557"/>
    <n v="7.9734946030379103E-2"/>
    <n v="22662.77"/>
    <n v="2276.9908537895362"/>
    <x v="279"/>
    <n v="2022"/>
    <n v="1"/>
  </r>
  <r>
    <x v="21"/>
    <x v="7"/>
    <s v="Julie Dean"/>
    <x v="2"/>
    <n v="2019"/>
    <n v="44780"/>
    <n v="0.119957621899134"/>
    <n v="17575.73"/>
    <n v="5371.7023086432209"/>
    <x v="280"/>
    <n v="2022"/>
    <n v="3"/>
  </r>
  <r>
    <x v="190"/>
    <x v="1"/>
    <s v="Lawrence Flynn"/>
    <x v="4"/>
    <n v="2020"/>
    <n v="17628"/>
    <n v="0.10616132589313899"/>
    <n v="5017.38"/>
    <n v="1871.4118528442541"/>
    <x v="281"/>
    <n v="2022"/>
    <n v="2"/>
  </r>
  <r>
    <x v="142"/>
    <x v="9"/>
    <s v="Samuel Williamson"/>
    <x v="3"/>
    <n v="2019"/>
    <n v="30303"/>
    <n v="8.8268120575492798E-2"/>
    <n v="12844.9"/>
    <n v="2674.7888577991584"/>
    <x v="282"/>
    <n v="2022"/>
    <n v="3"/>
  </r>
  <r>
    <x v="201"/>
    <x v="0"/>
    <s v="Deanna Dillon"/>
    <x v="2"/>
    <n v="2010"/>
    <n v="38768"/>
    <n v="5.8931185964718198E-2"/>
    <n v="7860.27"/>
    <n v="2284.644217480195"/>
    <x v="283"/>
    <n v="2023"/>
    <n v="13"/>
  </r>
  <r>
    <x v="202"/>
    <x v="4"/>
    <s v="Ryan Jackson"/>
    <x v="4"/>
    <n v="2012"/>
    <n v="47087"/>
    <n v="9.5174747649418301E-2"/>
    <n v="22189.83"/>
    <n v="4481.4933425681593"/>
    <x v="284"/>
    <n v="2023"/>
    <n v="11"/>
  </r>
  <r>
    <x v="203"/>
    <x v="6"/>
    <s v="Brenda Jacobs"/>
    <x v="4"/>
    <n v="2016"/>
    <n v="27789"/>
    <n v="5.8974576513510402E-2"/>
    <n v="12278.9"/>
    <n v="1638.8445067339405"/>
    <x v="285"/>
    <n v="2023"/>
    <n v="7"/>
  </r>
  <r>
    <x v="79"/>
    <x v="4"/>
    <s v="Megan Bell"/>
    <x v="1"/>
    <n v="2014"/>
    <n v="45506"/>
    <n v="0.14826985556087899"/>
    <n v="14794.14"/>
    <n v="6747.1680471533591"/>
    <x v="286"/>
    <n v="2022"/>
    <n v="8"/>
  </r>
  <r>
    <x v="204"/>
    <x v="5"/>
    <s v="Sandra Martin"/>
    <x v="1"/>
    <n v="2019"/>
    <n v="25376"/>
    <n v="7.3959165766979598E-2"/>
    <n v="15893.23"/>
    <n v="1876.7877905028743"/>
    <x v="287"/>
    <n v="2023"/>
    <n v="4"/>
  </r>
  <r>
    <x v="205"/>
    <x v="5"/>
    <s v="Shirley Price"/>
    <x v="0"/>
    <n v="2020"/>
    <n v="18616"/>
    <n v="0.14206033159703699"/>
    <n v="8419.73"/>
    <n v="2644.5951330104403"/>
    <x v="288"/>
    <n v="2022"/>
    <n v="2"/>
  </r>
  <r>
    <x v="206"/>
    <x v="4"/>
    <s v="Anthony Chapman"/>
    <x v="1"/>
    <n v="2011"/>
    <n v="46215"/>
    <n v="8.0357007315693701E-2"/>
    <n v="9845.7800000000007"/>
    <n v="3713.6990930947845"/>
    <x v="289"/>
    <n v="2023"/>
    <n v="12"/>
  </r>
  <r>
    <x v="108"/>
    <x v="9"/>
    <s v="James Garcia"/>
    <x v="2"/>
    <n v="2021"/>
    <n v="45118"/>
    <n v="0.129062638674147"/>
    <n v="28277.1"/>
    <n v="5823.048131700164"/>
    <x v="290"/>
    <n v="2023"/>
    <n v="2"/>
  </r>
  <r>
    <x v="70"/>
    <x v="3"/>
    <s v="Paige Morrison"/>
    <x v="4"/>
    <n v="2018"/>
    <n v="40119"/>
    <n v="0.108941429285507"/>
    <n v="26519.91"/>
    <n v="4370.6212015052552"/>
    <x v="291"/>
    <n v="2022"/>
    <n v="4"/>
  </r>
  <r>
    <x v="79"/>
    <x v="2"/>
    <s v="Sara Baker"/>
    <x v="1"/>
    <n v="2022"/>
    <n v="48745"/>
    <n v="9.9356132050677295E-2"/>
    <n v="31011.599999999999"/>
    <n v="4843.1146568102649"/>
    <x v="292"/>
    <n v="2022"/>
    <n v="0"/>
  </r>
  <r>
    <x v="168"/>
    <x v="7"/>
    <s v="Sandra Moore"/>
    <x v="0"/>
    <n v="2014"/>
    <n v="13949"/>
    <n v="5.0614706898020702E-2"/>
    <n v="8664.14"/>
    <n v="706.02454652049073"/>
    <x v="293"/>
    <n v="2022"/>
    <n v="8"/>
  </r>
  <r>
    <x v="10"/>
    <x v="6"/>
    <s v="Kristen Berger"/>
    <x v="1"/>
    <n v="2015"/>
    <n v="19288"/>
    <n v="7.2522292101062105E-2"/>
    <n v="15083.97"/>
    <n v="1398.8099700452858"/>
    <x v="294"/>
    <n v="2022"/>
    <n v="7"/>
  </r>
  <r>
    <x v="71"/>
    <x v="7"/>
    <s v="Patrick Gutierrez"/>
    <x v="2"/>
    <n v="2022"/>
    <n v="42742"/>
    <n v="5.1646350865454597E-2"/>
    <n v="33540.58"/>
    <n v="2207.4683286912605"/>
    <x v="295"/>
    <n v="2022"/>
    <n v="0"/>
  </r>
  <r>
    <x v="207"/>
    <x v="6"/>
    <s v="Tammy Thompson"/>
    <x v="1"/>
    <n v="2010"/>
    <n v="37418"/>
    <n v="6.4466250778162204E-2"/>
    <n v="13704.6"/>
    <n v="2412.1981716172731"/>
    <x v="296"/>
    <n v="2023"/>
    <n v="13"/>
  </r>
  <r>
    <x v="168"/>
    <x v="9"/>
    <s v="Stephanie Chambers"/>
    <x v="3"/>
    <n v="2012"/>
    <n v="29649"/>
    <n v="9.5472207612176396E-2"/>
    <n v="10132.780000000001"/>
    <n v="2830.6554834934182"/>
    <x v="297"/>
    <n v="2022"/>
    <n v="10"/>
  </r>
  <r>
    <x v="208"/>
    <x v="1"/>
    <s v="Melanie Sanders"/>
    <x v="4"/>
    <n v="2013"/>
    <n v="12878"/>
    <n v="6.2411861849681699E-2"/>
    <n v="5145.7700000000004"/>
    <n v="803.73995690020092"/>
    <x v="298"/>
    <n v="2023"/>
    <n v="10"/>
  </r>
  <r>
    <x v="68"/>
    <x v="2"/>
    <s v="Amanda Walker"/>
    <x v="1"/>
    <n v="2021"/>
    <n v="48541"/>
    <n v="0.13882462883153801"/>
    <n v="12075.44"/>
    <n v="6738.6863081116862"/>
    <x v="299"/>
    <n v="2023"/>
    <n v="2"/>
  </r>
  <r>
    <x v="209"/>
    <x v="8"/>
    <s v="Susan Reeves"/>
    <x v="3"/>
    <n v="2014"/>
    <n v="47890"/>
    <n v="0.137460566827835"/>
    <n v="34767.980000000003"/>
    <n v="6582.986545385018"/>
    <x v="300"/>
    <n v="2023"/>
    <n v="9"/>
  </r>
  <r>
    <x v="42"/>
    <x v="0"/>
    <s v="Christine Mccann"/>
    <x v="2"/>
    <n v="2015"/>
    <n v="13295"/>
    <n v="7.3353027277491503E-2"/>
    <n v="4648.62"/>
    <n v="975.22849765424951"/>
    <x v="301"/>
    <n v="2023"/>
    <n v="8"/>
  </r>
  <r>
    <x v="210"/>
    <x v="4"/>
    <s v="Laura Willis"/>
    <x v="3"/>
    <n v="2021"/>
    <n v="38687"/>
    <n v="0.145774018892153"/>
    <n v="14810.1"/>
    <n v="5639.5594688807232"/>
    <x v="302"/>
    <n v="2023"/>
    <n v="2"/>
  </r>
  <r>
    <x v="141"/>
    <x v="8"/>
    <s v="Ana Wong"/>
    <x v="2"/>
    <n v="2021"/>
    <n v="35788"/>
    <n v="9.6073951864209306E-2"/>
    <n v="22065.25"/>
    <n v="3438.2945893163228"/>
    <x v="303"/>
    <n v="2023"/>
    <n v="2"/>
  </r>
  <r>
    <x v="36"/>
    <x v="8"/>
    <s v="Jennifer Wright"/>
    <x v="1"/>
    <n v="2015"/>
    <n v="20014"/>
    <n v="0.149691340963748"/>
    <n v="7086.28"/>
    <n v="2995.9224980484528"/>
    <x v="304"/>
    <n v="2022"/>
    <n v="7"/>
  </r>
  <r>
    <x v="211"/>
    <x v="5"/>
    <s v="William Nguyen"/>
    <x v="1"/>
    <n v="2022"/>
    <n v="14931"/>
    <n v="0.10634433756698899"/>
    <n v="10900.34"/>
    <n v="1587.8273042127128"/>
    <x v="305"/>
    <n v="2022"/>
    <n v="0"/>
  </r>
  <r>
    <x v="132"/>
    <x v="4"/>
    <s v="Cody Bridges"/>
    <x v="0"/>
    <n v="2010"/>
    <n v="46962"/>
    <n v="9.7687158309841496E-2"/>
    <n v="20559.330000000002"/>
    <n v="4587.5843285467763"/>
    <x v="306"/>
    <n v="2022"/>
    <n v="12"/>
  </r>
  <r>
    <x v="212"/>
    <x v="4"/>
    <s v="Dustin Chambers"/>
    <x v="3"/>
    <n v="2021"/>
    <n v="30285"/>
    <n v="7.7943200110366803E-2"/>
    <n v="8653.64"/>
    <n v="2360.5098153424588"/>
    <x v="307"/>
    <n v="2023"/>
    <n v="2"/>
  </r>
  <r>
    <x v="163"/>
    <x v="0"/>
    <s v="Crystal Harris"/>
    <x v="1"/>
    <n v="2015"/>
    <n v="10139"/>
    <n v="5.26845464174708E-2"/>
    <n v="3766.12"/>
    <n v="534.16861612673642"/>
    <x v="308"/>
    <n v="2023"/>
    <n v="8"/>
  </r>
  <r>
    <x v="149"/>
    <x v="3"/>
    <s v="Jeffrey Gonzalez"/>
    <x v="1"/>
    <n v="2015"/>
    <n v="43492"/>
    <n v="0.13011657114639799"/>
    <n v="11906.34"/>
    <n v="5659.0299122991419"/>
    <x v="309"/>
    <n v="2023"/>
    <n v="8"/>
  </r>
  <r>
    <x v="74"/>
    <x v="5"/>
    <s v="Stacey Perkins"/>
    <x v="4"/>
    <n v="2021"/>
    <n v="15689"/>
    <n v="7.1198318059293594E-2"/>
    <n v="12783.53"/>
    <n v="1117.0304120322571"/>
    <x v="310"/>
    <n v="2022"/>
    <n v="1"/>
  </r>
  <r>
    <x v="27"/>
    <x v="4"/>
    <s v="Robert Vazquez"/>
    <x v="0"/>
    <n v="2022"/>
    <n v="49961"/>
    <n v="5.4424286403192003E-2"/>
    <n v="44454.65"/>
    <n v="2719.0917729898756"/>
    <x v="311"/>
    <n v="2022"/>
    <n v="0"/>
  </r>
  <r>
    <x v="93"/>
    <x v="4"/>
    <s v="Richard Rodriguez"/>
    <x v="3"/>
    <n v="2012"/>
    <n v="19394"/>
    <n v="0.105716129896666"/>
    <n v="3802.99"/>
    <n v="2050.2586232159401"/>
    <x v="312"/>
    <n v="2022"/>
    <n v="10"/>
  </r>
  <r>
    <x v="15"/>
    <x v="3"/>
    <s v="Renee Melendez"/>
    <x v="0"/>
    <n v="2015"/>
    <n v="40924"/>
    <n v="8.7138991696415993E-2"/>
    <n v="13423.01"/>
    <n v="3566.0760961841279"/>
    <x v="313"/>
    <n v="2022"/>
    <n v="7"/>
  </r>
  <r>
    <x v="15"/>
    <x v="5"/>
    <s v="Tina Greene"/>
    <x v="4"/>
    <n v="2015"/>
    <n v="19108"/>
    <n v="0.122356030219826"/>
    <n v="2938.84"/>
    <n v="2337.9790254404352"/>
    <x v="314"/>
    <n v="2022"/>
    <n v="7"/>
  </r>
  <r>
    <x v="190"/>
    <x v="6"/>
    <s v="Brett Pace"/>
    <x v="1"/>
    <n v="2013"/>
    <n v="31915"/>
    <n v="0.113599067853209"/>
    <n v="9022.2000000000007"/>
    <n v="3625.5142505351655"/>
    <x v="315"/>
    <n v="2022"/>
    <n v="9"/>
  </r>
  <r>
    <x v="213"/>
    <x v="5"/>
    <s v="Christopher Walker"/>
    <x v="2"/>
    <n v="2012"/>
    <n v="12036"/>
    <n v="0.11332184394653699"/>
    <n v="6488.02"/>
    <n v="1363.9417137405192"/>
    <x v="316"/>
    <n v="2022"/>
    <n v="10"/>
  </r>
  <r>
    <x v="129"/>
    <x v="5"/>
    <s v="Terry Goodwin"/>
    <x v="1"/>
    <n v="2022"/>
    <n v="35402"/>
    <n v="6.9645280280107899E-2"/>
    <n v="26798.69"/>
    <n v="2465.5822124763799"/>
    <x v="317"/>
    <n v="2023"/>
    <n v="1"/>
  </r>
  <r>
    <x v="214"/>
    <x v="5"/>
    <s v="Katie Ward"/>
    <x v="2"/>
    <n v="2016"/>
    <n v="19022"/>
    <n v="7.2694127138221695E-2"/>
    <n v="6374.13"/>
    <n v="1382.787686423253"/>
    <x v="318"/>
    <n v="2023"/>
    <n v="7"/>
  </r>
  <r>
    <x v="215"/>
    <x v="3"/>
    <s v="Tracy Johnson"/>
    <x v="4"/>
    <n v="2012"/>
    <n v="13140"/>
    <n v="0.139634160865862"/>
    <n v="2773.71"/>
    <n v="1834.7928737774266"/>
    <x v="319"/>
    <n v="2022"/>
    <n v="10"/>
  </r>
  <r>
    <x v="14"/>
    <x v="9"/>
    <s v="Jared Thompson"/>
    <x v="3"/>
    <n v="2021"/>
    <n v="29641"/>
    <n v="0.149168069780274"/>
    <n v="16007.19"/>
    <n v="4421.4907563571014"/>
    <x v="320"/>
    <n v="2022"/>
    <n v="1"/>
  </r>
  <r>
    <x v="216"/>
    <x v="8"/>
    <s v="Michelle Berry"/>
    <x v="1"/>
    <n v="2020"/>
    <n v="26661"/>
    <n v="0.120607514007285"/>
    <n v="18460.79"/>
    <n v="3215.5169309482253"/>
    <x v="321"/>
    <n v="2023"/>
    <n v="3"/>
  </r>
  <r>
    <x v="129"/>
    <x v="9"/>
    <s v="Shelly Hill"/>
    <x v="0"/>
    <n v="2021"/>
    <n v="16868"/>
    <n v="0.12273983380452499"/>
    <n v="9842.39"/>
    <n v="2070.3755166147275"/>
    <x v="322"/>
    <n v="2023"/>
    <n v="2"/>
  </r>
  <r>
    <x v="66"/>
    <x v="8"/>
    <s v="Zachary Hawkins"/>
    <x v="2"/>
    <n v="2022"/>
    <n v="34553"/>
    <n v="7.8543279165611699E-2"/>
    <n v="18093.189999999999"/>
    <n v="2713.905925009381"/>
    <x v="323"/>
    <n v="2022"/>
    <n v="0"/>
  </r>
  <r>
    <x v="180"/>
    <x v="4"/>
    <s v="Benjamin West"/>
    <x v="3"/>
    <n v="2017"/>
    <n v="10281"/>
    <n v="0.14112534581730299"/>
    <n v="2119.65"/>
    <n v="1450.9096803476921"/>
    <x v="324"/>
    <n v="2022"/>
    <n v="5"/>
  </r>
  <r>
    <x v="217"/>
    <x v="7"/>
    <s v="Jennifer Hood"/>
    <x v="1"/>
    <n v="2010"/>
    <n v="23500"/>
    <n v="0.14637122008403"/>
    <n v="3729.06"/>
    <n v="3439.7236719747052"/>
    <x v="325"/>
    <n v="2022"/>
    <n v="12"/>
  </r>
  <r>
    <x v="205"/>
    <x v="6"/>
    <s v="Mark Arnold"/>
    <x v="2"/>
    <n v="2014"/>
    <n v="32995"/>
    <n v="0.14615169787753701"/>
    <n v="14066.18"/>
    <n v="4822.2752714693333"/>
    <x v="326"/>
    <n v="2022"/>
    <n v="8"/>
  </r>
  <r>
    <x v="53"/>
    <x v="7"/>
    <s v="Karen Stewart"/>
    <x v="4"/>
    <n v="2015"/>
    <n v="22889"/>
    <n v="5.2704508991875801E-2"/>
    <n v="5924.28"/>
    <n v="1206.3535063150453"/>
    <x v="327"/>
    <n v="2022"/>
    <n v="7"/>
  </r>
  <r>
    <x v="27"/>
    <x v="4"/>
    <s v="Robert Shaffer"/>
    <x v="4"/>
    <n v="2011"/>
    <n v="15687"/>
    <n v="0.14634720973111801"/>
    <n v="3497.25"/>
    <n v="2295.7486790520484"/>
    <x v="328"/>
    <n v="2022"/>
    <n v="11"/>
  </r>
  <r>
    <x v="218"/>
    <x v="5"/>
    <s v="Kerry Rose"/>
    <x v="2"/>
    <n v="2017"/>
    <n v="37891"/>
    <n v="0.13344249344113701"/>
    <n v="15694.94"/>
    <n v="5056.2695189781225"/>
    <x v="329"/>
    <n v="2022"/>
    <n v="5"/>
  </r>
  <r>
    <x v="219"/>
    <x v="3"/>
    <s v="Mitchell Perkins"/>
    <x v="4"/>
    <n v="2011"/>
    <n v="11921"/>
    <n v="0.122492024754282"/>
    <n v="1353.45"/>
    <n v="1460.2274270957957"/>
    <x v="330"/>
    <n v="2022"/>
    <n v="11"/>
  </r>
  <r>
    <x v="68"/>
    <x v="1"/>
    <s v="Jason Cooper"/>
    <x v="4"/>
    <n v="2020"/>
    <n v="42993"/>
    <n v="8.81496658847888E-2"/>
    <n v="10646.44"/>
    <n v="3789.8185853847249"/>
    <x v="331"/>
    <n v="2023"/>
    <n v="3"/>
  </r>
  <r>
    <x v="157"/>
    <x v="6"/>
    <s v="Stephen Huang"/>
    <x v="0"/>
    <n v="2018"/>
    <n v="29978"/>
    <n v="0.102986847276708"/>
    <n v="10963.5"/>
    <n v="3087.3397076611523"/>
    <x v="332"/>
    <n v="2023"/>
    <n v="5"/>
  </r>
  <r>
    <x v="220"/>
    <x v="8"/>
    <s v="Jacob Wells"/>
    <x v="3"/>
    <n v="2016"/>
    <n v="16465"/>
    <n v="0.113034395847988"/>
    <n v="3642.17"/>
    <n v="1861.1113276371223"/>
    <x v="333"/>
    <n v="2022"/>
    <n v="6"/>
  </r>
  <r>
    <x v="221"/>
    <x v="8"/>
    <s v="Julie Johnson"/>
    <x v="1"/>
    <n v="2018"/>
    <n v="13493"/>
    <n v="0.10789546839851701"/>
    <n v="2910.09"/>
    <n v="1455.8335551011899"/>
    <x v="334"/>
    <n v="2023"/>
    <n v="5"/>
  </r>
  <r>
    <x v="171"/>
    <x v="1"/>
    <s v="Kimberly Peterson"/>
    <x v="3"/>
    <n v="2017"/>
    <n v="23584"/>
    <n v="0.110744066829935"/>
    <n v="7648.3"/>
    <n v="2611.7880721171869"/>
    <x v="335"/>
    <n v="2022"/>
    <n v="5"/>
  </r>
  <r>
    <x v="8"/>
    <x v="3"/>
    <s v="Jenna Anderson"/>
    <x v="0"/>
    <n v="2011"/>
    <n v="36954"/>
    <n v="5.29087343839117E-2"/>
    <n v="9552.48"/>
    <n v="1955.1893704230729"/>
    <x v="336"/>
    <n v="2022"/>
    <n v="11"/>
  </r>
  <r>
    <x v="222"/>
    <x v="5"/>
    <s v="Robin Peterson"/>
    <x v="2"/>
    <n v="2018"/>
    <n v="38268"/>
    <n v="7.6327003042457695E-2"/>
    <n v="13188.61"/>
    <n v="2920.8817524287711"/>
    <x v="337"/>
    <n v="2022"/>
    <n v="4"/>
  </r>
  <r>
    <x v="223"/>
    <x v="5"/>
    <s v="Travis Peters"/>
    <x v="3"/>
    <n v="2015"/>
    <n v="20706"/>
    <n v="0.146537197856837"/>
    <n v="6970.38"/>
    <n v="3034.1992188236668"/>
    <x v="338"/>
    <n v="2022"/>
    <n v="7"/>
  </r>
  <r>
    <x v="189"/>
    <x v="7"/>
    <s v="Michelle Odonnell"/>
    <x v="4"/>
    <n v="2020"/>
    <n v="37755"/>
    <n v="0.106462407107154"/>
    <n v="9684.6299999999992"/>
    <n v="4019.4881803305993"/>
    <x v="339"/>
    <n v="2023"/>
    <n v="3"/>
  </r>
  <r>
    <x v="111"/>
    <x v="5"/>
    <s v="Michael Thompson"/>
    <x v="4"/>
    <n v="2016"/>
    <n v="45806"/>
    <n v="9.9384078868973297E-2"/>
    <n v="9346.64"/>
    <n v="4552.387116672191"/>
    <x v="340"/>
    <n v="2022"/>
    <n v="6"/>
  </r>
  <r>
    <x v="224"/>
    <x v="1"/>
    <s v="Jacqueline Smith"/>
    <x v="3"/>
    <n v="2017"/>
    <n v="16939"/>
    <n v="0.14113211254891"/>
    <n v="7143.2"/>
    <n v="2390.6368544659867"/>
    <x v="341"/>
    <n v="2022"/>
    <n v="5"/>
  </r>
  <r>
    <x v="208"/>
    <x v="1"/>
    <s v="Virginia Fisher"/>
    <x v="0"/>
    <n v="2020"/>
    <n v="32519"/>
    <n v="7.9715373330512596E-2"/>
    <n v="20950.18"/>
    <n v="2592.2642253349391"/>
    <x v="342"/>
    <n v="2023"/>
    <n v="3"/>
  </r>
  <r>
    <x v="225"/>
    <x v="6"/>
    <s v="Anthony Cox"/>
    <x v="0"/>
    <n v="2010"/>
    <n v="12833"/>
    <n v="0.133283580100058"/>
    <n v="4703.87"/>
    <n v="1710.4281834240444"/>
    <x v="343"/>
    <n v="2022"/>
    <n v="12"/>
  </r>
  <r>
    <x v="121"/>
    <x v="8"/>
    <s v="Victor Hansen PhD"/>
    <x v="3"/>
    <n v="2019"/>
    <n v="33125"/>
    <n v="5.5916501822163699E-2"/>
    <n v="22067.72"/>
    <n v="1852.2341228591724"/>
    <x v="344"/>
    <n v="2022"/>
    <n v="3"/>
  </r>
  <r>
    <x v="182"/>
    <x v="5"/>
    <s v="Ashley Mays"/>
    <x v="0"/>
    <n v="2013"/>
    <n v="29500"/>
    <n v="6.55080313981969E-2"/>
    <n v="5712.27"/>
    <n v="1932.4869262468085"/>
    <x v="345"/>
    <n v="2022"/>
    <n v="9"/>
  </r>
  <r>
    <x v="211"/>
    <x v="3"/>
    <s v="Francisco Goodman"/>
    <x v="4"/>
    <n v="2014"/>
    <n v="41850"/>
    <n v="0.111775652509518"/>
    <n v="20232.61"/>
    <n v="4677.8110575233286"/>
    <x v="346"/>
    <n v="2022"/>
    <n v="8"/>
  </r>
  <r>
    <x v="110"/>
    <x v="5"/>
    <s v="Corey Rivera"/>
    <x v="0"/>
    <n v="2021"/>
    <n v="23919"/>
    <n v="0.110979804271592"/>
    <n v="15794.43"/>
    <n v="2654.5259383722091"/>
    <x v="347"/>
    <n v="2022"/>
    <n v="1"/>
  </r>
  <r>
    <x v="226"/>
    <x v="2"/>
    <s v="Jeanette Knight"/>
    <x v="3"/>
    <n v="2021"/>
    <n v="37786"/>
    <n v="0.111115098877969"/>
    <n v="27395.5"/>
    <n v="4198.5951262029366"/>
    <x v="348"/>
    <n v="2022"/>
    <n v="1"/>
  </r>
  <r>
    <x v="227"/>
    <x v="9"/>
    <s v="Sheena Gallegos"/>
    <x v="1"/>
    <n v="2014"/>
    <n v="44517"/>
    <n v="7.6378340325221797E-2"/>
    <n v="10318.15"/>
    <n v="3400.1345762578985"/>
    <x v="349"/>
    <n v="2023"/>
    <n v="9"/>
  </r>
  <r>
    <x v="68"/>
    <x v="6"/>
    <s v="Tammie Campbell"/>
    <x v="4"/>
    <n v="2010"/>
    <n v="34939"/>
    <n v="7.0318043603744898E-2"/>
    <n v="24076.13"/>
    <n v="2456.842125471243"/>
    <x v="350"/>
    <n v="2023"/>
    <n v="13"/>
  </r>
  <r>
    <x v="179"/>
    <x v="9"/>
    <s v="Kevin Perry"/>
    <x v="4"/>
    <n v="2010"/>
    <n v="21186"/>
    <n v="0.101571279166439"/>
    <n v="18314.97"/>
    <n v="2151.8891204201768"/>
    <x v="351"/>
    <n v="2023"/>
    <n v="13"/>
  </r>
  <r>
    <x v="228"/>
    <x v="8"/>
    <s v="Eric Davis"/>
    <x v="3"/>
    <n v="2017"/>
    <n v="45237"/>
    <n v="9.8278148652627906E-2"/>
    <n v="29211.18"/>
    <n v="4445.8086105989287"/>
    <x v="352"/>
    <n v="2022"/>
    <n v="5"/>
  </r>
  <r>
    <x v="216"/>
    <x v="5"/>
    <s v="David Hernandez"/>
    <x v="2"/>
    <n v="2013"/>
    <n v="27499"/>
    <n v="0.14128293241731399"/>
    <n v="3543.84"/>
    <n v="3885.1393585437172"/>
    <x v="353"/>
    <n v="2023"/>
    <n v="10"/>
  </r>
  <r>
    <x v="74"/>
    <x v="6"/>
    <s v="Toni Singleton"/>
    <x v="2"/>
    <n v="2010"/>
    <n v="43913"/>
    <n v="0.12629871641832699"/>
    <n v="7377.39"/>
    <n v="5546.1555340779933"/>
    <x v="354"/>
    <n v="2022"/>
    <n v="12"/>
  </r>
  <r>
    <x v="160"/>
    <x v="1"/>
    <s v="Daniel Bradshaw"/>
    <x v="3"/>
    <n v="2016"/>
    <n v="32688"/>
    <n v="0.122626226143045"/>
    <n v="7281.45"/>
    <n v="4008.4060801638548"/>
    <x v="355"/>
    <n v="2022"/>
    <n v="6"/>
  </r>
  <r>
    <x v="87"/>
    <x v="0"/>
    <s v="Cynthia Massey"/>
    <x v="3"/>
    <n v="2015"/>
    <n v="30233"/>
    <n v="9.3991291205578795E-2"/>
    <n v="4094.54"/>
    <n v="2841.6387070182636"/>
    <x v="356"/>
    <n v="2023"/>
    <n v="8"/>
  </r>
  <r>
    <x v="12"/>
    <x v="5"/>
    <s v="Rachel Rodriguez"/>
    <x v="3"/>
    <n v="2010"/>
    <n v="30626"/>
    <n v="0.12865471431939299"/>
    <n v="16561.13"/>
    <n v="3940.1792807457296"/>
    <x v="357"/>
    <n v="2022"/>
    <n v="12"/>
  </r>
  <r>
    <x v="129"/>
    <x v="3"/>
    <s v="Leon Martinez"/>
    <x v="2"/>
    <n v="2015"/>
    <n v="34594"/>
    <n v="0.12888858481475801"/>
    <n v="9622.65"/>
    <n v="4458.7717030817385"/>
    <x v="358"/>
    <n v="2023"/>
    <n v="8"/>
  </r>
  <r>
    <x v="83"/>
    <x v="3"/>
    <s v="Andre Hays"/>
    <x v="0"/>
    <n v="2016"/>
    <n v="12205"/>
    <n v="9.6737888323350396E-2"/>
    <n v="6643.37"/>
    <n v="1180.6859269864915"/>
    <x v="359"/>
    <n v="2022"/>
    <n v="6"/>
  </r>
  <r>
    <x v="187"/>
    <x v="8"/>
    <s v="James Morales"/>
    <x v="3"/>
    <n v="2018"/>
    <n v="43496"/>
    <n v="9.9036408406596999E-2"/>
    <n v="8174.28"/>
    <n v="4307.6876200533434"/>
    <x v="360"/>
    <n v="2023"/>
    <n v="5"/>
  </r>
  <r>
    <x v="229"/>
    <x v="5"/>
    <s v="David Stewart"/>
    <x v="3"/>
    <n v="2015"/>
    <n v="42813"/>
    <n v="0.13980289433412299"/>
    <n v="11705.77"/>
    <n v="5985.3813151268077"/>
    <x v="361"/>
    <n v="2022"/>
    <n v="7"/>
  </r>
  <r>
    <x v="89"/>
    <x v="6"/>
    <s v="Sandra Fowler"/>
    <x v="1"/>
    <n v="2018"/>
    <n v="43921"/>
    <n v="9.3824167439702594E-2"/>
    <n v="21523.02"/>
    <n v="4120.8512581191781"/>
    <x v="362"/>
    <n v="2022"/>
    <n v="4"/>
  </r>
  <r>
    <x v="230"/>
    <x v="7"/>
    <s v="Raymond Jones"/>
    <x v="2"/>
    <n v="2014"/>
    <n v="38628"/>
    <n v="6.5638978429811506E-2"/>
    <n v="3718.99"/>
    <n v="2535.5024587867588"/>
    <x v="363"/>
    <n v="2023"/>
    <n v="9"/>
  </r>
  <r>
    <x v="55"/>
    <x v="4"/>
    <s v="John Arias"/>
    <x v="4"/>
    <n v="2011"/>
    <n v="35543"/>
    <n v="0.13650605088116299"/>
    <n v="5445.17"/>
    <n v="4851.834566469176"/>
    <x v="364"/>
    <n v="2022"/>
    <n v="11"/>
  </r>
  <r>
    <x v="231"/>
    <x v="1"/>
    <s v="Tracy Horton"/>
    <x v="1"/>
    <n v="2014"/>
    <n v="21694"/>
    <n v="9.2935627793697503E-2"/>
    <n v="14434.56"/>
    <n v="2016.1455093564737"/>
    <x v="365"/>
    <n v="2022"/>
    <n v="8"/>
  </r>
  <r>
    <x v="232"/>
    <x v="5"/>
    <s v="William Dorsey"/>
    <x v="4"/>
    <n v="2014"/>
    <n v="14115"/>
    <n v="0.120251743243975"/>
    <n v="10419.19"/>
    <n v="1697.353355888707"/>
    <x v="366"/>
    <n v="2023"/>
    <n v="9"/>
  </r>
  <r>
    <x v="186"/>
    <x v="0"/>
    <s v="Caleb George"/>
    <x v="2"/>
    <n v="2016"/>
    <n v="48558"/>
    <n v="6.6999289975474399E-2"/>
    <n v="8359.83"/>
    <n v="3253.351522629086"/>
    <x v="367"/>
    <n v="2022"/>
    <n v="6"/>
  </r>
  <r>
    <x v="13"/>
    <x v="0"/>
    <s v="Jerry Brown"/>
    <x v="3"/>
    <n v="2018"/>
    <n v="15580"/>
    <n v="5.3537533723206597E-2"/>
    <n v="6260.13"/>
    <n v="834.1147754075588"/>
    <x v="368"/>
    <n v="2022"/>
    <n v="4"/>
  </r>
  <r>
    <x v="107"/>
    <x v="8"/>
    <s v="Kyle Mcmillan"/>
    <x v="1"/>
    <n v="2022"/>
    <n v="36904"/>
    <n v="7.9202639695408902E-2"/>
    <n v="30372.26"/>
    <n v="2922.8942153193702"/>
    <x v="369"/>
    <n v="2022"/>
    <n v="0"/>
  </r>
  <r>
    <x v="230"/>
    <x v="6"/>
    <s v="Ashley Johnson"/>
    <x v="4"/>
    <n v="2022"/>
    <n v="29285"/>
    <n v="8.2890087429293394E-2"/>
    <n v="15666.29"/>
    <n v="2427.4362103668568"/>
    <x v="370"/>
    <n v="2023"/>
    <n v="1"/>
  </r>
  <r>
    <x v="233"/>
    <x v="7"/>
    <s v="Amy Taylor"/>
    <x v="3"/>
    <n v="2014"/>
    <n v="49756"/>
    <n v="0.148856984340278"/>
    <n v="21098.67"/>
    <n v="7406.5281128348724"/>
    <x v="371"/>
    <n v="2022"/>
    <n v="8"/>
  </r>
  <r>
    <x v="234"/>
    <x v="9"/>
    <s v="Bruce Baker"/>
    <x v="1"/>
    <n v="2015"/>
    <n v="17773"/>
    <n v="0.14136671656154701"/>
    <n v="2274.0100000000002"/>
    <n v="2512.5106534483748"/>
    <x v="372"/>
    <n v="2022"/>
    <n v="7"/>
  </r>
  <r>
    <x v="122"/>
    <x v="5"/>
    <s v="Tricia Wheeler"/>
    <x v="0"/>
    <n v="2016"/>
    <n v="32511"/>
    <n v="0.135842341271175"/>
    <n v="5064.8500000000004"/>
    <n v="4416.3703570671705"/>
    <x v="373"/>
    <n v="2022"/>
    <n v="6"/>
  </r>
  <r>
    <x v="152"/>
    <x v="9"/>
    <s v="Christopher Johnson"/>
    <x v="0"/>
    <n v="2016"/>
    <n v="14884"/>
    <n v="6.0745156167060499E-2"/>
    <n v="5717.37"/>
    <n v="904.13090439052849"/>
    <x v="374"/>
    <n v="2023"/>
    <n v="7"/>
  </r>
  <r>
    <x v="14"/>
    <x v="5"/>
    <s v="Aaron Jones"/>
    <x v="4"/>
    <n v="2018"/>
    <n v="34187"/>
    <n v="9.0784547255829698E-2"/>
    <n v="13362.13"/>
    <n v="3103.6513170350499"/>
    <x v="375"/>
    <n v="2022"/>
    <n v="4"/>
  </r>
  <r>
    <x v="176"/>
    <x v="4"/>
    <s v="Samantha Dougherty"/>
    <x v="0"/>
    <n v="2015"/>
    <n v="38270"/>
    <n v="0.12844905067394899"/>
    <n v="13749.44"/>
    <n v="4915.7451692920276"/>
    <x v="376"/>
    <n v="2023"/>
    <n v="8"/>
  </r>
  <r>
    <x v="235"/>
    <x v="9"/>
    <s v="Corey Shaw"/>
    <x v="1"/>
    <n v="2017"/>
    <n v="42521"/>
    <n v="0.13412914305267401"/>
    <n v="7990.74"/>
    <n v="5703.3052917427513"/>
    <x v="377"/>
    <n v="2023"/>
    <n v="6"/>
  </r>
  <r>
    <x v="236"/>
    <x v="6"/>
    <s v="Nicole Hill"/>
    <x v="0"/>
    <n v="2010"/>
    <n v="37071"/>
    <n v="0.137004499657843"/>
    <n v="5411.35"/>
    <n v="5078.8938068158977"/>
    <x v="378"/>
    <n v="2023"/>
    <n v="13"/>
  </r>
  <r>
    <x v="17"/>
    <x v="4"/>
    <s v="Jessica Crosby"/>
    <x v="0"/>
    <n v="2012"/>
    <n v="37208"/>
    <n v="0.110115028961685"/>
    <n v="21023.13"/>
    <n v="4097.1599976063753"/>
    <x v="379"/>
    <n v="2022"/>
    <n v="10"/>
  </r>
  <r>
    <x v="13"/>
    <x v="1"/>
    <s v="Yvette Wright"/>
    <x v="4"/>
    <n v="2016"/>
    <n v="40683"/>
    <n v="7.8270210267347498E-2"/>
    <n v="28707.74"/>
    <n v="3184.2669643064983"/>
    <x v="380"/>
    <n v="2022"/>
    <n v="6"/>
  </r>
  <r>
    <x v="14"/>
    <x v="8"/>
    <s v="John Jenkins"/>
    <x v="1"/>
    <n v="2010"/>
    <n v="24464"/>
    <n v="0.14039320082935799"/>
    <n v="2504.4699999999998"/>
    <n v="3434.5792650894141"/>
    <x v="381"/>
    <n v="2022"/>
    <n v="12"/>
  </r>
  <r>
    <x v="112"/>
    <x v="5"/>
    <s v="Haley Ramirez"/>
    <x v="3"/>
    <n v="2021"/>
    <n v="14869"/>
    <n v="0.10069296044444601"/>
    <n v="5484.33"/>
    <n v="1497.2036288484676"/>
    <x v="382"/>
    <n v="2022"/>
    <n v="1"/>
  </r>
  <r>
    <x v="110"/>
    <x v="5"/>
    <s v="Bethany White"/>
    <x v="3"/>
    <n v="2016"/>
    <n v="32965"/>
    <n v="0.145233825608057"/>
    <n v="22796.73"/>
    <n v="4787.6330611695994"/>
    <x v="383"/>
    <n v="2022"/>
    <n v="6"/>
  </r>
  <r>
    <x v="144"/>
    <x v="6"/>
    <s v="Samuel Mccullough"/>
    <x v="2"/>
    <n v="2015"/>
    <n v="43890"/>
    <n v="0.147455894574237"/>
    <n v="13193.63"/>
    <n v="6471.8392128632613"/>
    <x v="384"/>
    <n v="2022"/>
    <n v="7"/>
  </r>
  <r>
    <x v="132"/>
    <x v="0"/>
    <s v="Lindsay Cook"/>
    <x v="3"/>
    <n v="2018"/>
    <n v="29171"/>
    <n v="0.14685379743134899"/>
    <n v="15006.53"/>
    <n v="4283.8721248698812"/>
    <x v="385"/>
    <n v="2022"/>
    <n v="4"/>
  </r>
  <r>
    <x v="237"/>
    <x v="4"/>
    <s v="Melissa Cross"/>
    <x v="0"/>
    <n v="2010"/>
    <n v="17686"/>
    <n v="6.4612105316360205E-2"/>
    <n v="3972.86"/>
    <n v="1142.7296946251465"/>
    <x v="386"/>
    <n v="2022"/>
    <n v="12"/>
  </r>
  <r>
    <x v="22"/>
    <x v="4"/>
    <s v="Julie West"/>
    <x v="4"/>
    <n v="2021"/>
    <n v="10903"/>
    <n v="0.136985240435649"/>
    <n v="5349.83"/>
    <n v="1493.5500764698811"/>
    <x v="387"/>
    <n v="2022"/>
    <n v="1"/>
  </r>
  <r>
    <x v="238"/>
    <x v="7"/>
    <s v="Ann Fowler"/>
    <x v="1"/>
    <n v="2018"/>
    <n v="34033"/>
    <n v="9.8289308029168507E-2"/>
    <n v="13200.49"/>
    <n v="3345.0800201566917"/>
    <x v="388"/>
    <n v="2022"/>
    <n v="4"/>
  </r>
  <r>
    <x v="23"/>
    <x v="9"/>
    <s v="Thomas Mcfarland"/>
    <x v="0"/>
    <n v="2017"/>
    <n v="29818"/>
    <n v="9.89437845674183E-2"/>
    <n v="12499.51"/>
    <n v="2950.3057682312788"/>
    <x v="389"/>
    <n v="2022"/>
    <n v="5"/>
  </r>
  <r>
    <x v="11"/>
    <x v="5"/>
    <s v="Brian Maxwell"/>
    <x v="0"/>
    <n v="2018"/>
    <n v="33865"/>
    <n v="8.88485126562545E-2"/>
    <n v="5698.67"/>
    <n v="3008.8548811040587"/>
    <x v="390"/>
    <n v="2022"/>
    <n v="4"/>
  </r>
  <r>
    <x v="239"/>
    <x v="1"/>
    <s v="Jeremy Sexton"/>
    <x v="2"/>
    <n v="2019"/>
    <n v="18146"/>
    <n v="8.6669871813764093E-2"/>
    <n v="11220"/>
    <n v="1572.7114939325631"/>
    <x v="391"/>
    <n v="2023"/>
    <n v="4"/>
  </r>
  <r>
    <x v="240"/>
    <x v="8"/>
    <s v="Sandra Nguyen"/>
    <x v="3"/>
    <n v="2015"/>
    <n v="11183"/>
    <n v="7.7923390356855193E-2"/>
    <n v="2075.77"/>
    <n v="871.41727436071164"/>
    <x v="392"/>
    <n v="2022"/>
    <n v="7"/>
  </r>
  <r>
    <x v="183"/>
    <x v="9"/>
    <s v="William Colon"/>
    <x v="2"/>
    <n v="2022"/>
    <n v="41734"/>
    <n v="0.14093412085354801"/>
    <n v="31868.35"/>
    <n v="5881.7445997019722"/>
    <x v="393"/>
    <n v="2022"/>
    <n v="0"/>
  </r>
  <r>
    <x v="241"/>
    <x v="7"/>
    <s v="Kimberly Long"/>
    <x v="2"/>
    <n v="2012"/>
    <n v="21416"/>
    <n v="6.1323707695006502E-2"/>
    <n v="5837.09"/>
    <n v="1313.3085239962593"/>
    <x v="394"/>
    <n v="2023"/>
    <n v="11"/>
  </r>
  <r>
    <x v="55"/>
    <x v="5"/>
    <s v="Joe Smith"/>
    <x v="1"/>
    <n v="2018"/>
    <n v="39422"/>
    <n v="5.0410944159206897E-2"/>
    <n v="9945.98"/>
    <n v="1987.3002406442542"/>
    <x v="395"/>
    <n v="2022"/>
    <n v="4"/>
  </r>
  <r>
    <x v="162"/>
    <x v="0"/>
    <s v="Melody Rodriguez"/>
    <x v="4"/>
    <n v="2011"/>
    <n v="13654"/>
    <n v="8.9680969740341801E-2"/>
    <n v="1911.29"/>
    <n v="1224.5039608346269"/>
    <x v="396"/>
    <n v="2023"/>
    <n v="12"/>
  </r>
  <r>
    <x v="242"/>
    <x v="2"/>
    <s v="William White"/>
    <x v="2"/>
    <n v="2019"/>
    <n v="27459"/>
    <n v="6.3633825869515506E-2"/>
    <n v="11750.42"/>
    <n v="1747.3212245510263"/>
    <x v="397"/>
    <n v="2022"/>
    <n v="3"/>
  </r>
  <r>
    <x v="165"/>
    <x v="6"/>
    <s v="Todd Lee"/>
    <x v="1"/>
    <n v="2021"/>
    <n v="35575"/>
    <n v="7.5630183142614799E-2"/>
    <n v="9173.7800000000007"/>
    <n v="2690.5437652985215"/>
    <x v="398"/>
    <n v="2023"/>
    <n v="2"/>
  </r>
  <r>
    <x v="199"/>
    <x v="1"/>
    <s v="Michelle Bean"/>
    <x v="2"/>
    <n v="2015"/>
    <n v="35100"/>
    <n v="7.0004621499764996E-2"/>
    <n v="19632.59"/>
    <n v="2457.1622146417512"/>
    <x v="399"/>
    <n v="2023"/>
    <n v="8"/>
  </r>
  <r>
    <x v="243"/>
    <x v="2"/>
    <s v="Alexandra Walton"/>
    <x v="0"/>
    <n v="2019"/>
    <n v="27617"/>
    <n v="6.7884218558115494E-2"/>
    <n v="14291.98"/>
    <n v="1874.7584639194756"/>
    <x v="400"/>
    <n v="2023"/>
    <n v="4"/>
  </r>
  <r>
    <x v="244"/>
    <x v="5"/>
    <s v="Madison Garcia"/>
    <x v="3"/>
    <n v="2019"/>
    <n v="14268"/>
    <n v="7.3132615964893094E-2"/>
    <n v="9185.08"/>
    <n v="1043.4561645870947"/>
    <x v="401"/>
    <n v="2023"/>
    <n v="4"/>
  </r>
  <r>
    <x v="118"/>
    <x v="3"/>
    <s v="Dawn Johnson"/>
    <x v="1"/>
    <n v="2021"/>
    <n v="19641"/>
    <n v="8.6801548228062894E-2"/>
    <n v="10153.1"/>
    <n v="1704.8692087473833"/>
    <x v="402"/>
    <n v="2023"/>
    <n v="2"/>
  </r>
  <r>
    <x v="171"/>
    <x v="6"/>
    <s v="Laurie Campbell"/>
    <x v="2"/>
    <n v="2018"/>
    <n v="40179"/>
    <n v="6.4918948645049102E-2"/>
    <n v="13840.4"/>
    <n v="2608.3784376094277"/>
    <x v="403"/>
    <n v="2022"/>
    <n v="4"/>
  </r>
  <r>
    <x v="245"/>
    <x v="1"/>
    <s v="Anthony Gentry"/>
    <x v="4"/>
    <n v="2020"/>
    <n v="23838"/>
    <n v="0.108115579547115"/>
    <n v="10591.04"/>
    <n v="2577.2591852441274"/>
    <x v="404"/>
    <n v="2022"/>
    <n v="2"/>
  </r>
  <r>
    <x v="173"/>
    <x v="3"/>
    <s v="Matthew Lopez"/>
    <x v="4"/>
    <n v="2010"/>
    <n v="42317"/>
    <n v="7.0008667198396504E-2"/>
    <n v="34557.89"/>
    <n v="2962.5567698345449"/>
    <x v="405"/>
    <n v="2022"/>
    <n v="12"/>
  </r>
  <r>
    <x v="166"/>
    <x v="3"/>
    <s v="Brian Gallegos"/>
    <x v="0"/>
    <n v="2011"/>
    <n v="49763"/>
    <n v="0.108558606750792"/>
    <n v="26326.34"/>
    <n v="5402.2019477396625"/>
    <x v="406"/>
    <n v="2022"/>
    <n v="11"/>
  </r>
  <r>
    <x v="212"/>
    <x v="8"/>
    <s v="Erica Welch"/>
    <x v="1"/>
    <n v="2020"/>
    <n v="47061"/>
    <n v="5.7995361876467103E-2"/>
    <n v="14637.41"/>
    <n v="2729.3197252684181"/>
    <x v="407"/>
    <n v="2023"/>
    <n v="3"/>
  </r>
  <r>
    <x v="220"/>
    <x v="5"/>
    <s v="Stephanie Richards DDS"/>
    <x v="4"/>
    <n v="2021"/>
    <n v="49391"/>
    <n v="0.110908455419029"/>
    <n v="36184.54"/>
    <n v="5477.8795216012613"/>
    <x v="408"/>
    <n v="2022"/>
    <n v="1"/>
  </r>
  <r>
    <x v="67"/>
    <x v="8"/>
    <s v="Lisa Wheeler"/>
    <x v="1"/>
    <n v="2013"/>
    <n v="45902"/>
    <n v="6.7180463819820097E-2"/>
    <n v="23227.86"/>
    <n v="3083.717650257382"/>
    <x v="409"/>
    <n v="2022"/>
    <n v="9"/>
  </r>
  <r>
    <x v="246"/>
    <x v="6"/>
    <s v="Chad Ritter"/>
    <x v="2"/>
    <n v="2020"/>
    <n v="33548"/>
    <n v="0.14350912337323801"/>
    <n v="19083.34"/>
    <n v="4814.4440709253886"/>
    <x v="410"/>
    <n v="2022"/>
    <n v="2"/>
  </r>
  <r>
    <x v="193"/>
    <x v="5"/>
    <s v="Sean Lopez"/>
    <x v="2"/>
    <n v="2022"/>
    <n v="12842"/>
    <n v="0.11136737920076301"/>
    <n v="10364.27"/>
    <n v="1430.1798836961984"/>
    <x v="411"/>
    <n v="2022"/>
    <n v="0"/>
  </r>
  <r>
    <x v="33"/>
    <x v="7"/>
    <s v="Francisco Sanchez"/>
    <x v="2"/>
    <n v="2012"/>
    <n v="43971"/>
    <n v="0.14792139059738399"/>
    <n v="11086.62"/>
    <n v="6504.2514659575718"/>
    <x v="412"/>
    <n v="2022"/>
    <n v="10"/>
  </r>
  <r>
    <x v="247"/>
    <x v="2"/>
    <s v="Mr. James Ortiz"/>
    <x v="3"/>
    <n v="2016"/>
    <n v="48984"/>
    <n v="0.107595086558257"/>
    <n v="31302.69"/>
    <n v="5270.437719969661"/>
    <x v="413"/>
    <n v="2023"/>
    <n v="7"/>
  </r>
  <r>
    <x v="87"/>
    <x v="2"/>
    <s v="Cheryl Aguilar"/>
    <x v="3"/>
    <n v="2016"/>
    <n v="30297"/>
    <n v="7.7886449279325198E-2"/>
    <n v="19389.13"/>
    <n v="2359.7257538157155"/>
    <x v="414"/>
    <n v="2023"/>
    <n v="7"/>
  </r>
  <r>
    <x v="175"/>
    <x v="1"/>
    <s v="Michael Tucker"/>
    <x v="2"/>
    <n v="2020"/>
    <n v="42783"/>
    <n v="0.11920943897068199"/>
    <n v="24725.11"/>
    <n v="5100.1374274826876"/>
    <x v="415"/>
    <n v="2022"/>
    <n v="2"/>
  </r>
  <r>
    <x v="248"/>
    <x v="6"/>
    <s v="Marcus Castro"/>
    <x v="0"/>
    <n v="2014"/>
    <n v="13986"/>
    <n v="5.4065253449067298E-2"/>
    <n v="7492.38"/>
    <n v="756.15663473865527"/>
    <x v="416"/>
    <n v="2022"/>
    <n v="8"/>
  </r>
  <r>
    <x v="95"/>
    <x v="2"/>
    <s v="Kayla Hill"/>
    <x v="0"/>
    <n v="2015"/>
    <n v="44899"/>
    <n v="5.6436176942413901E-2"/>
    <n v="13537.73"/>
    <n v="2533.9279085374419"/>
    <x v="417"/>
    <n v="2022"/>
    <n v="7"/>
  </r>
  <r>
    <x v="144"/>
    <x v="8"/>
    <s v="William Lloyd"/>
    <x v="3"/>
    <n v="2017"/>
    <n v="46267"/>
    <n v="0.124148361765489"/>
    <n v="22456.49"/>
    <n v="5743.9722538038795"/>
    <x v="418"/>
    <n v="2022"/>
    <n v="5"/>
  </r>
  <r>
    <x v="89"/>
    <x v="3"/>
    <s v="Todd Hamilton"/>
    <x v="2"/>
    <n v="2016"/>
    <n v="38371"/>
    <n v="0.121426370098675"/>
    <n v="5532.22"/>
    <n v="4659.2512470562588"/>
    <x v="419"/>
    <n v="2022"/>
    <n v="6"/>
  </r>
  <r>
    <x v="249"/>
    <x v="2"/>
    <s v="Jeremy Carpenter"/>
    <x v="3"/>
    <n v="2013"/>
    <n v="28686"/>
    <n v="0.124723292603487"/>
    <n v="6671.42"/>
    <n v="3577.8123716236278"/>
    <x v="420"/>
    <n v="2022"/>
    <n v="9"/>
  </r>
  <r>
    <x v="250"/>
    <x v="5"/>
    <s v="Kendra Gray"/>
    <x v="1"/>
    <n v="2010"/>
    <n v="28143"/>
    <n v="0.131817221579375"/>
    <n v="7851.21"/>
    <n v="3709.7320669083506"/>
    <x v="421"/>
    <n v="2023"/>
    <n v="13"/>
  </r>
  <r>
    <x v="199"/>
    <x v="2"/>
    <s v="Marcus Nelson"/>
    <x v="0"/>
    <n v="2014"/>
    <n v="33583"/>
    <n v="0.147446085725948"/>
    <n v="2856.71"/>
    <n v="4951.6818969345113"/>
    <x v="422"/>
    <n v="2023"/>
    <n v="9"/>
  </r>
  <r>
    <x v="251"/>
    <x v="5"/>
    <s v="Tamara Allen"/>
    <x v="1"/>
    <n v="2017"/>
    <n v="11038"/>
    <n v="0.12435559779095801"/>
    <n v="3097.41"/>
    <n v="1372.6370884165945"/>
    <x v="423"/>
    <n v="2022"/>
    <n v="5"/>
  </r>
  <r>
    <x v="122"/>
    <x v="6"/>
    <s v="Brandi Williams"/>
    <x v="4"/>
    <n v="2019"/>
    <n v="21575"/>
    <n v="0.10165747514443001"/>
    <n v="10321.209999999999"/>
    <n v="2193.2600262410774"/>
    <x v="424"/>
    <n v="2022"/>
    <n v="3"/>
  </r>
  <r>
    <x v="149"/>
    <x v="8"/>
    <s v="Samantha Mata"/>
    <x v="0"/>
    <n v="2010"/>
    <n v="31831"/>
    <n v="0.10085299613288599"/>
    <n v="12278.66"/>
    <n v="3210.2517199058939"/>
    <x v="425"/>
    <n v="2023"/>
    <n v="13"/>
  </r>
  <r>
    <x v="34"/>
    <x v="5"/>
    <s v="Emily Scott"/>
    <x v="3"/>
    <n v="2021"/>
    <n v="32759"/>
    <n v="0.12847567291216599"/>
    <n v="10717.45"/>
    <n v="4208.7345689296462"/>
    <x v="426"/>
    <n v="2023"/>
    <n v="2"/>
  </r>
  <r>
    <x v="94"/>
    <x v="7"/>
    <s v="Hannah Banks"/>
    <x v="4"/>
    <n v="2017"/>
    <n v="32015"/>
    <n v="0.14264844842427801"/>
    <n v="21982.77"/>
    <n v="4566.8900763032607"/>
    <x v="427"/>
    <n v="2022"/>
    <n v="5"/>
  </r>
  <r>
    <x v="70"/>
    <x v="1"/>
    <s v="Gloria Alexander"/>
    <x v="3"/>
    <n v="2014"/>
    <n v="37625"/>
    <n v="7.3822597363850301E-2"/>
    <n v="9466.75"/>
    <n v="2777.5752258148677"/>
    <x v="428"/>
    <n v="2022"/>
    <n v="8"/>
  </r>
  <r>
    <x v="252"/>
    <x v="1"/>
    <s v="Dustin Reyes"/>
    <x v="0"/>
    <n v="2018"/>
    <n v="35197"/>
    <n v="9.30240715654575E-2"/>
    <n v="14780.65"/>
    <n v="3274.1682468894078"/>
    <x v="429"/>
    <n v="2022"/>
    <n v="4"/>
  </r>
  <r>
    <x v="253"/>
    <x v="1"/>
    <s v="Samantha Morgan"/>
    <x v="0"/>
    <n v="2011"/>
    <n v="18316"/>
    <n v="0.121306586140863"/>
    <n v="4523.3"/>
    <n v="2221.8514317560466"/>
    <x v="430"/>
    <n v="2022"/>
    <n v="11"/>
  </r>
  <r>
    <x v="200"/>
    <x v="1"/>
    <s v="Bryan Harper"/>
    <x v="1"/>
    <n v="2015"/>
    <n v="23902"/>
    <n v="0.122573563321484"/>
    <n v="9900"/>
    <n v="2929.7533105101106"/>
    <x v="431"/>
    <n v="2022"/>
    <n v="7"/>
  </r>
  <r>
    <x v="180"/>
    <x v="4"/>
    <s v="Mrs. Ashley Cooper PhD"/>
    <x v="4"/>
    <n v="2021"/>
    <n v="35440"/>
    <n v="0.110361573667507"/>
    <n v="21345.18"/>
    <n v="3911.2141707764481"/>
    <x v="432"/>
    <n v="2022"/>
    <n v="1"/>
  </r>
  <r>
    <x v="147"/>
    <x v="1"/>
    <s v="Antonio Ali"/>
    <x v="1"/>
    <n v="2022"/>
    <n v="37440"/>
    <n v="8.8448463477021205E-2"/>
    <n v="33101.71"/>
    <n v="3311.5104725796741"/>
    <x v="433"/>
    <n v="2022"/>
    <n v="0"/>
  </r>
  <r>
    <x v="254"/>
    <x v="4"/>
    <s v="Victoria Brown"/>
    <x v="0"/>
    <n v="2013"/>
    <n v="42134"/>
    <n v="5.7700625529287203E-2"/>
    <n v="4182.88"/>
    <n v="2431.1581560509871"/>
    <x v="434"/>
    <n v="2022"/>
    <n v="9"/>
  </r>
  <r>
    <x v="255"/>
    <x v="6"/>
    <s v="Amber Carroll"/>
    <x v="3"/>
    <n v="2017"/>
    <n v="27976"/>
    <n v="0.12847867845615399"/>
    <n v="11581.47"/>
    <n v="3594.3195084893641"/>
    <x v="435"/>
    <n v="2022"/>
    <n v="5"/>
  </r>
  <r>
    <x v="63"/>
    <x v="8"/>
    <s v="Benjamin Woods"/>
    <x v="3"/>
    <n v="2015"/>
    <n v="47939"/>
    <n v="0.13747414635385899"/>
    <n v="22695.040000000001"/>
    <n v="6590.3731020576461"/>
    <x v="436"/>
    <n v="2022"/>
    <n v="7"/>
  </r>
  <r>
    <x v="142"/>
    <x v="8"/>
    <s v="William Martinez"/>
    <x v="4"/>
    <n v="2013"/>
    <n v="44043"/>
    <n v="0.14906348688676699"/>
    <n v="8233.6299999999992"/>
    <n v="6565.2031529538781"/>
    <x v="437"/>
    <n v="2022"/>
    <n v="9"/>
  </r>
  <r>
    <x v="241"/>
    <x v="9"/>
    <s v="Rachel Johnson"/>
    <x v="0"/>
    <n v="2016"/>
    <n v="20591"/>
    <n v="0.13725889424763499"/>
    <n v="2484.62"/>
    <n v="2826.2978914530522"/>
    <x v="438"/>
    <n v="2023"/>
    <n v="7"/>
  </r>
  <r>
    <x v="33"/>
    <x v="5"/>
    <s v="David Deleon"/>
    <x v="1"/>
    <n v="2020"/>
    <n v="36459"/>
    <n v="0.10335645332155299"/>
    <n v="11789.99"/>
    <n v="3768.2729316505006"/>
    <x v="439"/>
    <n v="2022"/>
    <n v="2"/>
  </r>
  <r>
    <x v="256"/>
    <x v="8"/>
    <s v="Sandy Robertson"/>
    <x v="1"/>
    <n v="2013"/>
    <n v="19939"/>
    <n v="0.116145739183402"/>
    <n v="5020.79"/>
    <n v="2315.8298935778525"/>
    <x v="440"/>
    <n v="2022"/>
    <n v="9"/>
  </r>
  <r>
    <x v="7"/>
    <x v="6"/>
    <s v="Terry Weber"/>
    <x v="0"/>
    <n v="2016"/>
    <n v="30693"/>
    <n v="0.14680280256677899"/>
    <n v="4628.43"/>
    <n v="4505.8184191821474"/>
    <x v="441"/>
    <n v="2022"/>
    <n v="6"/>
  </r>
  <r>
    <x v="76"/>
    <x v="3"/>
    <s v="Wesley Smith"/>
    <x v="0"/>
    <n v="2018"/>
    <n v="28714"/>
    <n v="0.14040364250620699"/>
    <n v="7196.95"/>
    <n v="4031.5501909232275"/>
    <x v="442"/>
    <n v="2022"/>
    <n v="4"/>
  </r>
  <r>
    <x v="14"/>
    <x v="7"/>
    <s v="Donna Rogers"/>
    <x v="1"/>
    <n v="2021"/>
    <n v="33915"/>
    <n v="9.1430016342680304E-2"/>
    <n v="25220.73"/>
    <n v="3100.8490042620024"/>
    <x v="443"/>
    <n v="2022"/>
    <n v="1"/>
  </r>
  <r>
    <x v="12"/>
    <x v="7"/>
    <s v="Brian Hancock"/>
    <x v="3"/>
    <n v="2021"/>
    <n v="36657"/>
    <n v="7.9777111355828503E-2"/>
    <n v="20361.439999999999"/>
    <n v="2924.3895709706053"/>
    <x v="444"/>
    <n v="2022"/>
    <n v="1"/>
  </r>
  <r>
    <x v="222"/>
    <x v="1"/>
    <s v="Daniel Nichols"/>
    <x v="1"/>
    <n v="2016"/>
    <n v="25269"/>
    <n v="0.10647678200204801"/>
    <n v="19029.55"/>
    <n v="2690.5618044097509"/>
    <x v="445"/>
    <n v="2022"/>
    <n v="6"/>
  </r>
  <r>
    <x v="149"/>
    <x v="6"/>
    <s v="Kevin Villanueva"/>
    <x v="0"/>
    <n v="2010"/>
    <n v="46517"/>
    <n v="6.8130599646814602E-2"/>
    <n v="16816.14"/>
    <n v="3169.2311037708751"/>
    <x v="446"/>
    <n v="2023"/>
    <n v="13"/>
  </r>
  <r>
    <x v="1"/>
    <x v="8"/>
    <s v="Jack Martin"/>
    <x v="4"/>
    <n v="2021"/>
    <n v="18161"/>
    <n v="9.4578602124609806E-2"/>
    <n v="15763.53"/>
    <n v="1717.6419931850387"/>
    <x v="447"/>
    <n v="2022"/>
    <n v="1"/>
  </r>
  <r>
    <x v="117"/>
    <x v="5"/>
    <s v="Thomas Brown"/>
    <x v="2"/>
    <n v="2018"/>
    <n v="37320"/>
    <n v="8.6306683522156702E-2"/>
    <n v="17306.93"/>
    <n v="3220.9654290468879"/>
    <x v="448"/>
    <n v="2022"/>
    <n v="4"/>
  </r>
  <r>
    <x v="73"/>
    <x v="1"/>
    <s v="Carla Benson"/>
    <x v="1"/>
    <n v="2020"/>
    <n v="36068"/>
    <n v="7.4500305969936606E-2"/>
    <n v="10495.07"/>
    <n v="2687.0770357236734"/>
    <x v="449"/>
    <n v="2022"/>
    <n v="2"/>
  </r>
  <r>
    <x v="105"/>
    <x v="6"/>
    <s v="David Brown"/>
    <x v="0"/>
    <n v="2013"/>
    <n v="12227"/>
    <n v="9.6569479207880796E-2"/>
    <n v="4704.0200000000004"/>
    <n v="1180.7550222747584"/>
    <x v="450"/>
    <n v="2022"/>
    <n v="9"/>
  </r>
  <r>
    <x v="88"/>
    <x v="7"/>
    <s v="Jeffrey Becker"/>
    <x v="4"/>
    <n v="2013"/>
    <n v="41927"/>
    <n v="5.83575361971947E-2"/>
    <n v="21948.37"/>
    <n v="2446.7564201397822"/>
    <x v="451"/>
    <n v="2022"/>
    <n v="9"/>
  </r>
  <r>
    <x v="257"/>
    <x v="5"/>
    <s v="Steven Wilkinson"/>
    <x v="4"/>
    <n v="2020"/>
    <n v="34778"/>
    <n v="9.9759200613231402E-2"/>
    <n v="9378.67"/>
    <n v="3469.4254789269617"/>
    <x v="452"/>
    <n v="2022"/>
    <n v="2"/>
  </r>
  <r>
    <x v="25"/>
    <x v="5"/>
    <s v="Kimberly Collins"/>
    <x v="4"/>
    <n v="2013"/>
    <n v="25834"/>
    <n v="0.145035313552594"/>
    <n v="16804.23"/>
    <n v="3746.8422903177134"/>
    <x v="453"/>
    <n v="2022"/>
    <n v="9"/>
  </r>
  <r>
    <x v="46"/>
    <x v="9"/>
    <s v="Matthew Morgan"/>
    <x v="4"/>
    <n v="2021"/>
    <n v="14304"/>
    <n v="5.9377014640006699E-2"/>
    <n v="6484.43"/>
    <n v="849.3288174106558"/>
    <x v="454"/>
    <n v="2023"/>
    <n v="2"/>
  </r>
  <r>
    <x v="143"/>
    <x v="4"/>
    <s v="Lisa Novak"/>
    <x v="1"/>
    <n v="2018"/>
    <n v="23787"/>
    <n v="9.6468877774744805E-2"/>
    <n v="5457.35"/>
    <n v="2294.7051956278547"/>
    <x v="455"/>
    <n v="2022"/>
    <n v="4"/>
  </r>
  <r>
    <x v="258"/>
    <x v="0"/>
    <s v="Christian Taylor"/>
    <x v="0"/>
    <n v="2016"/>
    <n v="22325"/>
    <n v="0.113147751855003"/>
    <n v="7606.16"/>
    <n v="2526.023560162942"/>
    <x v="456"/>
    <n v="2022"/>
    <n v="6"/>
  </r>
  <r>
    <x v="259"/>
    <x v="1"/>
    <s v="Ms. Tanya Davis"/>
    <x v="1"/>
    <n v="2019"/>
    <n v="27633"/>
    <n v="5.7262792482021901E-2"/>
    <n v="5361.89"/>
    <n v="1582.3427446557112"/>
    <x v="457"/>
    <n v="2023"/>
    <n v="4"/>
  </r>
  <r>
    <x v="152"/>
    <x v="8"/>
    <s v="James Jordan"/>
    <x v="3"/>
    <n v="2021"/>
    <n v="22407"/>
    <n v="7.5506418710677203E-2"/>
    <n v="17260.939999999999"/>
    <n v="1691.872324050144"/>
    <x v="458"/>
    <n v="2023"/>
    <n v="2"/>
  </r>
  <r>
    <x v="138"/>
    <x v="6"/>
    <s v="Jody Brown"/>
    <x v="3"/>
    <n v="2012"/>
    <n v="46176"/>
    <n v="7.1135567663512395E-2"/>
    <n v="13076.99"/>
    <n v="3284.7559724303483"/>
    <x v="459"/>
    <n v="2022"/>
    <n v="10"/>
  </r>
  <r>
    <x v="248"/>
    <x v="1"/>
    <s v="Kristin Johnson"/>
    <x v="4"/>
    <n v="2017"/>
    <n v="27217"/>
    <n v="7.2606712057664502E-2"/>
    <n v="11690.38"/>
    <n v="1976.1368820734547"/>
    <x v="460"/>
    <n v="2022"/>
    <n v="5"/>
  </r>
  <r>
    <x v="209"/>
    <x v="0"/>
    <s v="Lauren Walsh"/>
    <x v="1"/>
    <n v="2016"/>
    <n v="47922"/>
    <n v="0.132846621203458"/>
    <n v="12339.01"/>
    <n v="6366.2757813121143"/>
    <x v="461"/>
    <n v="2023"/>
    <n v="7"/>
  </r>
  <r>
    <x v="260"/>
    <x v="8"/>
    <s v="Tina Pierce"/>
    <x v="3"/>
    <n v="2011"/>
    <n v="11625"/>
    <n v="6.5852579106759998E-2"/>
    <n v="2359.87"/>
    <n v="765.53623211608499"/>
    <x v="462"/>
    <n v="2023"/>
    <n v="12"/>
  </r>
  <r>
    <x v="52"/>
    <x v="6"/>
    <s v="Kelly Miller"/>
    <x v="0"/>
    <n v="2017"/>
    <n v="33183"/>
    <n v="0.13104986456317999"/>
    <n v="14499.41"/>
    <n v="4348.6276558000018"/>
    <x v="463"/>
    <n v="2022"/>
    <n v="5"/>
  </r>
  <r>
    <x v="261"/>
    <x v="1"/>
    <s v="Rachel Pittman"/>
    <x v="0"/>
    <n v="2012"/>
    <n v="10467"/>
    <n v="0.116346409138033"/>
    <n v="2099.16"/>
    <n v="1217.7978644477914"/>
    <x v="464"/>
    <n v="2022"/>
    <n v="10"/>
  </r>
  <r>
    <x v="262"/>
    <x v="1"/>
    <s v="Paul Douglas"/>
    <x v="1"/>
    <n v="2015"/>
    <n v="41448"/>
    <n v="0.126167201254411"/>
    <n v="9019.8799999999992"/>
    <n v="5229.3781575928269"/>
    <x v="465"/>
    <n v="2023"/>
    <n v="8"/>
  </r>
  <r>
    <x v="263"/>
    <x v="4"/>
    <s v="Raymond Howard"/>
    <x v="2"/>
    <n v="2015"/>
    <n v="17236"/>
    <n v="0.109545885606511"/>
    <n v="1707.48"/>
    <n v="1888.1328843138238"/>
    <x v="466"/>
    <n v="2023"/>
    <n v="8"/>
  </r>
  <r>
    <x v="264"/>
    <x v="4"/>
    <s v="James Schultz"/>
    <x v="0"/>
    <n v="2016"/>
    <n v="22519"/>
    <n v="5.6367274341191598E-2"/>
    <n v="5240.87"/>
    <n v="1269.3346508892937"/>
    <x v="467"/>
    <n v="2022"/>
    <n v="6"/>
  </r>
  <r>
    <x v="265"/>
    <x v="5"/>
    <s v="Kelly Thompson"/>
    <x v="0"/>
    <n v="2022"/>
    <n v="39412"/>
    <n v="7.9289552979383504E-2"/>
    <n v="14411.72"/>
    <n v="3124.9598620234628"/>
    <x v="468"/>
    <n v="2023"/>
    <n v="1"/>
  </r>
  <r>
    <x v="241"/>
    <x v="4"/>
    <s v="Elizabeth Lopez"/>
    <x v="3"/>
    <n v="2019"/>
    <n v="37998"/>
    <n v="0.12780599546615701"/>
    <n v="8229.5400000000009"/>
    <n v="4856.3722157230341"/>
    <x v="469"/>
    <n v="2023"/>
    <n v="4"/>
  </r>
  <r>
    <x v="80"/>
    <x v="2"/>
    <s v="Margaret Perez"/>
    <x v="4"/>
    <n v="2011"/>
    <n v="16946"/>
    <n v="0.13559072803043201"/>
    <n v="7928.59"/>
    <n v="2297.7204772037007"/>
    <x v="470"/>
    <n v="2023"/>
    <n v="12"/>
  </r>
  <r>
    <x v="241"/>
    <x v="4"/>
    <s v="Ashley Collins"/>
    <x v="4"/>
    <n v="2012"/>
    <n v="32461"/>
    <n v="9.9031697614782699E-2"/>
    <n v="8225.98"/>
    <n v="3214.6679362734612"/>
    <x v="471"/>
    <n v="2023"/>
    <n v="11"/>
  </r>
  <r>
    <x v="234"/>
    <x v="2"/>
    <s v="Debra Wood"/>
    <x v="2"/>
    <n v="2011"/>
    <n v="30330"/>
    <n v="0.119569854441597"/>
    <n v="18837.919999999998"/>
    <n v="3626.553685213637"/>
    <x v="472"/>
    <n v="2022"/>
    <n v="11"/>
  </r>
  <r>
    <x v="266"/>
    <x v="6"/>
    <s v="Jessica Fry"/>
    <x v="0"/>
    <n v="2017"/>
    <n v="17559"/>
    <n v="9.3811499332492596E-2"/>
    <n v="8991.14"/>
    <n v="1647.2361167792376"/>
    <x v="473"/>
    <n v="2023"/>
    <n v="6"/>
  </r>
  <r>
    <x v="0"/>
    <x v="5"/>
    <s v="Danielle Scott"/>
    <x v="3"/>
    <n v="2017"/>
    <n v="35714"/>
    <n v="0.10236929084759"/>
    <n v="4968.4399999999996"/>
    <n v="3656.0168533308292"/>
    <x v="474"/>
    <n v="2023"/>
    <n v="6"/>
  </r>
  <r>
    <x v="87"/>
    <x v="4"/>
    <s v="Marcus Davis III"/>
    <x v="2"/>
    <n v="2020"/>
    <n v="37566"/>
    <n v="0.14646895917188499"/>
    <n v="29421.040000000001"/>
    <n v="5502.2529202510314"/>
    <x v="475"/>
    <n v="2023"/>
    <n v="3"/>
  </r>
  <r>
    <x v="110"/>
    <x v="0"/>
    <s v="Lisa Miller"/>
    <x v="4"/>
    <n v="2019"/>
    <n v="27500"/>
    <n v="7.4098792707182601E-2"/>
    <n v="20795.21"/>
    <n v="2037.7167994475215"/>
    <x v="476"/>
    <n v="2022"/>
    <n v="3"/>
  </r>
  <r>
    <x v="142"/>
    <x v="4"/>
    <s v="Rodney Stark"/>
    <x v="4"/>
    <n v="2018"/>
    <n v="44305"/>
    <n v="0.101660683793941"/>
    <n v="8444.17"/>
    <n v="4504.0765954905555"/>
    <x v="477"/>
    <n v="2022"/>
    <n v="4"/>
  </r>
  <r>
    <x v="111"/>
    <x v="1"/>
    <s v="James Cole"/>
    <x v="2"/>
    <n v="2015"/>
    <n v="13507"/>
    <n v="0.116185172851461"/>
    <n v="3978.8"/>
    <n v="1569.3131297046837"/>
    <x v="478"/>
    <n v="2022"/>
    <n v="7"/>
  </r>
  <r>
    <x v="56"/>
    <x v="8"/>
    <s v="Mandy Clark"/>
    <x v="0"/>
    <n v="2011"/>
    <n v="28716"/>
    <n v="8.5160527870563496E-2"/>
    <n v="8685.9699999999993"/>
    <n v="2445.4697183311014"/>
    <x v="479"/>
    <n v="2023"/>
    <n v="12"/>
  </r>
  <r>
    <x v="156"/>
    <x v="4"/>
    <s v="Jared Martinez"/>
    <x v="0"/>
    <n v="2011"/>
    <n v="18667"/>
    <n v="5.58854851232818E-2"/>
    <n v="14967.27"/>
    <n v="1043.2143507963015"/>
    <x v="480"/>
    <n v="2022"/>
    <n v="11"/>
  </r>
  <r>
    <x v="267"/>
    <x v="6"/>
    <s v="Jessica Howard"/>
    <x v="0"/>
    <n v="2015"/>
    <n v="20262"/>
    <n v="0.11982015693072399"/>
    <n v="4144.03"/>
    <n v="2427.7960197303296"/>
    <x v="481"/>
    <n v="2022"/>
    <n v="7"/>
  </r>
  <r>
    <x v="0"/>
    <x v="6"/>
    <s v="Mark Mcguire"/>
    <x v="0"/>
    <n v="2012"/>
    <n v="10401"/>
    <n v="8.6121976026146893E-2"/>
    <n v="3466.5"/>
    <n v="895.75467264795384"/>
    <x v="482"/>
    <n v="2023"/>
    <n v="11"/>
  </r>
  <r>
    <x v="268"/>
    <x v="8"/>
    <s v="Connie Johnston"/>
    <x v="0"/>
    <n v="2010"/>
    <n v="30723"/>
    <n v="0.12926751875609599"/>
    <n v="20546.43"/>
    <n v="3971.4859787435371"/>
    <x v="483"/>
    <n v="2022"/>
    <n v="12"/>
  </r>
  <r>
    <x v="159"/>
    <x v="1"/>
    <s v="Derrick Fletcher"/>
    <x v="4"/>
    <n v="2020"/>
    <n v="11100"/>
    <n v="0.110723893769216"/>
    <n v="4740.79"/>
    <n v="1229.0352208382976"/>
    <x v="484"/>
    <n v="2022"/>
    <n v="2"/>
  </r>
  <r>
    <x v="180"/>
    <x v="4"/>
    <s v="Michelle Wells"/>
    <x v="0"/>
    <n v="2016"/>
    <n v="16096"/>
    <n v="0.10315871995674999"/>
    <n v="12614.06"/>
    <n v="1660.4427564238479"/>
    <x v="485"/>
    <n v="2022"/>
    <n v="6"/>
  </r>
  <r>
    <x v="158"/>
    <x v="7"/>
    <s v="Mary Walton"/>
    <x v="4"/>
    <n v="2016"/>
    <n v="18552"/>
    <n v="0.122035579426149"/>
    <n v="10132.49"/>
    <n v="2264.004069513916"/>
    <x v="486"/>
    <n v="2023"/>
    <n v="7"/>
  </r>
  <r>
    <x v="251"/>
    <x v="7"/>
    <s v="Curtis Osborne"/>
    <x v="2"/>
    <n v="2016"/>
    <n v="41530"/>
    <n v="7.8669365970354205E-2"/>
    <n v="17376.09"/>
    <n v="3267.13876874881"/>
    <x v="487"/>
    <n v="2022"/>
    <n v="6"/>
  </r>
  <r>
    <x v="67"/>
    <x v="0"/>
    <s v="Corey Shaw"/>
    <x v="1"/>
    <n v="2018"/>
    <n v="12084"/>
    <n v="9.0781400946396903E-2"/>
    <n v="2527.5100000000002"/>
    <n v="1097.0024490362603"/>
    <x v="488"/>
    <n v="2022"/>
    <n v="4"/>
  </r>
  <r>
    <x v="20"/>
    <x v="2"/>
    <s v="Gary Moreno"/>
    <x v="3"/>
    <n v="2017"/>
    <n v="41680"/>
    <n v="0.14911795950158799"/>
    <n v="17061.509999999998"/>
    <n v="6215.2365520261874"/>
    <x v="489"/>
    <n v="2022"/>
    <n v="5"/>
  </r>
  <r>
    <x v="269"/>
    <x v="0"/>
    <s v="Eric Sims"/>
    <x v="4"/>
    <n v="2016"/>
    <n v="27530"/>
    <n v="6.3618629700191595E-2"/>
    <n v="9288.51"/>
    <n v="1751.4208756462747"/>
    <x v="490"/>
    <n v="2022"/>
    <n v="6"/>
  </r>
  <r>
    <x v="230"/>
    <x v="2"/>
    <s v="Heather Williams"/>
    <x v="2"/>
    <n v="2017"/>
    <n v="12025"/>
    <n v="7.7384800852094496E-2"/>
    <n v="2510.33"/>
    <n v="930.55223024643635"/>
    <x v="491"/>
    <n v="2023"/>
    <n v="6"/>
  </r>
  <r>
    <x v="270"/>
    <x v="7"/>
    <s v="Stephen Donovan"/>
    <x v="4"/>
    <n v="2013"/>
    <n v="22648"/>
    <n v="0.10458578952801199"/>
    <n v="2409.98"/>
    <n v="2368.6589612304156"/>
    <x v="492"/>
    <n v="2022"/>
    <n v="9"/>
  </r>
  <r>
    <x v="97"/>
    <x v="5"/>
    <s v="Thomas Klein"/>
    <x v="0"/>
    <n v="2013"/>
    <n v="25096"/>
    <n v="0.101962430471584"/>
    <n v="8525.5499999999993"/>
    <n v="2558.8491551148722"/>
    <x v="493"/>
    <n v="2022"/>
    <n v="9"/>
  </r>
  <r>
    <x v="271"/>
    <x v="4"/>
    <s v="Caitlin Mitchell"/>
    <x v="1"/>
    <n v="2022"/>
    <n v="44616"/>
    <n v="0.14508231715403699"/>
    <n v="25154.13"/>
    <n v="6472.9926621445147"/>
    <x v="494"/>
    <n v="2022"/>
    <n v="0"/>
  </r>
  <r>
    <x v="168"/>
    <x v="4"/>
    <s v="Lisa Miller"/>
    <x v="4"/>
    <n v="2022"/>
    <n v="13475"/>
    <n v="9.9208383023024205E-2"/>
    <n v="9722.3700000000008"/>
    <n v="1336.8329612352511"/>
    <x v="495"/>
    <n v="2022"/>
    <n v="0"/>
  </r>
  <r>
    <x v="187"/>
    <x v="5"/>
    <s v="Michele Smith"/>
    <x v="0"/>
    <n v="2018"/>
    <n v="35330"/>
    <n v="0.107554858486847"/>
    <n v="16148.11"/>
    <n v="3799.9131503403046"/>
    <x v="496"/>
    <n v="2023"/>
    <n v="5"/>
  </r>
  <r>
    <x v="85"/>
    <x v="4"/>
    <s v="Justin Case"/>
    <x v="3"/>
    <n v="2014"/>
    <n v="42131"/>
    <n v="0.121615209941953"/>
    <n v="12294.09"/>
    <n v="5123.7704100644223"/>
    <x v="497"/>
    <n v="2023"/>
    <n v="9"/>
  </r>
  <r>
    <x v="69"/>
    <x v="6"/>
    <s v="Derek Johnson"/>
    <x v="0"/>
    <n v="2010"/>
    <n v="29349"/>
    <n v="0.113784835751208"/>
    <n v="5318.25"/>
    <n v="3339.4711444622035"/>
    <x v="498"/>
    <n v="2022"/>
    <n v="12"/>
  </r>
  <r>
    <x v="272"/>
    <x v="2"/>
    <s v="Daniel Washington"/>
    <x v="1"/>
    <n v="2020"/>
    <n v="18487"/>
    <n v="9.2619233238750195E-2"/>
    <n v="8342.27"/>
    <n v="1712.251764884775"/>
    <x v="499"/>
    <n v="2023"/>
    <n v="3"/>
  </r>
  <r>
    <x v="222"/>
    <x v="9"/>
    <s v="Nicole Wu"/>
    <x v="0"/>
    <n v="2017"/>
    <n v="14215"/>
    <n v="0.13593758322365301"/>
    <n v="7383.19"/>
    <n v="1932.3527455242277"/>
    <x v="500"/>
    <n v="2022"/>
    <n v="5"/>
  </r>
  <r>
    <x v="28"/>
    <x v="5"/>
    <s v="April Martinez"/>
    <x v="4"/>
    <n v="2010"/>
    <n v="42682"/>
    <n v="8.0705347332664698E-2"/>
    <n v="14208.62"/>
    <n v="3444.6656348527945"/>
    <x v="501"/>
    <n v="2023"/>
    <n v="13"/>
  </r>
  <r>
    <x v="144"/>
    <x v="5"/>
    <s v="Carol Hunter"/>
    <x v="1"/>
    <n v="2010"/>
    <n v="39948"/>
    <n v="5.51923672939304E-2"/>
    <n v="36043.15"/>
    <n v="2204.8246886579318"/>
    <x v="502"/>
    <n v="2022"/>
    <n v="12"/>
  </r>
  <r>
    <x v="197"/>
    <x v="7"/>
    <s v="Brian Strong"/>
    <x v="4"/>
    <n v="2022"/>
    <n v="23340"/>
    <n v="9.2504323193365101E-2"/>
    <n v="18456.900000000001"/>
    <n v="2159.0509033331414"/>
    <x v="503"/>
    <n v="2023"/>
    <n v="1"/>
  </r>
  <r>
    <x v="103"/>
    <x v="5"/>
    <s v="Joseph Lee"/>
    <x v="1"/>
    <n v="2021"/>
    <n v="19418"/>
    <n v="7.6648269935185295E-2"/>
    <n v="12468.03"/>
    <n v="1488.356105601428"/>
    <x v="504"/>
    <n v="2022"/>
    <n v="1"/>
  </r>
  <r>
    <x v="21"/>
    <x v="5"/>
    <s v="Timothy Mcmillan"/>
    <x v="1"/>
    <n v="2019"/>
    <n v="38756"/>
    <n v="0.13742237138847499"/>
    <n v="10740.22"/>
    <n v="5325.941425531737"/>
    <x v="505"/>
    <n v="2022"/>
    <n v="3"/>
  </r>
  <r>
    <x v="186"/>
    <x v="6"/>
    <s v="James Beasley"/>
    <x v="2"/>
    <n v="2018"/>
    <n v="46268"/>
    <n v="6.2019695110854901E-2"/>
    <n v="9960.51"/>
    <n v="2869.5272533890347"/>
    <x v="506"/>
    <n v="2022"/>
    <n v="4"/>
  </r>
  <r>
    <x v="3"/>
    <x v="5"/>
    <s v="Kayla Sandoval"/>
    <x v="2"/>
    <n v="2010"/>
    <n v="29540"/>
    <n v="0.10364202983632401"/>
    <n v="18445.79"/>
    <n v="3061.585561365011"/>
    <x v="507"/>
    <n v="2022"/>
    <n v="12"/>
  </r>
  <r>
    <x v="198"/>
    <x v="7"/>
    <s v="Danielle Martinez"/>
    <x v="1"/>
    <n v="2013"/>
    <n v="30609"/>
    <n v="0.11879135641972"/>
    <n v="15635.67"/>
    <n v="3636.0846286512092"/>
    <x v="508"/>
    <n v="2022"/>
    <n v="9"/>
  </r>
  <r>
    <x v="234"/>
    <x v="8"/>
    <s v="Jonathan Pena"/>
    <x v="3"/>
    <n v="2017"/>
    <n v="12981"/>
    <n v="0.104134805605912"/>
    <n v="5600.48"/>
    <n v="1351.7739115703437"/>
    <x v="509"/>
    <n v="2022"/>
    <n v="5"/>
  </r>
  <r>
    <x v="193"/>
    <x v="0"/>
    <s v="Michael Newton"/>
    <x v="0"/>
    <n v="2011"/>
    <n v="36151"/>
    <n v="0.13533914344273201"/>
    <n v="8232.24"/>
    <n v="4892.6453745982053"/>
    <x v="510"/>
    <n v="2022"/>
    <n v="11"/>
  </r>
  <r>
    <x v="273"/>
    <x v="9"/>
    <s v="Allison Anderson"/>
    <x v="1"/>
    <n v="2020"/>
    <n v="46304"/>
    <n v="0.13735230021150599"/>
    <n v="23965.4"/>
    <n v="6359.960908993573"/>
    <x v="511"/>
    <n v="2022"/>
    <n v="2"/>
  </r>
  <r>
    <x v="274"/>
    <x v="5"/>
    <s v="April Bowers"/>
    <x v="2"/>
    <n v="2020"/>
    <n v="17368"/>
    <n v="9.0561565244083903E-2"/>
    <n v="7691.93"/>
    <n v="1572.8732651592493"/>
    <x v="512"/>
    <n v="2023"/>
    <n v="3"/>
  </r>
  <r>
    <x v="156"/>
    <x v="0"/>
    <s v="Susan Thomas"/>
    <x v="2"/>
    <n v="2014"/>
    <n v="29240"/>
    <n v="7.2952415180132901E-2"/>
    <n v="11603.53"/>
    <n v="2133.1286198670859"/>
    <x v="513"/>
    <n v="2022"/>
    <n v="8"/>
  </r>
  <r>
    <x v="172"/>
    <x v="0"/>
    <s v="Nicole Nunez"/>
    <x v="2"/>
    <n v="2021"/>
    <n v="18516"/>
    <n v="0.11383512133226301"/>
    <n v="9323.9699999999993"/>
    <n v="2107.7711065881817"/>
    <x v="514"/>
    <n v="2023"/>
    <n v="2"/>
  </r>
  <r>
    <x v="145"/>
    <x v="4"/>
    <s v="Denise Galloway"/>
    <x v="4"/>
    <n v="2010"/>
    <n v="47355"/>
    <n v="0.109454431882637"/>
    <n v="22775.1"/>
    <n v="5183.2146218022754"/>
    <x v="515"/>
    <n v="2022"/>
    <n v="12"/>
  </r>
  <r>
    <x v="275"/>
    <x v="5"/>
    <s v="Michael Cruz"/>
    <x v="3"/>
    <n v="2012"/>
    <n v="18845"/>
    <n v="6.7799423817705207E-2"/>
    <n v="3016.57"/>
    <n v="1277.6801418446546"/>
    <x v="516"/>
    <n v="2023"/>
    <n v="11"/>
  </r>
  <r>
    <x v="206"/>
    <x v="7"/>
    <s v="Gregory Lee"/>
    <x v="0"/>
    <n v="2018"/>
    <n v="48423"/>
    <n v="8.8280548162749897E-2"/>
    <n v="11759.68"/>
    <n v="4274.8089836848385"/>
    <x v="517"/>
    <n v="2023"/>
    <n v="5"/>
  </r>
  <r>
    <x v="276"/>
    <x v="5"/>
    <s v="Lisa Ross"/>
    <x v="0"/>
    <n v="2011"/>
    <n v="26332"/>
    <n v="0.13623535272562901"/>
    <n v="19764.13"/>
    <n v="3587.349307971263"/>
    <x v="518"/>
    <n v="2022"/>
    <n v="11"/>
  </r>
  <r>
    <x v="222"/>
    <x v="6"/>
    <s v="Justin Cox"/>
    <x v="2"/>
    <n v="2010"/>
    <n v="35940"/>
    <n v="0.14211893337380799"/>
    <n v="22542.78"/>
    <n v="5107.7544654546591"/>
    <x v="519"/>
    <n v="2022"/>
    <n v="12"/>
  </r>
  <r>
    <x v="277"/>
    <x v="7"/>
    <s v="Margaret Perez"/>
    <x v="4"/>
    <n v="2011"/>
    <n v="33743"/>
    <n v="6.7998684375370294E-2"/>
    <n v="21372.67"/>
    <n v="2294.4796068781197"/>
    <x v="520"/>
    <n v="2022"/>
    <n v="11"/>
  </r>
  <r>
    <x v="278"/>
    <x v="9"/>
    <s v="Duane Perez"/>
    <x v="0"/>
    <n v="2018"/>
    <n v="49587"/>
    <n v="9.7505547197744305E-2"/>
    <n v="9253.44"/>
    <n v="4835.0075688945471"/>
    <x v="521"/>
    <n v="2022"/>
    <n v="4"/>
  </r>
  <r>
    <x v="185"/>
    <x v="9"/>
    <s v="Joseph Horton"/>
    <x v="4"/>
    <n v="2017"/>
    <n v="24310"/>
    <n v="0.136834235679444"/>
    <n v="7189.89"/>
    <n v="3326.4402693672837"/>
    <x v="522"/>
    <n v="2023"/>
    <n v="6"/>
  </r>
  <r>
    <x v="271"/>
    <x v="1"/>
    <s v="Catherine Young"/>
    <x v="3"/>
    <n v="2015"/>
    <n v="37344"/>
    <n v="9.0210064436116705E-2"/>
    <n v="5563.51"/>
    <n v="3368.804646302342"/>
    <x v="523"/>
    <n v="2022"/>
    <n v="7"/>
  </r>
  <r>
    <x v="138"/>
    <x v="0"/>
    <s v="John Smith"/>
    <x v="3"/>
    <n v="2017"/>
    <n v="12870"/>
    <n v="0.104370003127047"/>
    <n v="4920.53"/>
    <n v="1343.2419402450948"/>
    <x v="524"/>
    <n v="2022"/>
    <n v="5"/>
  </r>
  <r>
    <x v="177"/>
    <x v="7"/>
    <s v="Jonathan Bradshaw"/>
    <x v="1"/>
    <n v="2021"/>
    <n v="15573"/>
    <n v="0.12988293589955199"/>
    <n v="5642.68"/>
    <n v="2022.6669607637232"/>
    <x v="525"/>
    <n v="2022"/>
    <n v="1"/>
  </r>
  <r>
    <x v="262"/>
    <x v="9"/>
    <s v="Elizabeth Hall DVM"/>
    <x v="1"/>
    <n v="2020"/>
    <n v="22803"/>
    <n v="0.13679569212148501"/>
    <n v="10973.53"/>
    <n v="3119.3521674462227"/>
    <x v="526"/>
    <n v="2023"/>
    <n v="3"/>
  </r>
  <r>
    <x v="39"/>
    <x v="7"/>
    <s v="Allison Scott"/>
    <x v="0"/>
    <n v="2022"/>
    <n v="37271"/>
    <n v="0.12732937857539001"/>
    <n v="27178.21"/>
    <n v="4745.6932688833613"/>
    <x v="527"/>
    <n v="2022"/>
    <n v="0"/>
  </r>
  <r>
    <x v="212"/>
    <x v="3"/>
    <s v="Wayne Carter"/>
    <x v="0"/>
    <n v="2021"/>
    <n v="49819"/>
    <n v="0.14126154790668999"/>
    <n v="24260.400000000001"/>
    <n v="7037.5090551633884"/>
    <x v="528"/>
    <n v="2023"/>
    <n v="2"/>
  </r>
  <r>
    <x v="228"/>
    <x v="7"/>
    <s v="Alisha Wagner"/>
    <x v="2"/>
    <n v="2015"/>
    <n v="21944"/>
    <n v="9.3004133378158105E-2"/>
    <n v="5993.93"/>
    <n v="2040.8827028503015"/>
    <x v="529"/>
    <n v="2022"/>
    <n v="7"/>
  </r>
  <r>
    <x v="65"/>
    <x v="4"/>
    <s v="Gabriel Hurley"/>
    <x v="0"/>
    <n v="2022"/>
    <n v="18653"/>
    <n v="9.1076223360740297E-2"/>
    <n v="9719.4500000000007"/>
    <n v="1698.8447943478889"/>
    <x v="530"/>
    <n v="2023"/>
    <n v="1"/>
  </r>
  <r>
    <x v="105"/>
    <x v="4"/>
    <s v="Bob Wheeler"/>
    <x v="4"/>
    <n v="2018"/>
    <n v="23201"/>
    <n v="0.111337171442194"/>
    <n v="5624.49"/>
    <n v="2583.1337146303431"/>
    <x v="531"/>
    <n v="2022"/>
    <n v="4"/>
  </r>
  <r>
    <x v="155"/>
    <x v="5"/>
    <s v="Joseph Lopez"/>
    <x v="0"/>
    <n v="2012"/>
    <n v="14232"/>
    <n v="0.137240383553701"/>
    <n v="3194.07"/>
    <n v="1953.2051387362726"/>
    <x v="532"/>
    <n v="2022"/>
    <n v="10"/>
  </r>
  <r>
    <x v="159"/>
    <x v="2"/>
    <s v="Christian Johnson"/>
    <x v="0"/>
    <n v="2011"/>
    <n v="48648"/>
    <n v="0.122496725232747"/>
    <n v="22845.25"/>
    <n v="5959.220689122676"/>
    <x v="533"/>
    <n v="2022"/>
    <n v="11"/>
  </r>
  <r>
    <x v="126"/>
    <x v="8"/>
    <s v="Daniel Stevens"/>
    <x v="3"/>
    <n v="2018"/>
    <n v="19135"/>
    <n v="9.8501041740634399E-2"/>
    <n v="11577.04"/>
    <n v="1884.8174337070393"/>
    <x v="534"/>
    <n v="2022"/>
    <n v="4"/>
  </r>
  <r>
    <x v="228"/>
    <x v="9"/>
    <s v="James Levy"/>
    <x v="1"/>
    <n v="2020"/>
    <n v="37904"/>
    <n v="6.2498356569649E-2"/>
    <n v="11771.58"/>
    <n v="2368.9377074159756"/>
    <x v="535"/>
    <n v="2022"/>
    <n v="2"/>
  </r>
  <r>
    <x v="279"/>
    <x v="6"/>
    <s v="Matthew Ross"/>
    <x v="4"/>
    <n v="2012"/>
    <n v="43515"/>
    <n v="0.13104307709137999"/>
    <n v="22613.01"/>
    <n v="5702.3394996314"/>
    <x v="536"/>
    <n v="2023"/>
    <n v="11"/>
  </r>
  <r>
    <x v="152"/>
    <x v="1"/>
    <s v="Alexandra Mendez"/>
    <x v="2"/>
    <n v="2020"/>
    <n v="18178"/>
    <n v="0.14609226282972701"/>
    <n v="9716.9500000000007"/>
    <n v="2655.6651537187777"/>
    <x v="537"/>
    <n v="2023"/>
    <n v="3"/>
  </r>
  <r>
    <x v="252"/>
    <x v="2"/>
    <s v="Timothy Stanley"/>
    <x v="3"/>
    <n v="2022"/>
    <n v="20629"/>
    <n v="0.12656119550057601"/>
    <n v="12771.47"/>
    <n v="2610.8309019813823"/>
    <x v="538"/>
    <n v="2022"/>
    <n v="0"/>
  </r>
  <r>
    <x v="51"/>
    <x v="6"/>
    <s v="Jacqueline Larson"/>
    <x v="4"/>
    <n v="2020"/>
    <n v="18614"/>
    <n v="0.118926619748413"/>
    <n v="7531.06"/>
    <n v="2213.7000999969596"/>
    <x v="539"/>
    <n v="2022"/>
    <n v="2"/>
  </r>
  <r>
    <x v="280"/>
    <x v="5"/>
    <s v="Jeremy Shah"/>
    <x v="4"/>
    <n v="2019"/>
    <n v="31004"/>
    <n v="5.31522992385009E-2"/>
    <n v="8659.66"/>
    <n v="1647.9338855904819"/>
    <x v="540"/>
    <n v="2023"/>
    <n v="4"/>
  </r>
  <r>
    <x v="281"/>
    <x v="0"/>
    <s v="Gabriela Mason"/>
    <x v="3"/>
    <n v="2016"/>
    <n v="37658"/>
    <n v="9.8107605043205204E-2"/>
    <n v="21123.34"/>
    <n v="3694.5361907170218"/>
    <x v="541"/>
    <n v="2022"/>
    <n v="6"/>
  </r>
  <r>
    <x v="155"/>
    <x v="7"/>
    <s v="Douglas Phillips"/>
    <x v="0"/>
    <n v="2013"/>
    <n v="49036"/>
    <n v="0.13667693229604799"/>
    <n v="11898.17"/>
    <n v="6702.0900520690093"/>
    <x v="542"/>
    <n v="2022"/>
    <n v="9"/>
  </r>
  <r>
    <x v="206"/>
    <x v="1"/>
    <s v="Erika Rhodes"/>
    <x v="3"/>
    <n v="2020"/>
    <n v="21333"/>
    <n v="0.117103472373616"/>
    <n v="17311.14"/>
    <n v="2498.1683761463501"/>
    <x v="543"/>
    <n v="2023"/>
    <n v="3"/>
  </r>
  <r>
    <x v="197"/>
    <x v="6"/>
    <s v="John Arnold"/>
    <x v="0"/>
    <n v="2011"/>
    <n v="21520"/>
    <n v="0.14356084110419601"/>
    <n v="4411.16"/>
    <n v="3089.4293005622981"/>
    <x v="544"/>
    <n v="2023"/>
    <n v="12"/>
  </r>
  <r>
    <x v="282"/>
    <x v="0"/>
    <s v="Troy Jones"/>
    <x v="2"/>
    <n v="2019"/>
    <n v="12869"/>
    <n v="0.14841786060780299"/>
    <n v="4932.5600000000004"/>
    <n v="1909.9894481618167"/>
    <x v="545"/>
    <n v="2023"/>
    <n v="4"/>
  </r>
  <r>
    <x v="282"/>
    <x v="8"/>
    <s v="Tyrone Kim"/>
    <x v="3"/>
    <n v="2021"/>
    <n v="24501"/>
    <n v="0.145922102190191"/>
    <n v="13410.09"/>
    <n v="3575.2374257618699"/>
    <x v="546"/>
    <n v="2023"/>
    <n v="2"/>
  </r>
  <r>
    <x v="119"/>
    <x v="2"/>
    <s v="Mathew Callahan"/>
    <x v="1"/>
    <n v="2013"/>
    <n v="31100"/>
    <n v="0.122075879781066"/>
    <n v="20350.400000000001"/>
    <n v="3796.5598611911528"/>
    <x v="547"/>
    <n v="2022"/>
    <n v="9"/>
  </r>
  <r>
    <x v="283"/>
    <x v="9"/>
    <s v="Sarah Farrell"/>
    <x v="1"/>
    <n v="2012"/>
    <n v="48524"/>
    <n v="0.109897458597528"/>
    <n v="11863.78"/>
    <n v="5332.6642809864488"/>
    <x v="548"/>
    <n v="2022"/>
    <n v="10"/>
  </r>
  <r>
    <x v="25"/>
    <x v="6"/>
    <s v="Diana Weeks"/>
    <x v="3"/>
    <n v="2016"/>
    <n v="32909"/>
    <n v="9.0972701843268305E-2"/>
    <n v="5267.78"/>
    <n v="2993.8206449601166"/>
    <x v="549"/>
    <n v="2022"/>
    <n v="6"/>
  </r>
  <r>
    <x v="31"/>
    <x v="6"/>
    <s v="Debbie Williams"/>
    <x v="2"/>
    <n v="2017"/>
    <n v="12906"/>
    <n v="8.5857692472587399E-2"/>
    <n v="8269.36"/>
    <n v="1108.079379051213"/>
    <x v="550"/>
    <n v="2022"/>
    <n v="5"/>
  </r>
  <r>
    <x v="187"/>
    <x v="5"/>
    <s v="Connor Brown"/>
    <x v="0"/>
    <n v="2016"/>
    <n v="18423"/>
    <n v="0.10210164628917499"/>
    <n v="2525.34"/>
    <n v="1881.018629585471"/>
    <x v="551"/>
    <n v="2023"/>
    <n v="7"/>
  </r>
  <r>
    <x v="284"/>
    <x v="0"/>
    <s v="Joshua Diaz"/>
    <x v="0"/>
    <n v="2012"/>
    <n v="28694"/>
    <n v="8.6552232625833406E-2"/>
    <n v="3288.11"/>
    <n v="2483.5297629656638"/>
    <x v="552"/>
    <n v="2022"/>
    <n v="10"/>
  </r>
  <r>
    <x v="157"/>
    <x v="4"/>
    <s v="Daniel Wagner"/>
    <x v="2"/>
    <n v="2017"/>
    <n v="43337"/>
    <n v="0.14877379276825001"/>
    <n v="15775.17"/>
    <n v="6447.4098571976501"/>
    <x v="553"/>
    <n v="2023"/>
    <n v="6"/>
  </r>
  <r>
    <x v="193"/>
    <x v="7"/>
    <s v="Anthony Williams"/>
    <x v="1"/>
    <n v="2020"/>
    <n v="10572"/>
    <n v="0.117145736003266"/>
    <n v="4558.58"/>
    <n v="1238.4647210265282"/>
    <x v="554"/>
    <n v="2022"/>
    <n v="2"/>
  </r>
  <r>
    <x v="48"/>
    <x v="6"/>
    <s v="Adam Bonilla"/>
    <x v="4"/>
    <n v="2019"/>
    <n v="27620"/>
    <n v="9.9618735565477096E-2"/>
    <n v="13450.37"/>
    <n v="2751.4694763184775"/>
    <x v="555"/>
    <n v="2023"/>
    <n v="4"/>
  </r>
  <r>
    <x v="226"/>
    <x v="8"/>
    <s v="Dr. Lisa Bradshaw"/>
    <x v="0"/>
    <n v="2016"/>
    <n v="28527"/>
    <n v="0.120043267721887"/>
    <n v="6878"/>
    <n v="3424.4742983022707"/>
    <x v="556"/>
    <n v="2022"/>
    <n v="6"/>
  </r>
  <r>
    <x v="257"/>
    <x v="4"/>
    <s v="Jeremy Rodriguez"/>
    <x v="3"/>
    <n v="2010"/>
    <n v="12012"/>
    <n v="7.0169113443078301E-2"/>
    <n v="6268.08"/>
    <n v="842.8713906782566"/>
    <x v="557"/>
    <n v="2022"/>
    <n v="12"/>
  </r>
  <r>
    <x v="211"/>
    <x v="9"/>
    <s v="Amy Keith"/>
    <x v="1"/>
    <n v="2019"/>
    <n v="13498"/>
    <n v="0.12407594058424901"/>
    <n v="3667.07"/>
    <n v="1674.7770460061931"/>
    <x v="558"/>
    <n v="2022"/>
    <n v="3"/>
  </r>
  <r>
    <x v="159"/>
    <x v="1"/>
    <s v="Kristina Grimes"/>
    <x v="2"/>
    <n v="2020"/>
    <n v="44665"/>
    <n v="7.6237046481432993E-2"/>
    <n v="13066.68"/>
    <n v="3405.1276810932045"/>
    <x v="559"/>
    <n v="2022"/>
    <n v="2"/>
  </r>
  <r>
    <x v="285"/>
    <x v="6"/>
    <s v="Heidi Pacheco"/>
    <x v="1"/>
    <n v="2011"/>
    <n v="30516"/>
    <n v="6.9721466929431195E-2"/>
    <n v="6451.71"/>
    <n v="2127.6202848185221"/>
    <x v="560"/>
    <n v="2023"/>
    <n v="12"/>
  </r>
  <r>
    <x v="202"/>
    <x v="2"/>
    <s v="Robert Hampton"/>
    <x v="0"/>
    <n v="2019"/>
    <n v="35895"/>
    <n v="5.7632325208727402E-2"/>
    <n v="19307.21"/>
    <n v="2068.7123133672699"/>
    <x v="561"/>
    <n v="2023"/>
    <n v="4"/>
  </r>
  <r>
    <x v="286"/>
    <x v="4"/>
    <s v="Molly Bonilla"/>
    <x v="2"/>
    <n v="2012"/>
    <n v="41607"/>
    <n v="6.7803793025641199E-2"/>
    <n v="19190.54"/>
    <n v="2821.1124164178532"/>
    <x v="562"/>
    <n v="2022"/>
    <n v="10"/>
  </r>
  <r>
    <x v="212"/>
    <x v="6"/>
    <s v="Sue Cox"/>
    <x v="2"/>
    <n v="2017"/>
    <n v="22380"/>
    <n v="7.1246715505432601E-2"/>
    <n v="5524.41"/>
    <n v="1594.5014930115817"/>
    <x v="563"/>
    <n v="2023"/>
    <n v="6"/>
  </r>
  <r>
    <x v="204"/>
    <x v="2"/>
    <s v="Sarah Lewis"/>
    <x v="3"/>
    <n v="2015"/>
    <n v="30460"/>
    <n v="8.3420176045878494E-2"/>
    <n v="4784.82"/>
    <n v="2540.9785623574589"/>
    <x v="564"/>
    <n v="2023"/>
    <n v="8"/>
  </r>
  <r>
    <x v="33"/>
    <x v="5"/>
    <s v="Matthew Campos"/>
    <x v="1"/>
    <n v="2012"/>
    <n v="15253"/>
    <n v="0.12374984941151899"/>
    <n v="3583.55"/>
    <n v="1887.5564530738993"/>
    <x v="565"/>
    <n v="2022"/>
    <n v="10"/>
  </r>
  <r>
    <x v="113"/>
    <x v="4"/>
    <s v="Michael Reeves"/>
    <x v="2"/>
    <n v="2012"/>
    <n v="17883"/>
    <n v="9.1048275800013595E-2"/>
    <n v="8483.7099999999991"/>
    <n v="1628.2163161316432"/>
    <x v="566"/>
    <n v="2022"/>
    <n v="10"/>
  </r>
  <r>
    <x v="136"/>
    <x v="8"/>
    <s v="Julie Hayes"/>
    <x v="3"/>
    <n v="2018"/>
    <n v="38201"/>
    <n v="6.3117988112932996E-2"/>
    <n v="11673.24"/>
    <n v="2411.1702639021532"/>
    <x v="567"/>
    <n v="2023"/>
    <n v="5"/>
  </r>
  <r>
    <x v="270"/>
    <x v="5"/>
    <s v="Joseph Hernandez"/>
    <x v="2"/>
    <n v="2021"/>
    <n v="33594"/>
    <n v="0.128614366436033"/>
    <n v="12852.9"/>
    <n v="4320.6710260520922"/>
    <x v="568"/>
    <n v="2022"/>
    <n v="1"/>
  </r>
  <r>
    <x v="252"/>
    <x v="8"/>
    <s v="Kyle Norton"/>
    <x v="3"/>
    <n v="2021"/>
    <n v="19872"/>
    <n v="0.118336708259604"/>
    <n v="11937.94"/>
    <n v="2351.5870665348507"/>
    <x v="569"/>
    <n v="2022"/>
    <n v="1"/>
  </r>
  <r>
    <x v="181"/>
    <x v="7"/>
    <s v="Kelsey Anthony"/>
    <x v="0"/>
    <n v="2011"/>
    <n v="43840"/>
    <n v="0.12537824246262999"/>
    <n v="15186.6"/>
    <n v="5496.5821495616992"/>
    <x v="570"/>
    <n v="2022"/>
    <n v="11"/>
  </r>
  <r>
    <x v="110"/>
    <x v="4"/>
    <s v="Andrew Cantu"/>
    <x v="1"/>
    <n v="2017"/>
    <n v="20168"/>
    <n v="8.1688195176282605E-2"/>
    <n v="14046.18"/>
    <n v="1647.4875203152676"/>
    <x v="571"/>
    <n v="2022"/>
    <n v="5"/>
  </r>
  <r>
    <x v="253"/>
    <x v="4"/>
    <s v="Oscar Brown"/>
    <x v="0"/>
    <n v="2010"/>
    <n v="20052"/>
    <n v="6.5515260492311503E-2"/>
    <n v="14485.22"/>
    <n v="1313.7120033918302"/>
    <x v="572"/>
    <n v="2022"/>
    <n v="12"/>
  </r>
  <r>
    <x v="18"/>
    <x v="6"/>
    <s v="Dr. Lawrence Mcdowell"/>
    <x v="0"/>
    <n v="2019"/>
    <n v="45933"/>
    <n v="0.116881114200262"/>
    <n v="31278.94"/>
    <n v="5368.7002185606343"/>
    <x v="573"/>
    <n v="2022"/>
    <n v="3"/>
  </r>
  <r>
    <x v="189"/>
    <x v="9"/>
    <s v="Gary Taylor"/>
    <x v="0"/>
    <n v="2016"/>
    <n v="10608"/>
    <n v="0.124326674398656"/>
    <n v="5650.29"/>
    <n v="1318.8573620209429"/>
    <x v="574"/>
    <n v="2023"/>
    <n v="7"/>
  </r>
  <r>
    <x v="52"/>
    <x v="0"/>
    <s v="Christopher Henderson"/>
    <x v="2"/>
    <n v="2016"/>
    <n v="31914"/>
    <n v="0.11254000709213501"/>
    <n v="7846.84"/>
    <n v="3591.6017863383968"/>
    <x v="575"/>
    <n v="2022"/>
    <n v="6"/>
  </r>
  <r>
    <x v="287"/>
    <x v="3"/>
    <s v="Chad Stanton"/>
    <x v="1"/>
    <n v="2022"/>
    <n v="49231"/>
    <n v="0.13883880159376799"/>
    <n v="32004.080000000002"/>
    <n v="6835.1730412627921"/>
    <x v="576"/>
    <n v="2022"/>
    <n v="0"/>
  </r>
  <r>
    <x v="151"/>
    <x v="6"/>
    <s v="Dr. Timothy Rivera DDS"/>
    <x v="1"/>
    <n v="2013"/>
    <n v="28306"/>
    <n v="0.113251796105894"/>
    <n v="7498.14"/>
    <n v="3205.7053405734355"/>
    <x v="577"/>
    <n v="2022"/>
    <n v="9"/>
  </r>
  <r>
    <x v="207"/>
    <x v="4"/>
    <s v="Glen Arnold"/>
    <x v="3"/>
    <n v="2021"/>
    <n v="13731"/>
    <n v="0.135038082319272"/>
    <n v="9712.94"/>
    <n v="1854.2079083259239"/>
    <x v="578"/>
    <n v="2023"/>
    <n v="2"/>
  </r>
  <r>
    <x v="246"/>
    <x v="0"/>
    <s v="Joseph Peterson"/>
    <x v="2"/>
    <n v="2013"/>
    <n v="38486"/>
    <n v="0.116983663036621"/>
    <n v="24004.639999999999"/>
    <n v="4502.2332556273959"/>
    <x v="579"/>
    <n v="2022"/>
    <n v="9"/>
  </r>
  <r>
    <x v="155"/>
    <x v="4"/>
    <s v="Eric Grimes"/>
    <x v="1"/>
    <n v="2011"/>
    <n v="29862"/>
    <n v="0.114475858565713"/>
    <n v="5346.18"/>
    <n v="3418.4780884893216"/>
    <x v="580"/>
    <n v="2022"/>
    <n v="11"/>
  </r>
  <r>
    <x v="288"/>
    <x v="7"/>
    <s v="Rebecca Wallace"/>
    <x v="4"/>
    <n v="2018"/>
    <n v="24842"/>
    <n v="0.106430656735947"/>
    <n v="7682.1"/>
    <n v="2643.9503746343953"/>
    <x v="581"/>
    <n v="2022"/>
    <n v="4"/>
  </r>
  <r>
    <x v="134"/>
    <x v="9"/>
    <s v="Jerry Hamilton"/>
    <x v="3"/>
    <n v="2013"/>
    <n v="30445"/>
    <n v="0.108687411678432"/>
    <n v="7539.76"/>
    <n v="3308.9882485498624"/>
    <x v="582"/>
    <n v="2022"/>
    <n v="9"/>
  </r>
  <r>
    <x v="289"/>
    <x v="6"/>
    <s v="Mrs. Gina Schmidt"/>
    <x v="3"/>
    <n v="2021"/>
    <n v="22126"/>
    <n v="9.1202675041219303E-2"/>
    <n v="10870.22"/>
    <n v="2017.9503879620183"/>
    <x v="583"/>
    <n v="2022"/>
    <n v="1"/>
  </r>
  <r>
    <x v="277"/>
    <x v="5"/>
    <s v="Jesus Huff"/>
    <x v="2"/>
    <n v="2013"/>
    <n v="44453"/>
    <n v="0.143454335522156"/>
    <n v="11108.57"/>
    <n v="6376.9755769664007"/>
    <x v="584"/>
    <n v="2022"/>
    <n v="9"/>
  </r>
  <r>
    <x v="240"/>
    <x v="5"/>
    <s v="Destiny Lee"/>
    <x v="1"/>
    <n v="2021"/>
    <n v="15961"/>
    <n v="0.111963680180938"/>
    <n v="6656.04"/>
    <n v="1787.0522993679513"/>
    <x v="585"/>
    <n v="2022"/>
    <n v="1"/>
  </r>
  <r>
    <x v="43"/>
    <x v="5"/>
    <s v="Marissa Wilson"/>
    <x v="3"/>
    <n v="2011"/>
    <n v="40897"/>
    <n v="0.14269384830912499"/>
    <n v="13615.93"/>
    <n v="5835.750314298285"/>
    <x v="586"/>
    <n v="2023"/>
    <n v="12"/>
  </r>
  <r>
    <x v="290"/>
    <x v="3"/>
    <s v="Andrew Hodge"/>
    <x v="2"/>
    <n v="2011"/>
    <n v="47970"/>
    <n v="0.14997126691662299"/>
    <n v="23764.97"/>
    <n v="7194.1216739904048"/>
    <x v="587"/>
    <n v="2023"/>
    <n v="12"/>
  </r>
  <r>
    <x v="155"/>
    <x v="8"/>
    <s v="Anthony Curry"/>
    <x v="2"/>
    <n v="2016"/>
    <n v="16488"/>
    <n v="7.4059178954986399E-2"/>
    <n v="6294.59"/>
    <n v="1221.0877426098157"/>
    <x v="588"/>
    <n v="2022"/>
    <n v="6"/>
  </r>
  <r>
    <x v="255"/>
    <x v="7"/>
    <s v="Erik Hill"/>
    <x v="2"/>
    <n v="2012"/>
    <n v="23655"/>
    <n v="7.7150110942640099E-2"/>
    <n v="13765.43"/>
    <n v="1824.9858743481516"/>
    <x v="589"/>
    <n v="2022"/>
    <n v="10"/>
  </r>
  <r>
    <x v="291"/>
    <x v="7"/>
    <s v="Jon Mitchell"/>
    <x v="4"/>
    <n v="2021"/>
    <n v="33595"/>
    <n v="0.13624250626994799"/>
    <n v="17679.37"/>
    <n v="4577.0669981389028"/>
    <x v="590"/>
    <n v="2022"/>
    <n v="1"/>
  </r>
  <r>
    <x v="8"/>
    <x v="8"/>
    <s v="April Anderson DVM"/>
    <x v="2"/>
    <n v="2022"/>
    <n v="34673"/>
    <n v="0.13112672321819799"/>
    <n v="20788.919999999998"/>
    <n v="4546.5568741445786"/>
    <x v="591"/>
    <n v="2022"/>
    <n v="0"/>
  </r>
  <r>
    <x v="209"/>
    <x v="5"/>
    <s v="Melissa Campos"/>
    <x v="4"/>
    <n v="2016"/>
    <n v="19564"/>
    <n v="0.112003330392621"/>
    <n v="9843.7999999999993"/>
    <n v="2191.2331558012374"/>
    <x v="592"/>
    <n v="2023"/>
    <n v="7"/>
  </r>
  <r>
    <x v="292"/>
    <x v="6"/>
    <s v="Jeffery Smith"/>
    <x v="2"/>
    <n v="2022"/>
    <n v="33086"/>
    <n v="0.12865611925828299"/>
    <n v="26708.080000000002"/>
    <n v="4256.7163617795513"/>
    <x v="593"/>
    <n v="2022"/>
    <n v="0"/>
  </r>
  <r>
    <x v="63"/>
    <x v="7"/>
    <s v="Stephanie Henry"/>
    <x v="2"/>
    <n v="2012"/>
    <n v="29954"/>
    <n v="0.104793929693568"/>
    <n v="6055.84"/>
    <n v="3138.997370041136"/>
    <x v="594"/>
    <n v="2022"/>
    <n v="10"/>
  </r>
  <r>
    <x v="293"/>
    <x v="7"/>
    <s v="Patricia Johnson"/>
    <x v="1"/>
    <n v="2020"/>
    <n v="43932"/>
    <n v="7.0796735323840898E-2"/>
    <n v="11625.49"/>
    <n v="3110.2421762469785"/>
    <x v="595"/>
    <n v="2022"/>
    <n v="2"/>
  </r>
  <r>
    <x v="214"/>
    <x v="5"/>
    <s v="Hannah Kennedy"/>
    <x v="3"/>
    <n v="2017"/>
    <n v="42219"/>
    <n v="0.118141456529466"/>
    <n v="14764.96"/>
    <n v="4987.814153217525"/>
    <x v="596"/>
    <n v="2023"/>
    <n v="6"/>
  </r>
  <r>
    <x v="23"/>
    <x v="1"/>
    <s v="Joseph Hines"/>
    <x v="4"/>
    <n v="2022"/>
    <n v="48231"/>
    <n v="0.11252817819882199"/>
    <n v="35984.74"/>
    <n v="5427.3465627073838"/>
    <x v="597"/>
    <n v="2022"/>
    <n v="0"/>
  </r>
  <r>
    <x v="109"/>
    <x v="5"/>
    <s v="Rachel Marsh"/>
    <x v="4"/>
    <n v="2016"/>
    <n v="39437"/>
    <n v="0.131324791233706"/>
    <n v="28814.58"/>
    <n v="5179.055791883663"/>
    <x v="598"/>
    <n v="2022"/>
    <n v="6"/>
  </r>
  <r>
    <x v="98"/>
    <x v="0"/>
    <s v="Tony Beck"/>
    <x v="1"/>
    <n v="2013"/>
    <n v="24099"/>
    <n v="0.139932520205858"/>
    <n v="9547.27"/>
    <n v="3372.2338044409721"/>
    <x v="599"/>
    <n v="2023"/>
    <n v="10"/>
  </r>
  <r>
    <x v="152"/>
    <x v="6"/>
    <s v="Jasmine Davis"/>
    <x v="2"/>
    <n v="2022"/>
    <n v="28192"/>
    <n v="6.1448216509018702E-2"/>
    <n v="19542.939999999999"/>
    <n v="1732.3481198222553"/>
    <x v="600"/>
    <n v="2023"/>
    <n v="1"/>
  </r>
  <r>
    <x v="174"/>
    <x v="5"/>
    <s v="Andrew Warren"/>
    <x v="1"/>
    <n v="2011"/>
    <n v="44592"/>
    <n v="0.14834210138849399"/>
    <n v="4167.9399999999996"/>
    <n v="6614.8709851157237"/>
    <x v="601"/>
    <n v="2022"/>
    <n v="11"/>
  </r>
  <r>
    <x v="132"/>
    <x v="2"/>
    <s v="Lori Ramirez"/>
    <x v="2"/>
    <n v="2011"/>
    <n v="27640"/>
    <n v="0.14410780380684299"/>
    <n v="9001.99"/>
    <n v="3983.1396972211401"/>
    <x v="602"/>
    <n v="2022"/>
    <n v="11"/>
  </r>
  <r>
    <x v="186"/>
    <x v="5"/>
    <s v="Holly Fischer"/>
    <x v="3"/>
    <n v="2018"/>
    <n v="25826"/>
    <n v="0.14771257759909301"/>
    <n v="13717.19"/>
    <n v="3814.8250290741762"/>
    <x v="603"/>
    <n v="2022"/>
    <n v="4"/>
  </r>
  <r>
    <x v="270"/>
    <x v="8"/>
    <s v="Jacob Allen"/>
    <x v="3"/>
    <n v="2016"/>
    <n v="31798"/>
    <n v="0.102729795717082"/>
    <n v="4855.87"/>
    <n v="3266.6020442117738"/>
    <x v="604"/>
    <n v="2022"/>
    <n v="6"/>
  </r>
  <r>
    <x v="278"/>
    <x v="5"/>
    <s v="Maureen Mora"/>
    <x v="1"/>
    <n v="2016"/>
    <n v="16036"/>
    <n v="0.12752601004394901"/>
    <n v="2366.15"/>
    <n v="2045.0070970647662"/>
    <x v="605"/>
    <n v="2022"/>
    <n v="6"/>
  </r>
  <r>
    <x v="130"/>
    <x v="1"/>
    <s v="Nicole Silva"/>
    <x v="1"/>
    <n v="2016"/>
    <n v="36565"/>
    <n v="0.122635574388419"/>
    <n v="23244.1"/>
    <n v="4484.1697775125413"/>
    <x v="606"/>
    <n v="2022"/>
    <n v="6"/>
  </r>
  <r>
    <x v="216"/>
    <x v="6"/>
    <s v="Alec Gallegos"/>
    <x v="2"/>
    <n v="2010"/>
    <n v="29598"/>
    <n v="6.0074503092578002E-2"/>
    <n v="3035.31"/>
    <n v="1778.0851425341236"/>
    <x v="607"/>
    <n v="2023"/>
    <n v="13"/>
  </r>
  <r>
    <x v="279"/>
    <x v="6"/>
    <s v="Melissa Barber"/>
    <x v="3"/>
    <n v="2020"/>
    <n v="32781"/>
    <n v="0.13681209035893499"/>
    <n v="14984.69"/>
    <n v="4484.837134056248"/>
    <x v="608"/>
    <n v="2023"/>
    <n v="3"/>
  </r>
  <r>
    <x v="278"/>
    <x v="5"/>
    <s v="Robert Chavez"/>
    <x v="3"/>
    <n v="2010"/>
    <n v="32327"/>
    <n v="7.3662158316654805E-2"/>
    <n v="4285.09"/>
    <n v="2381.2765919025001"/>
    <x v="609"/>
    <n v="2022"/>
    <n v="12"/>
  </r>
  <r>
    <x v="220"/>
    <x v="2"/>
    <s v="Melody Morton"/>
    <x v="3"/>
    <n v="2022"/>
    <n v="25823"/>
    <n v="0.12792463315817901"/>
    <n v="20055.38"/>
    <n v="3303.3978020436566"/>
    <x v="610"/>
    <n v="2022"/>
    <n v="0"/>
  </r>
  <r>
    <x v="241"/>
    <x v="3"/>
    <s v="Vincent Hooper"/>
    <x v="2"/>
    <n v="2012"/>
    <n v="24362"/>
    <n v="9.4828285405716195E-2"/>
    <n v="10029.61"/>
    <n v="2310.2066890540577"/>
    <x v="611"/>
    <n v="2023"/>
    <n v="11"/>
  </r>
  <r>
    <x v="118"/>
    <x v="8"/>
    <s v="Michael Aguirre"/>
    <x v="1"/>
    <n v="2014"/>
    <n v="10151"/>
    <n v="7.6355522860346997E-2"/>
    <n v="2005"/>
    <n v="775.0849125553824"/>
    <x v="612"/>
    <n v="2023"/>
    <n v="9"/>
  </r>
  <r>
    <x v="244"/>
    <x v="5"/>
    <s v="Joyce West"/>
    <x v="1"/>
    <n v="2018"/>
    <n v="36062"/>
    <n v="0.103479280621379"/>
    <n v="8165.77"/>
    <n v="3731.6698177681692"/>
    <x v="613"/>
    <n v="2023"/>
    <n v="5"/>
  </r>
  <r>
    <x v="29"/>
    <x v="2"/>
    <s v="Jessica Curtis PhD"/>
    <x v="0"/>
    <n v="2019"/>
    <n v="49747"/>
    <n v="0.144676284918273"/>
    <n v="26519.59"/>
    <n v="7197.2111458293266"/>
    <x v="614"/>
    <n v="2022"/>
    <n v="3"/>
  </r>
  <r>
    <x v="97"/>
    <x v="2"/>
    <s v="Charles Martinez"/>
    <x v="4"/>
    <n v="2015"/>
    <n v="41498"/>
    <n v="8.2551250053914102E-2"/>
    <n v="14826.96"/>
    <n v="3425.7117747373272"/>
    <x v="615"/>
    <n v="2022"/>
    <n v="7"/>
  </r>
  <r>
    <x v="290"/>
    <x v="6"/>
    <s v="Megan Johnson"/>
    <x v="0"/>
    <n v="2021"/>
    <n v="24677"/>
    <n v="0.129055147996116"/>
    <n v="14061.35"/>
    <n v="3184.6938871001548"/>
    <x v="616"/>
    <n v="2023"/>
    <n v="2"/>
  </r>
  <r>
    <x v="294"/>
    <x v="9"/>
    <s v="Monique Kelly"/>
    <x v="3"/>
    <n v="2022"/>
    <n v="13729"/>
    <n v="7.6529503054449194E-2"/>
    <n v="9671.86"/>
    <n v="1050.673547434533"/>
    <x v="617"/>
    <n v="2022"/>
    <n v="0"/>
  </r>
  <r>
    <x v="295"/>
    <x v="5"/>
    <s v="David Morales"/>
    <x v="4"/>
    <n v="2015"/>
    <n v="22385"/>
    <n v="8.0979370774410794E-2"/>
    <n v="17337.7"/>
    <n v="1812.7232147851855"/>
    <x v="618"/>
    <n v="2022"/>
    <n v="7"/>
  </r>
  <r>
    <x v="294"/>
    <x v="5"/>
    <s v="Brittany Doyle"/>
    <x v="0"/>
    <n v="2020"/>
    <n v="31085"/>
    <n v="9.6203288853230803E-2"/>
    <n v="16632.490000000002"/>
    <n v="2990.4792340026797"/>
    <x v="619"/>
    <n v="2022"/>
    <n v="2"/>
  </r>
  <r>
    <x v="47"/>
    <x v="0"/>
    <s v="Lawrence Steele"/>
    <x v="4"/>
    <n v="2018"/>
    <n v="37613"/>
    <n v="0.11225874885645699"/>
    <n v="13276.94"/>
    <n v="4222.3883207379167"/>
    <x v="620"/>
    <n v="2023"/>
    <n v="5"/>
  </r>
  <r>
    <x v="117"/>
    <x v="2"/>
    <s v="Diana Bartlett"/>
    <x v="3"/>
    <n v="2014"/>
    <n v="21154"/>
    <n v="0.111727385451606"/>
    <n v="7350.87"/>
    <n v="2363.4811118432735"/>
    <x v="621"/>
    <n v="2022"/>
    <n v="8"/>
  </r>
  <r>
    <x v="119"/>
    <x v="1"/>
    <s v="Elizabeth Bush"/>
    <x v="4"/>
    <n v="2019"/>
    <n v="40517"/>
    <n v="0.142460123662426"/>
    <n v="20146.3"/>
    <n v="5772.0568304305143"/>
    <x v="622"/>
    <n v="2022"/>
    <n v="3"/>
  </r>
  <r>
    <x v="156"/>
    <x v="1"/>
    <s v="Amanda Oconnor"/>
    <x v="1"/>
    <n v="2016"/>
    <n v="26638"/>
    <n v="9.3141544042076099E-2"/>
    <n v="8076.98"/>
    <n v="2481.1044501928232"/>
    <x v="623"/>
    <n v="2022"/>
    <n v="6"/>
  </r>
  <r>
    <x v="296"/>
    <x v="1"/>
    <s v="Andrea Gill"/>
    <x v="2"/>
    <n v="2022"/>
    <n v="48343"/>
    <n v="5.2656680134947398E-2"/>
    <n v="39811.410000000003"/>
    <n v="2545.5818877637621"/>
    <x v="624"/>
    <n v="2022"/>
    <n v="0"/>
  </r>
  <r>
    <x v="1"/>
    <x v="7"/>
    <s v="Philip Lynch"/>
    <x v="0"/>
    <n v="2020"/>
    <n v="26874"/>
    <n v="0.117176382416619"/>
    <n v="17252.400000000001"/>
    <n v="3148.9981010642191"/>
    <x v="625"/>
    <n v="2022"/>
    <n v="2"/>
  </r>
  <r>
    <x v="195"/>
    <x v="3"/>
    <s v="Keith Sanchez"/>
    <x v="0"/>
    <n v="2017"/>
    <n v="23138"/>
    <n v="7.0059866726217696E-2"/>
    <n v="13492.19"/>
    <n v="1621.045196311225"/>
    <x v="626"/>
    <n v="2022"/>
    <n v="5"/>
  </r>
  <r>
    <x v="30"/>
    <x v="5"/>
    <s v="Sandra Vazquez"/>
    <x v="4"/>
    <n v="2014"/>
    <n v="11490"/>
    <n v="7.8381930313769804E-2"/>
    <n v="6725.78"/>
    <n v="900.60837930521507"/>
    <x v="627"/>
    <n v="2022"/>
    <n v="8"/>
  </r>
  <r>
    <x v="297"/>
    <x v="3"/>
    <s v="Johnathan Hernandez"/>
    <x v="0"/>
    <n v="2022"/>
    <n v="36028"/>
    <n v="6.8750212268051697E-2"/>
    <n v="31164.1"/>
    <n v="2476.9326475933667"/>
    <x v="628"/>
    <n v="2022"/>
    <n v="0"/>
  </r>
  <r>
    <x v="209"/>
    <x v="4"/>
    <s v="William Stein DVM"/>
    <x v="2"/>
    <n v="2021"/>
    <n v="16204"/>
    <n v="0.120469828887061"/>
    <n v="12164.74"/>
    <n v="1952.0931072859364"/>
    <x v="629"/>
    <n v="2023"/>
    <n v="2"/>
  </r>
  <r>
    <x v="142"/>
    <x v="1"/>
    <s v="Lauren Miller"/>
    <x v="0"/>
    <n v="2014"/>
    <n v="30695"/>
    <n v="0.111948678547641"/>
    <n v="10423.549999999999"/>
    <n v="3436.2646880198404"/>
    <x v="630"/>
    <n v="2022"/>
    <n v="8"/>
  </r>
  <r>
    <x v="29"/>
    <x v="5"/>
    <s v="Tonya Higgins"/>
    <x v="2"/>
    <n v="2019"/>
    <n v="28999"/>
    <n v="7.6479872807766899E-2"/>
    <n v="15566.2"/>
    <n v="2217.8398315524323"/>
    <x v="631"/>
    <n v="2022"/>
    <n v="3"/>
  </r>
  <r>
    <x v="298"/>
    <x v="4"/>
    <s v="Cheryl Griffith"/>
    <x v="2"/>
    <n v="2016"/>
    <n v="14051"/>
    <n v="0.119366456747941"/>
    <n v="7602.92"/>
    <n v="1677.2180837653189"/>
    <x v="632"/>
    <n v="2022"/>
    <n v="6"/>
  </r>
  <r>
    <x v="106"/>
    <x v="7"/>
    <s v="James Duncan"/>
    <x v="0"/>
    <n v="2010"/>
    <n v="27254"/>
    <n v="5.27847021542594E-2"/>
    <n v="7632.9"/>
    <n v="1438.5942725121856"/>
    <x v="633"/>
    <n v="2022"/>
    <n v="12"/>
  </r>
  <r>
    <x v="167"/>
    <x v="9"/>
    <s v="Jonathan Holland"/>
    <x v="2"/>
    <n v="2016"/>
    <n v="20328"/>
    <n v="0.12646273794673599"/>
    <n v="3273.98"/>
    <n v="2570.7345369812492"/>
    <x v="634"/>
    <n v="2023"/>
    <n v="7"/>
  </r>
  <r>
    <x v="113"/>
    <x v="1"/>
    <s v="Christina Carr"/>
    <x v="1"/>
    <n v="2021"/>
    <n v="40495"/>
    <n v="0.13437644489839601"/>
    <n v="33089.43"/>
    <n v="5441.574136160546"/>
    <x v="635"/>
    <n v="2022"/>
    <n v="1"/>
  </r>
  <r>
    <x v="73"/>
    <x v="8"/>
    <s v="Cassandra Mueller PhD"/>
    <x v="0"/>
    <n v="2021"/>
    <n v="11640"/>
    <n v="0.14047254161354"/>
    <n v="5332.8"/>
    <n v="1635.1003843816056"/>
    <x v="636"/>
    <n v="2022"/>
    <n v="1"/>
  </r>
  <r>
    <x v="80"/>
    <x v="7"/>
    <s v="Megan Schmidt"/>
    <x v="1"/>
    <n v="2016"/>
    <n v="24278"/>
    <n v="0.14290121309404299"/>
    <n v="4051.28"/>
    <n v="3469.355651497176"/>
    <x v="637"/>
    <n v="2023"/>
    <n v="7"/>
  </r>
  <r>
    <x v="299"/>
    <x v="5"/>
    <s v="Jillian Ryan"/>
    <x v="2"/>
    <n v="2019"/>
    <n v="43596"/>
    <n v="0.144257739433787"/>
    <n v="11425.97"/>
    <n v="6289.0604083553781"/>
    <x v="638"/>
    <n v="2022"/>
    <n v="3"/>
  </r>
  <r>
    <x v="71"/>
    <x v="4"/>
    <s v="Krista Santos"/>
    <x v="0"/>
    <n v="2012"/>
    <n v="37147"/>
    <n v="0.116880990150644"/>
    <n v="10085.52"/>
    <n v="4341.778141125973"/>
    <x v="639"/>
    <n v="2022"/>
    <n v="10"/>
  </r>
  <r>
    <x v="176"/>
    <x v="3"/>
    <s v="Tina Shaw"/>
    <x v="4"/>
    <n v="2021"/>
    <n v="16639"/>
    <n v="8.81830188758191E-2"/>
    <n v="6072.52"/>
    <n v="1467.2772510747541"/>
    <x v="640"/>
    <n v="2023"/>
    <n v="2"/>
  </r>
  <r>
    <x v="161"/>
    <x v="1"/>
    <s v="Carrie Graham"/>
    <x v="3"/>
    <n v="2020"/>
    <n v="37005"/>
    <n v="5.14893854286246E-2"/>
    <n v="8621.74"/>
    <n v="1905.3647077862533"/>
    <x v="641"/>
    <n v="2023"/>
    <n v="3"/>
  </r>
  <r>
    <x v="300"/>
    <x v="5"/>
    <s v="Angel Anderson"/>
    <x v="4"/>
    <n v="2019"/>
    <n v="33026"/>
    <n v="0.129304784650424"/>
    <n v="10157.44"/>
    <n v="4270.4198178649031"/>
    <x v="642"/>
    <n v="2022"/>
    <n v="3"/>
  </r>
  <r>
    <x v="254"/>
    <x v="9"/>
    <s v="Beth Gibson"/>
    <x v="0"/>
    <n v="2017"/>
    <n v="18602"/>
    <n v="6.8836398109697994E-2"/>
    <n v="8621.58"/>
    <n v="1280.4946776366021"/>
    <x v="643"/>
    <n v="2022"/>
    <n v="5"/>
  </r>
  <r>
    <x v="32"/>
    <x v="7"/>
    <s v="Pamela Young"/>
    <x v="0"/>
    <n v="2022"/>
    <n v="34054"/>
    <n v="9.6396767660007002E-2"/>
    <n v="22163.86"/>
    <n v="3282.6955258938783"/>
    <x v="644"/>
    <n v="2023"/>
    <n v="1"/>
  </r>
  <r>
    <x v="118"/>
    <x v="4"/>
    <s v="Nicole Nixon"/>
    <x v="2"/>
    <n v="2021"/>
    <n v="41048"/>
    <n v="0.12622211747986301"/>
    <n v="12708.38"/>
    <n v="5181.1654783134163"/>
    <x v="645"/>
    <n v="2023"/>
    <n v="2"/>
  </r>
  <r>
    <x v="106"/>
    <x v="0"/>
    <s v="Thomas Prince"/>
    <x v="1"/>
    <n v="2022"/>
    <n v="43334"/>
    <n v="0.11021208458774499"/>
    <n v="23633.24"/>
    <n v="4775.9304735253418"/>
    <x v="646"/>
    <n v="2022"/>
    <n v="0"/>
  </r>
  <r>
    <x v="301"/>
    <x v="9"/>
    <s v="William Davila"/>
    <x v="4"/>
    <n v="2021"/>
    <n v="26883"/>
    <n v="0.105885047906877"/>
    <n v="12986.99"/>
    <n v="2846.5077428805744"/>
    <x v="647"/>
    <n v="2023"/>
    <n v="2"/>
  </r>
  <r>
    <x v="150"/>
    <x v="7"/>
    <s v="Ms. Shelly Murphy"/>
    <x v="3"/>
    <n v="2017"/>
    <n v="46610"/>
    <n v="5.51405655082053E-2"/>
    <n v="32811.730000000003"/>
    <n v="2570.1017583374492"/>
    <x v="648"/>
    <n v="2022"/>
    <n v="5"/>
  </r>
  <r>
    <x v="21"/>
    <x v="9"/>
    <s v="Alex Cole"/>
    <x v="0"/>
    <n v="2010"/>
    <n v="32080"/>
    <n v="7.9669305403927304E-2"/>
    <n v="3709.88"/>
    <n v="2555.7913173579877"/>
    <x v="649"/>
    <n v="2022"/>
    <n v="12"/>
  </r>
  <r>
    <x v="208"/>
    <x v="6"/>
    <s v="Janet Bennett"/>
    <x v="3"/>
    <n v="2017"/>
    <n v="34011"/>
    <n v="7.6996898986359405E-2"/>
    <n v="6813.29"/>
    <n v="2618.7415314250698"/>
    <x v="650"/>
    <n v="2023"/>
    <n v="6"/>
  </r>
  <r>
    <x v="276"/>
    <x v="4"/>
    <s v="James Leach"/>
    <x v="0"/>
    <n v="2019"/>
    <n v="37187"/>
    <n v="5.3224569328625099E-2"/>
    <n v="10983.4"/>
    <n v="1979.2620596235815"/>
    <x v="651"/>
    <n v="2022"/>
    <n v="3"/>
  </r>
  <r>
    <x v="245"/>
    <x v="8"/>
    <s v="Joseph Gomez"/>
    <x v="4"/>
    <n v="2016"/>
    <n v="10272"/>
    <n v="8.9508934218577293E-2"/>
    <n v="2261.9299999999998"/>
    <n v="919.43577229322591"/>
    <x v="652"/>
    <n v="2022"/>
    <n v="6"/>
  </r>
  <r>
    <x v="260"/>
    <x v="5"/>
    <s v="Tracey Hayes"/>
    <x v="4"/>
    <n v="2018"/>
    <n v="19243"/>
    <n v="0.131616082519704"/>
    <n v="9188.24"/>
    <n v="2532.6882759266641"/>
    <x v="653"/>
    <n v="2023"/>
    <n v="5"/>
  </r>
  <r>
    <x v="164"/>
    <x v="8"/>
    <s v="Angela Wright"/>
    <x v="4"/>
    <n v="2022"/>
    <n v="37076"/>
    <n v="0.10685829230331199"/>
    <n v="28107.23"/>
    <n v="3961.8780454375956"/>
    <x v="654"/>
    <n v="2022"/>
    <n v="0"/>
  </r>
  <r>
    <x v="238"/>
    <x v="6"/>
    <s v="Darlene Thompson"/>
    <x v="4"/>
    <n v="2017"/>
    <n v="33572"/>
    <n v="8.9111670738461907E-2"/>
    <n v="7775.27"/>
    <n v="2991.657010031643"/>
    <x v="655"/>
    <n v="2022"/>
    <n v="5"/>
  </r>
  <r>
    <x v="95"/>
    <x v="4"/>
    <s v="Jennifer Robinson"/>
    <x v="4"/>
    <n v="2021"/>
    <n v="32952"/>
    <n v="0.11200090712024401"/>
    <n v="13637.7"/>
    <n v="3690.6538914262806"/>
    <x v="656"/>
    <n v="2022"/>
    <n v="1"/>
  </r>
  <r>
    <x v="302"/>
    <x v="5"/>
    <s v="Robert Grant"/>
    <x v="4"/>
    <n v="2019"/>
    <n v="42428"/>
    <n v="0.123449137614944"/>
    <n v="12665.28"/>
    <n v="5237.7000107268441"/>
    <x v="657"/>
    <n v="2022"/>
    <n v="3"/>
  </r>
  <r>
    <x v="187"/>
    <x v="0"/>
    <s v="Stephen Patel"/>
    <x v="0"/>
    <n v="2019"/>
    <n v="40715"/>
    <n v="5.1788022232193698E-2"/>
    <n v="9861.83"/>
    <n v="2108.5493251837665"/>
    <x v="658"/>
    <n v="2023"/>
    <n v="4"/>
  </r>
  <r>
    <x v="29"/>
    <x v="8"/>
    <s v="Miguel Mendoza"/>
    <x v="3"/>
    <n v="2010"/>
    <n v="35497"/>
    <n v="0.120500852788505"/>
    <n v="16981.740000000002"/>
    <n v="4277.4187714335621"/>
    <x v="659"/>
    <n v="2022"/>
    <n v="12"/>
  </r>
  <r>
    <x v="269"/>
    <x v="9"/>
    <s v="Stacy May"/>
    <x v="4"/>
    <n v="2020"/>
    <n v="38646"/>
    <n v="0.124139610744655"/>
    <n v="17632.07"/>
    <n v="4797.4993968379376"/>
    <x v="660"/>
    <n v="2022"/>
    <n v="2"/>
  </r>
  <r>
    <x v="59"/>
    <x v="6"/>
    <s v="Nicole Lewis"/>
    <x v="0"/>
    <n v="2022"/>
    <n v="33580"/>
    <n v="0.13097165386955001"/>
    <n v="26521.38"/>
    <n v="4398.0281369394897"/>
    <x v="661"/>
    <n v="2022"/>
    <n v="0"/>
  </r>
  <r>
    <x v="216"/>
    <x v="9"/>
    <s v="Jonathan Rhodes"/>
    <x v="3"/>
    <n v="2020"/>
    <n v="34519"/>
    <n v="7.2342059855124596E-2"/>
    <n v="10604.78"/>
    <n v="2497.1755641390459"/>
    <x v="662"/>
    <n v="2023"/>
    <n v="3"/>
  </r>
  <r>
    <x v="287"/>
    <x v="2"/>
    <s v="Christine Brown"/>
    <x v="2"/>
    <n v="2014"/>
    <n v="22062"/>
    <n v="0.10609167411760401"/>
    <n v="13798.79"/>
    <n v="2340.5945143825797"/>
    <x v="663"/>
    <n v="2022"/>
    <n v="8"/>
  </r>
  <r>
    <x v="289"/>
    <x v="4"/>
    <s v="Angel Riggs"/>
    <x v="3"/>
    <n v="2013"/>
    <n v="31882"/>
    <n v="8.2080956578233097E-2"/>
    <n v="21509.35"/>
    <n v="2616.9050576272275"/>
    <x v="664"/>
    <n v="2022"/>
    <n v="9"/>
  </r>
  <r>
    <x v="144"/>
    <x v="4"/>
    <s v="Dawn Watson"/>
    <x v="0"/>
    <n v="2012"/>
    <n v="28069"/>
    <n v="7.0837975694864497E-2"/>
    <n v="6760.45"/>
    <n v="1988.3511397791515"/>
    <x v="665"/>
    <n v="2022"/>
    <n v="10"/>
  </r>
  <r>
    <x v="68"/>
    <x v="5"/>
    <s v="Victor Acosta"/>
    <x v="2"/>
    <n v="2017"/>
    <n v="45643"/>
    <n v="5.7906318440530902E-2"/>
    <n v="17916.400000000001"/>
    <n v="2643.0180925811519"/>
    <x v="666"/>
    <n v="2023"/>
    <n v="6"/>
  </r>
  <r>
    <x v="260"/>
    <x v="3"/>
    <s v="Joshua Flores"/>
    <x v="4"/>
    <n v="2020"/>
    <n v="45679"/>
    <n v="6.7064905477698195E-2"/>
    <n v="35744.25"/>
    <n v="3063.4578173157756"/>
    <x v="667"/>
    <n v="2023"/>
    <n v="3"/>
  </r>
  <r>
    <x v="0"/>
    <x v="2"/>
    <s v="Patricia Graham"/>
    <x v="3"/>
    <n v="2019"/>
    <n v="29817"/>
    <n v="9.9601618461719402E-2"/>
    <n v="11041.16"/>
    <n v="2969.8214576730875"/>
    <x v="668"/>
    <n v="2023"/>
    <n v="4"/>
  </r>
  <r>
    <x v="39"/>
    <x v="9"/>
    <s v="Charles Smith"/>
    <x v="3"/>
    <n v="2020"/>
    <n v="25424"/>
    <n v="6.4301573597167094E-2"/>
    <n v="7184.75"/>
    <n v="1634.8032071343762"/>
    <x v="669"/>
    <n v="2022"/>
    <n v="2"/>
  </r>
  <r>
    <x v="15"/>
    <x v="5"/>
    <s v="Michael Parker"/>
    <x v="1"/>
    <n v="2019"/>
    <n v="18748"/>
    <n v="0.125433498471755"/>
    <n v="13475.06"/>
    <n v="2351.6272293484626"/>
    <x v="670"/>
    <n v="2022"/>
    <n v="3"/>
  </r>
  <r>
    <x v="303"/>
    <x v="1"/>
    <s v="Isabella Lewis"/>
    <x v="4"/>
    <n v="2021"/>
    <n v="39804"/>
    <n v="5.5781266637745401E-2"/>
    <n v="16574.72"/>
    <n v="2220.3175372488181"/>
    <x v="671"/>
    <n v="2023"/>
    <n v="2"/>
  </r>
  <r>
    <x v="250"/>
    <x v="4"/>
    <s v="Rick Hall"/>
    <x v="0"/>
    <n v="2021"/>
    <n v="15666"/>
    <n v="8.27919342525643E-2"/>
    <n v="7329.4"/>
    <n v="1297.0184420006724"/>
    <x v="672"/>
    <n v="2023"/>
    <n v="2"/>
  </r>
  <r>
    <x v="99"/>
    <x v="1"/>
    <s v="Amanda George"/>
    <x v="4"/>
    <n v="2022"/>
    <n v="42104"/>
    <n v="8.8788520432683496E-2"/>
    <n v="28274.59"/>
    <n v="3738.351864297706"/>
    <x v="673"/>
    <n v="2022"/>
    <n v="0"/>
  </r>
  <r>
    <x v="284"/>
    <x v="7"/>
    <s v="Leslie Dean"/>
    <x v="2"/>
    <n v="2015"/>
    <n v="22709"/>
    <n v="7.98244173828766E-2"/>
    <n v="19074.560000000001"/>
    <n v="1812.7326943477447"/>
    <x v="674"/>
    <n v="2022"/>
    <n v="7"/>
  </r>
  <r>
    <x v="183"/>
    <x v="3"/>
    <s v="Victoria Bray"/>
    <x v="2"/>
    <n v="2011"/>
    <n v="14555"/>
    <n v="0.13139073335486001"/>
    <n v="5834.59"/>
    <n v="1912.3921239799874"/>
    <x v="675"/>
    <n v="2022"/>
    <n v="11"/>
  </r>
  <r>
    <x v="292"/>
    <x v="4"/>
    <s v="Wanda Hartman"/>
    <x v="3"/>
    <n v="2016"/>
    <n v="32663"/>
    <n v="0.102768516345282"/>
    <n v="7119.82"/>
    <n v="3356.7280493859462"/>
    <x v="676"/>
    <n v="2022"/>
    <n v="6"/>
  </r>
  <r>
    <x v="102"/>
    <x v="2"/>
    <s v="Scott Warner"/>
    <x v="4"/>
    <n v="2017"/>
    <n v="26415"/>
    <n v="0.126179256182646"/>
    <n v="3168.7"/>
    <n v="3333.0250520645941"/>
    <x v="677"/>
    <n v="2023"/>
    <n v="6"/>
  </r>
  <r>
    <x v="304"/>
    <x v="9"/>
    <s v="Jillian Tapia"/>
    <x v="4"/>
    <n v="2022"/>
    <n v="42466"/>
    <n v="7.2092599727937107E-2"/>
    <n v="30565.41"/>
    <n v="3061.484340046577"/>
    <x v="678"/>
    <n v="2022"/>
    <n v="0"/>
  </r>
  <r>
    <x v="305"/>
    <x v="4"/>
    <s v="Lori Harper"/>
    <x v="0"/>
    <n v="2011"/>
    <n v="41527"/>
    <n v="6.5840596854069899E-2"/>
    <n v="22700.1"/>
    <n v="2734.1624655589608"/>
    <x v="679"/>
    <n v="2022"/>
    <n v="11"/>
  </r>
  <r>
    <x v="208"/>
    <x v="0"/>
    <s v="Jessica Hunt"/>
    <x v="3"/>
    <n v="2022"/>
    <n v="20510"/>
    <n v="8.6084179795767102E-2"/>
    <n v="12813.3"/>
    <n v="1765.5865276111833"/>
    <x v="680"/>
    <n v="2023"/>
    <n v="1"/>
  </r>
  <r>
    <x v="256"/>
    <x v="8"/>
    <s v="Benjamin Perkins"/>
    <x v="3"/>
    <n v="2018"/>
    <n v="49272"/>
    <n v="9.4076267379620604E-2"/>
    <n v="21706.05"/>
    <n v="4635.3258463286666"/>
    <x v="681"/>
    <n v="2022"/>
    <n v="4"/>
  </r>
  <r>
    <x v="59"/>
    <x v="2"/>
    <s v="Gina Norman"/>
    <x v="4"/>
    <n v="2017"/>
    <n v="17503"/>
    <n v="7.8027274860707804E-2"/>
    <n v="3596.75"/>
    <n v="1365.7113918869686"/>
    <x v="682"/>
    <n v="2022"/>
    <n v="5"/>
  </r>
  <r>
    <x v="200"/>
    <x v="5"/>
    <s v="Christina Reyes"/>
    <x v="0"/>
    <n v="2022"/>
    <n v="21289"/>
    <n v="0.12891046844693399"/>
    <n v="12594.61"/>
    <n v="2744.3749627667776"/>
    <x v="683"/>
    <n v="2022"/>
    <n v="0"/>
  </r>
  <r>
    <x v="56"/>
    <x v="9"/>
    <s v="Eric Lewis"/>
    <x v="4"/>
    <n v="2010"/>
    <n v="46596"/>
    <n v="8.7900392261829594E-2"/>
    <n v="8442.09"/>
    <n v="4095.8066778322118"/>
    <x v="684"/>
    <n v="2023"/>
    <n v="13"/>
  </r>
  <r>
    <x v="306"/>
    <x v="4"/>
    <s v="Diana Luna"/>
    <x v="1"/>
    <n v="2014"/>
    <n v="22464"/>
    <n v="8.6277301598521705E-2"/>
    <n v="13808.59"/>
    <n v="1938.1333031091915"/>
    <x v="685"/>
    <n v="2023"/>
    <n v="9"/>
  </r>
  <r>
    <x v="307"/>
    <x v="6"/>
    <s v="Brenda Smith"/>
    <x v="1"/>
    <n v="2015"/>
    <n v="10033"/>
    <n v="8.4689857415797501E-2"/>
    <n v="3544.65"/>
    <n v="849.69333945269636"/>
    <x v="686"/>
    <n v="2022"/>
    <n v="7"/>
  </r>
  <r>
    <x v="266"/>
    <x v="6"/>
    <s v="Marc Russell"/>
    <x v="1"/>
    <n v="2012"/>
    <n v="15916"/>
    <n v="9.7128117803261999E-2"/>
    <n v="6402.63"/>
    <n v="1545.8911229567179"/>
    <x v="687"/>
    <n v="2023"/>
    <n v="11"/>
  </r>
  <r>
    <x v="192"/>
    <x v="6"/>
    <s v="Aaron Kennedy"/>
    <x v="0"/>
    <n v="2013"/>
    <n v="47867"/>
    <n v="0.11279637039385"/>
    <n v="39279.519999999997"/>
    <n v="5399.2238616424183"/>
    <x v="688"/>
    <n v="2022"/>
    <n v="9"/>
  </r>
  <r>
    <x v="308"/>
    <x v="9"/>
    <s v="Veronica Ho"/>
    <x v="2"/>
    <n v="2017"/>
    <n v="17831"/>
    <n v="0.13351492172320001"/>
    <n v="6527.36"/>
    <n v="2380.7045692463794"/>
    <x v="689"/>
    <n v="2022"/>
    <n v="5"/>
  </r>
  <r>
    <x v="299"/>
    <x v="5"/>
    <s v="Isaac Cook"/>
    <x v="3"/>
    <n v="2010"/>
    <n v="20792"/>
    <n v="0.113905660879075"/>
    <n v="2698.94"/>
    <n v="2368.3265009977272"/>
    <x v="690"/>
    <n v="2022"/>
    <n v="12"/>
  </r>
  <r>
    <x v="149"/>
    <x v="8"/>
    <s v="Suzanne Gomez"/>
    <x v="1"/>
    <n v="2015"/>
    <n v="48855"/>
    <n v="0.12919741860606801"/>
    <n v="24296.59"/>
    <n v="6311.9398859994526"/>
    <x v="691"/>
    <n v="2023"/>
    <n v="8"/>
  </r>
  <r>
    <x v="148"/>
    <x v="4"/>
    <s v="Linda Ruiz"/>
    <x v="2"/>
    <n v="2013"/>
    <n v="37874"/>
    <n v="6.0085258853663698E-2"/>
    <n v="3349.09"/>
    <n v="2275.6690938236588"/>
    <x v="692"/>
    <n v="2022"/>
    <n v="9"/>
  </r>
  <r>
    <x v="76"/>
    <x v="4"/>
    <s v="Gina Tucker"/>
    <x v="4"/>
    <n v="2015"/>
    <n v="16289"/>
    <n v="0.12394876025547"/>
    <n v="8947.0400000000009"/>
    <n v="2019.0013558013509"/>
    <x v="693"/>
    <n v="2022"/>
    <n v="7"/>
  </r>
  <r>
    <x v="224"/>
    <x v="7"/>
    <s v="Katherine Marsh"/>
    <x v="1"/>
    <n v="2016"/>
    <n v="24873"/>
    <n v="0.119055102097159"/>
    <n v="14460.66"/>
    <n v="2961.2575544626357"/>
    <x v="694"/>
    <n v="2022"/>
    <n v="6"/>
  </r>
  <r>
    <x v="188"/>
    <x v="3"/>
    <s v="Kristin Cruz DDS"/>
    <x v="4"/>
    <n v="2014"/>
    <n v="20468"/>
    <n v="6.3598860318738806E-2"/>
    <n v="11930.53"/>
    <n v="1301.7414730039459"/>
    <x v="695"/>
    <n v="2022"/>
    <n v="8"/>
  </r>
  <r>
    <x v="309"/>
    <x v="6"/>
    <s v="Ronald Jackson"/>
    <x v="2"/>
    <n v="2021"/>
    <n v="24909"/>
    <n v="5.09275537463054E-2"/>
    <n v="9974.7199999999993"/>
    <n v="1268.5544362667213"/>
    <x v="696"/>
    <n v="2022"/>
    <n v="1"/>
  </r>
  <r>
    <x v="26"/>
    <x v="5"/>
    <s v="Jodi Turner"/>
    <x v="4"/>
    <n v="2020"/>
    <n v="19455"/>
    <n v="5.1463380358648302E-2"/>
    <n v="7214.73"/>
    <n v="1001.2200648775028"/>
    <x v="697"/>
    <n v="2022"/>
    <n v="2"/>
  </r>
  <r>
    <x v="217"/>
    <x v="6"/>
    <s v="Chris Fritz"/>
    <x v="0"/>
    <n v="2016"/>
    <n v="15592"/>
    <n v="9.9706252866722897E-2"/>
    <n v="7557.23"/>
    <n v="1554.6198946979434"/>
    <x v="698"/>
    <n v="2022"/>
    <n v="6"/>
  </r>
  <r>
    <x v="98"/>
    <x v="6"/>
    <s v="Victoria Johnson"/>
    <x v="0"/>
    <n v="2015"/>
    <n v="35954"/>
    <n v="9.20277036263389E-2"/>
    <n v="4882.22"/>
    <n v="3308.7640561813887"/>
    <x v="699"/>
    <n v="2023"/>
    <n v="8"/>
  </r>
  <r>
    <x v="71"/>
    <x v="5"/>
    <s v="Stephanie Garcia"/>
    <x v="1"/>
    <n v="2018"/>
    <n v="24953"/>
    <n v="0.13798622997337201"/>
    <n v="8815.43"/>
    <n v="3443.170396525552"/>
    <x v="700"/>
    <n v="2022"/>
    <n v="4"/>
  </r>
  <r>
    <x v="171"/>
    <x v="5"/>
    <s v="Christopher Cervantes"/>
    <x v="1"/>
    <n v="2016"/>
    <n v="42216"/>
    <n v="5.8196036326821E-2"/>
    <n v="14630.96"/>
    <n v="2456.8038695730752"/>
    <x v="701"/>
    <n v="2022"/>
    <n v="6"/>
  </r>
  <r>
    <x v="104"/>
    <x v="2"/>
    <s v="Sandra Dennis DDS"/>
    <x v="0"/>
    <n v="2022"/>
    <n v="16817"/>
    <n v="0.128648611395832"/>
    <n v="13994.44"/>
    <n v="2163.483697843707"/>
    <x v="702"/>
    <n v="2022"/>
    <n v="0"/>
  </r>
  <r>
    <x v="310"/>
    <x v="3"/>
    <s v="Vincent Campbell"/>
    <x v="2"/>
    <n v="2013"/>
    <n v="36657"/>
    <n v="0.14401903268197599"/>
    <n v="13119.73"/>
    <n v="5279.3056810231938"/>
    <x v="703"/>
    <n v="2022"/>
    <n v="9"/>
  </r>
  <r>
    <x v="311"/>
    <x v="2"/>
    <s v="Matthew Harris"/>
    <x v="2"/>
    <n v="2015"/>
    <n v="36061"/>
    <n v="9.95446759476767E-2"/>
    <n v="21645.69"/>
    <n v="3589.6805593491695"/>
    <x v="704"/>
    <n v="2022"/>
    <n v="7"/>
  </r>
  <r>
    <x v="29"/>
    <x v="9"/>
    <s v="Amber Potter"/>
    <x v="3"/>
    <n v="2010"/>
    <n v="24173"/>
    <n v="0.12758171597362"/>
    <n v="12124.39"/>
    <n v="3084.0328202303162"/>
    <x v="705"/>
    <n v="2022"/>
    <n v="12"/>
  </r>
  <r>
    <x v="123"/>
    <x v="2"/>
    <s v="Christopher Woods"/>
    <x v="4"/>
    <n v="2019"/>
    <n v="49643"/>
    <n v="0.14174790687649699"/>
    <n v="17304.37"/>
    <n v="7036.7913410699402"/>
    <x v="706"/>
    <n v="2022"/>
    <n v="3"/>
  </r>
  <r>
    <x v="34"/>
    <x v="1"/>
    <s v="Joseph Hale"/>
    <x v="3"/>
    <n v="2015"/>
    <n v="28743"/>
    <n v="0.10495381954822899"/>
    <n v="3772.21"/>
    <n v="3016.6876352747458"/>
    <x v="707"/>
    <n v="2023"/>
    <n v="8"/>
  </r>
  <r>
    <x v="43"/>
    <x v="6"/>
    <s v="Drew Richards"/>
    <x v="2"/>
    <n v="2015"/>
    <n v="49084"/>
    <n v="0.121201526528162"/>
    <n v="27045.55"/>
    <n v="5949.0557281083038"/>
    <x v="708"/>
    <n v="2023"/>
    <n v="8"/>
  </r>
  <r>
    <x v="312"/>
    <x v="8"/>
    <s v="Katherine Wheeler"/>
    <x v="2"/>
    <n v="2017"/>
    <n v="47727"/>
    <n v="0.12766895903369599"/>
    <n v="10276.14"/>
    <n v="6093.2564078012083"/>
    <x v="709"/>
    <n v="2022"/>
    <n v="5"/>
  </r>
  <r>
    <x v="232"/>
    <x v="8"/>
    <s v="Joanna Montes"/>
    <x v="0"/>
    <n v="2013"/>
    <n v="15683"/>
    <n v="7.2640108042749896E-2"/>
    <n v="5568.18"/>
    <n v="1139.2148144344467"/>
    <x v="710"/>
    <n v="2023"/>
    <n v="10"/>
  </r>
  <r>
    <x v="311"/>
    <x v="2"/>
    <s v="Bethany Vazquez"/>
    <x v="0"/>
    <n v="2012"/>
    <n v="14442"/>
    <n v="0.12776413889329399"/>
    <n v="4673.55"/>
    <n v="1845.1696938969519"/>
    <x v="711"/>
    <n v="2022"/>
    <n v="10"/>
  </r>
  <r>
    <x v="179"/>
    <x v="2"/>
    <s v="Heather Robertson"/>
    <x v="3"/>
    <n v="2019"/>
    <n v="27091"/>
    <n v="0.13635430048097999"/>
    <n v="5819.87"/>
    <n v="3693.9743543302288"/>
    <x v="712"/>
    <n v="2023"/>
    <n v="4"/>
  </r>
  <r>
    <x v="112"/>
    <x v="1"/>
    <s v="Diana Strong"/>
    <x v="2"/>
    <n v="2010"/>
    <n v="18504"/>
    <n v="8.82004433126716E-2"/>
    <n v="3905.8"/>
    <n v="1632.0610030576752"/>
    <x v="713"/>
    <n v="2022"/>
    <n v="12"/>
  </r>
  <r>
    <x v="196"/>
    <x v="8"/>
    <s v="Michael Taylor"/>
    <x v="2"/>
    <n v="2020"/>
    <n v="48392"/>
    <n v="6.4143064711364994E-2"/>
    <n v="16046.04"/>
    <n v="3104.0111875123748"/>
    <x v="714"/>
    <n v="2023"/>
    <n v="3"/>
  </r>
  <r>
    <x v="195"/>
    <x v="6"/>
    <s v="Lance Farley"/>
    <x v="2"/>
    <n v="2014"/>
    <n v="33265"/>
    <n v="5.2105254933984303E-2"/>
    <n v="4403.53"/>
    <n v="1733.2813053789878"/>
    <x v="715"/>
    <n v="2022"/>
    <n v="8"/>
  </r>
  <r>
    <x v="159"/>
    <x v="0"/>
    <s v="Justin Barnes"/>
    <x v="0"/>
    <n v="2016"/>
    <n v="40845"/>
    <n v="0.14327373592072101"/>
    <n v="9712"/>
    <n v="5852.0157436818499"/>
    <x v="716"/>
    <n v="2022"/>
    <n v="6"/>
  </r>
  <r>
    <x v="226"/>
    <x v="0"/>
    <s v="Gina Little"/>
    <x v="3"/>
    <n v="2011"/>
    <n v="47652"/>
    <n v="5.14853601267794E-2"/>
    <n v="14839.84"/>
    <n v="2453.3803807612921"/>
    <x v="717"/>
    <n v="2022"/>
    <n v="11"/>
  </r>
  <r>
    <x v="128"/>
    <x v="5"/>
    <s v="Roy Sherman"/>
    <x v="4"/>
    <n v="2015"/>
    <n v="34119"/>
    <n v="0.11165530947812501"/>
    <n v="16030.37"/>
    <n v="3809.567504084147"/>
    <x v="718"/>
    <n v="2022"/>
    <n v="7"/>
  </r>
  <r>
    <x v="165"/>
    <x v="9"/>
    <s v="Dennis Watson"/>
    <x v="3"/>
    <n v="2015"/>
    <n v="43621"/>
    <n v="9.3458434427769702E-2"/>
    <n v="19745.71"/>
    <n v="4076.7503681737421"/>
    <x v="719"/>
    <n v="2023"/>
    <n v="8"/>
  </r>
  <r>
    <x v="19"/>
    <x v="8"/>
    <s v="Larry Hernandez"/>
    <x v="0"/>
    <n v="2015"/>
    <n v="12172"/>
    <n v="0.110810966640101"/>
    <n v="1788.89"/>
    <n v="1348.7910859433093"/>
    <x v="720"/>
    <n v="2022"/>
    <n v="7"/>
  </r>
  <r>
    <x v="44"/>
    <x v="9"/>
    <s v="Gina Hughes"/>
    <x v="4"/>
    <n v="2010"/>
    <n v="16740"/>
    <n v="0.12613598918483801"/>
    <n v="4689.26"/>
    <n v="2111.5164589541882"/>
    <x v="721"/>
    <n v="2022"/>
    <n v="12"/>
  </r>
  <r>
    <x v="313"/>
    <x v="1"/>
    <s v="Ashley Boyd"/>
    <x v="0"/>
    <n v="2018"/>
    <n v="26268"/>
    <n v="0.13649047718459201"/>
    <n v="15022.03"/>
    <n v="3585.3318546848627"/>
    <x v="722"/>
    <n v="2022"/>
    <n v="4"/>
  </r>
  <r>
    <x v="314"/>
    <x v="6"/>
    <s v="Tonya Lamb"/>
    <x v="1"/>
    <n v="2016"/>
    <n v="18345"/>
    <n v="0.110596098178564"/>
    <n v="7993.98"/>
    <n v="2028.8854210857567"/>
    <x v="723"/>
    <n v="2022"/>
    <n v="6"/>
  </r>
  <r>
    <x v="315"/>
    <x v="8"/>
    <s v="Joshua Hatfield"/>
    <x v="0"/>
    <n v="2020"/>
    <n v="11100"/>
    <n v="6.4986892670372803E-2"/>
    <n v="2291.87"/>
    <n v="721.35450864113807"/>
    <x v="724"/>
    <n v="2023"/>
    <n v="3"/>
  </r>
  <r>
    <x v="192"/>
    <x v="0"/>
    <s v="Casey Hernandez"/>
    <x v="4"/>
    <n v="2013"/>
    <n v="38020"/>
    <n v="0.104335989891171"/>
    <n v="9729.9500000000007"/>
    <n v="3966.8543356623213"/>
    <x v="725"/>
    <n v="2022"/>
    <n v="9"/>
  </r>
  <r>
    <x v="79"/>
    <x v="5"/>
    <s v="Alyssa Cervantes"/>
    <x v="2"/>
    <n v="2015"/>
    <n v="24749"/>
    <n v="0.119511308419922"/>
    <n v="11432.97"/>
    <n v="2957.7853720846497"/>
    <x v="726"/>
    <n v="2022"/>
    <n v="7"/>
  </r>
  <r>
    <x v="279"/>
    <x v="8"/>
    <s v="Cole Hernandez"/>
    <x v="4"/>
    <n v="2014"/>
    <n v="30071"/>
    <n v="0.13919458069042401"/>
    <n v="5428.24"/>
    <n v="4185.7202359417406"/>
    <x v="727"/>
    <n v="2023"/>
    <n v="9"/>
  </r>
  <r>
    <x v="303"/>
    <x v="4"/>
    <s v="Sharon Reyes"/>
    <x v="4"/>
    <n v="2011"/>
    <n v="16842"/>
    <n v="8.2308318781697101E-2"/>
    <n v="6005.57"/>
    <n v="1386.2367049213426"/>
    <x v="728"/>
    <n v="2023"/>
    <n v="12"/>
  </r>
  <r>
    <x v="316"/>
    <x v="0"/>
    <s v="Whitney Perez"/>
    <x v="0"/>
    <n v="2011"/>
    <n v="33588"/>
    <n v="0.130305513469193"/>
    <n v="9423.25"/>
    <n v="4376.7015864032546"/>
    <x v="729"/>
    <n v="2022"/>
    <n v="11"/>
  </r>
  <r>
    <x v="101"/>
    <x v="2"/>
    <s v="Derrick Bradley PhD"/>
    <x v="0"/>
    <n v="2013"/>
    <n v="25055"/>
    <n v="0.13051980225986201"/>
    <n v="2172.37"/>
    <n v="3270.1736456208428"/>
    <x v="730"/>
    <n v="2022"/>
    <n v="9"/>
  </r>
  <r>
    <x v="267"/>
    <x v="5"/>
    <s v="Nicole Lewis"/>
    <x v="0"/>
    <n v="2014"/>
    <n v="44779"/>
    <n v="7.14033386140452E-2"/>
    <n v="38175.53"/>
    <n v="3197.3700997983301"/>
    <x v="731"/>
    <n v="2022"/>
    <n v="8"/>
  </r>
  <r>
    <x v="75"/>
    <x v="4"/>
    <s v="Caitlin Davis"/>
    <x v="4"/>
    <n v="2011"/>
    <n v="33829"/>
    <n v="6.85046333463213E-2"/>
    <n v="18442.45"/>
    <n v="2317.4432414727034"/>
    <x v="732"/>
    <n v="2023"/>
    <n v="12"/>
  </r>
  <r>
    <x v="180"/>
    <x v="6"/>
    <s v="Stephen Campbell"/>
    <x v="1"/>
    <n v="2021"/>
    <n v="37163"/>
    <n v="0.12273819968932299"/>
    <n v="15441.76"/>
    <n v="4561.3197150543101"/>
    <x v="733"/>
    <n v="2022"/>
    <n v="1"/>
  </r>
  <r>
    <x v="54"/>
    <x v="1"/>
    <s v="Nancy Gray"/>
    <x v="2"/>
    <n v="2022"/>
    <n v="39320"/>
    <n v="0.13244757253273001"/>
    <n v="25369.84"/>
    <n v="5207.8385519869444"/>
    <x v="734"/>
    <n v="2022"/>
    <n v="0"/>
  </r>
  <r>
    <x v="130"/>
    <x v="9"/>
    <s v="Steven Burns"/>
    <x v="0"/>
    <n v="2013"/>
    <n v="27581"/>
    <n v="7.7669619770465298E-2"/>
    <n v="9819.9500000000007"/>
    <n v="2142.2057828892034"/>
    <x v="735"/>
    <n v="2022"/>
    <n v="9"/>
  </r>
  <r>
    <x v="190"/>
    <x v="5"/>
    <s v="Sophia Hernandez"/>
    <x v="2"/>
    <n v="2019"/>
    <n v="11935"/>
    <n v="9.96566493165775E-2"/>
    <n v="3744.45"/>
    <n v="1189.4021095933524"/>
    <x v="736"/>
    <n v="2022"/>
    <n v="3"/>
  </r>
  <r>
    <x v="84"/>
    <x v="5"/>
    <s v="Cynthia Beck"/>
    <x v="4"/>
    <n v="2013"/>
    <n v="34210"/>
    <n v="0.14227255721947901"/>
    <n v="7725.87"/>
    <n v="4867.1441824783769"/>
    <x v="737"/>
    <n v="2022"/>
    <n v="9"/>
  </r>
  <r>
    <x v="8"/>
    <x v="2"/>
    <s v="Andrew Morgan"/>
    <x v="0"/>
    <n v="2013"/>
    <n v="21475"/>
    <n v="0.14265704201637899"/>
    <n v="5420.77"/>
    <n v="3063.5599773017389"/>
    <x v="738"/>
    <n v="2022"/>
    <n v="9"/>
  </r>
  <r>
    <x v="246"/>
    <x v="4"/>
    <s v="Russell Guerrero"/>
    <x v="1"/>
    <n v="2014"/>
    <n v="25870"/>
    <n v="0.117176856039026"/>
    <n v="11037.11"/>
    <n v="3031.3652657296025"/>
    <x v="739"/>
    <n v="2022"/>
    <n v="8"/>
  </r>
  <r>
    <x v="60"/>
    <x v="8"/>
    <s v="Erica Ruiz"/>
    <x v="2"/>
    <n v="2022"/>
    <n v="45345"/>
    <n v="8.4656989279200207E-2"/>
    <n v="30259.31"/>
    <n v="3838.7711788653332"/>
    <x v="740"/>
    <n v="2022"/>
    <n v="0"/>
  </r>
  <r>
    <x v="162"/>
    <x v="3"/>
    <s v="Jason Smith"/>
    <x v="4"/>
    <n v="2016"/>
    <n v="32206"/>
    <n v="5.1463914590737202E-2"/>
    <n v="6429.45"/>
    <n v="1657.4468333092823"/>
    <x v="741"/>
    <n v="2023"/>
    <n v="7"/>
  </r>
  <r>
    <x v="29"/>
    <x v="0"/>
    <s v="Ryan Fisher"/>
    <x v="1"/>
    <n v="2020"/>
    <n v="37106"/>
    <n v="0.100635367626053"/>
    <n v="21044.83"/>
    <n v="3734.175951132323"/>
    <x v="742"/>
    <n v="2022"/>
    <n v="2"/>
  </r>
  <r>
    <x v="317"/>
    <x v="5"/>
    <s v="Cindy Nelson"/>
    <x v="0"/>
    <n v="2014"/>
    <n v="30655"/>
    <n v="8.8974945632715893E-2"/>
    <n v="7457.98"/>
    <n v="2727.5269583709055"/>
    <x v="743"/>
    <n v="2022"/>
    <n v="8"/>
  </r>
  <r>
    <x v="171"/>
    <x v="6"/>
    <s v="Kenneth Hamilton"/>
    <x v="0"/>
    <n v="2010"/>
    <n v="44947"/>
    <n v="8.8456720801841193E-2"/>
    <n v="32075.53"/>
    <n v="3975.8642298803561"/>
    <x v="744"/>
    <n v="2022"/>
    <n v="12"/>
  </r>
  <r>
    <x v="195"/>
    <x v="4"/>
    <s v="Daniel Walker"/>
    <x v="4"/>
    <n v="2019"/>
    <n v="44168"/>
    <n v="0.13355279055243299"/>
    <n v="18589.48"/>
    <n v="5898.7596531198606"/>
    <x v="745"/>
    <n v="202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2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B21:C29" firstHeaderRow="1" firstDataRow="1" firstDataCol="1"/>
  <pivotFields count="15">
    <pivotField numFmtId="14" showAll="0">
      <items count="319">
        <item x="223"/>
        <item x="296"/>
        <item x="69"/>
        <item x="258"/>
        <item x="291"/>
        <item x="311"/>
        <item x="37"/>
        <item x="126"/>
        <item x="198"/>
        <item x="105"/>
        <item x="183"/>
        <item x="3"/>
        <item x="70"/>
        <item x="251"/>
        <item x="155"/>
        <item x="299"/>
        <item x="95"/>
        <item x="309"/>
        <item x="302"/>
        <item x="144"/>
        <item x="314"/>
        <item x="67"/>
        <item x="228"/>
        <item x="168"/>
        <item x="267"/>
        <item x="308"/>
        <item x="64"/>
        <item x="29"/>
        <item x="173"/>
        <item x="20"/>
        <item x="53"/>
        <item x="226"/>
        <item x="15"/>
        <item x="255"/>
        <item x="25"/>
        <item x="103"/>
        <item x="205"/>
        <item x="218"/>
        <item x="156"/>
        <item x="116"/>
        <item x="121"/>
        <item x="276"/>
        <item x="41"/>
        <item x="92"/>
        <item x="193"/>
        <item x="192"/>
        <item x="111"/>
        <item x="76"/>
        <item x="231"/>
        <item x="10"/>
        <item x="23"/>
        <item x="31"/>
        <item x="100"/>
        <item x="256"/>
        <item x="297"/>
        <item x="200"/>
        <item x="270"/>
        <item x="164"/>
        <item x="1"/>
        <item x="170"/>
        <item x="127"/>
        <item x="224"/>
        <item x="229"/>
        <item x="237"/>
        <item x="271"/>
        <item x="83"/>
        <item x="175"/>
        <item x="295"/>
        <item x="107"/>
        <item x="18"/>
        <item x="138"/>
        <item x="304"/>
        <item x="13"/>
        <item x="253"/>
        <item x="186"/>
        <item x="215"/>
        <item x="261"/>
        <item x="33"/>
        <item x="62"/>
        <item x="171"/>
        <item x="142"/>
        <item x="125"/>
        <item x="292"/>
        <item x="269"/>
        <item x="117"/>
        <item x="153"/>
        <item x="72"/>
        <item x="195"/>
        <item x="36"/>
        <item x="123"/>
        <item x="22"/>
        <item x="240"/>
        <item x="61"/>
        <item x="184"/>
        <item x="213"/>
        <item x="160"/>
        <item x="63"/>
        <item x="81"/>
        <item x="74"/>
        <item x="60"/>
        <item x="54"/>
        <item x="166"/>
        <item x="278"/>
        <item x="101"/>
        <item x="112"/>
        <item x="220"/>
        <item x="233"/>
        <item x="143"/>
        <item x="24"/>
        <item x="181"/>
        <item x="97"/>
        <item x="148"/>
        <item x="154"/>
        <item x="249"/>
        <item x="174"/>
        <item x="17"/>
        <item x="94"/>
        <item x="137"/>
        <item x="50"/>
        <item x="2"/>
        <item x="135"/>
        <item x="66"/>
        <item x="298"/>
        <item x="89"/>
        <item x="268"/>
        <item x="86"/>
        <item x="307"/>
        <item x="277"/>
        <item x="84"/>
        <item x="305"/>
        <item x="132"/>
        <item x="21"/>
        <item x="114"/>
        <item x="194"/>
        <item x="19"/>
        <item x="146"/>
        <item x="293"/>
        <item x="286"/>
        <item x="316"/>
        <item x="246"/>
        <item x="300"/>
        <item x="45"/>
        <item x="169"/>
        <item x="130"/>
        <item x="113"/>
        <item x="58"/>
        <item x="281"/>
        <item x="49"/>
        <item x="257"/>
        <item x="284"/>
        <item x="190"/>
        <item x="188"/>
        <item x="52"/>
        <item x="7"/>
        <item x="104"/>
        <item x="273"/>
        <item x="238"/>
        <item x="222"/>
        <item x="219"/>
        <item x="211"/>
        <item x="77"/>
        <item x="106"/>
        <item x="254"/>
        <item x="289"/>
        <item x="252"/>
        <item x="317"/>
        <item x="248"/>
        <item x="288"/>
        <item x="283"/>
        <item x="310"/>
        <item x="99"/>
        <item x="294"/>
        <item x="287"/>
        <item x="27"/>
        <item x="128"/>
        <item x="8"/>
        <item x="145"/>
        <item x="150"/>
        <item x="39"/>
        <item x="312"/>
        <item x="109"/>
        <item x="313"/>
        <item x="73"/>
        <item x="234"/>
        <item x="242"/>
        <item x="110"/>
        <item x="55"/>
        <item x="35"/>
        <item x="151"/>
        <item x="245"/>
        <item x="51"/>
        <item x="71"/>
        <item x="88"/>
        <item x="122"/>
        <item x="264"/>
        <item x="182"/>
        <item x="134"/>
        <item x="180"/>
        <item x="225"/>
        <item x="115"/>
        <item x="44"/>
        <item x="26"/>
        <item x="59"/>
        <item x="177"/>
        <item x="147"/>
        <item x="119"/>
        <item x="191"/>
        <item x="12"/>
        <item x="30"/>
        <item x="79"/>
        <item x="217"/>
        <item x="159"/>
        <item x="14"/>
        <item x="11"/>
        <item x="93"/>
        <item x="221"/>
        <item x="85"/>
        <item x="102"/>
        <item x="47"/>
        <item x="303"/>
        <item x="48"/>
        <item x="232"/>
        <item x="201"/>
        <item x="38"/>
        <item x="149"/>
        <item x="96"/>
        <item x="230"/>
        <item x="244"/>
        <item x="139"/>
        <item x="133"/>
        <item x="118"/>
        <item x="214"/>
        <item x="315"/>
        <item x="265"/>
        <item x="243"/>
        <item x="212"/>
        <item x="275"/>
        <item x="163"/>
        <item x="165"/>
        <item x="235"/>
        <item x="210"/>
        <item x="34"/>
        <item x="28"/>
        <item x="157"/>
        <item x="196"/>
        <item x="236"/>
        <item x="266"/>
        <item x="167"/>
        <item x="158"/>
        <item x="57"/>
        <item x="40"/>
        <item x="4"/>
        <item x="263"/>
        <item x="206"/>
        <item x="280"/>
        <item x="178"/>
        <item x="209"/>
        <item x="42"/>
        <item x="91"/>
        <item x="82"/>
        <item x="250"/>
        <item x="46"/>
        <item x="189"/>
        <item x="185"/>
        <item x="78"/>
        <item x="161"/>
        <item x="5"/>
        <item x="108"/>
        <item x="197"/>
        <item x="216"/>
        <item x="124"/>
        <item x="131"/>
        <item x="259"/>
        <item x="90"/>
        <item x="306"/>
        <item x="199"/>
        <item x="87"/>
        <item x="187"/>
        <item x="43"/>
        <item x="56"/>
        <item x="141"/>
        <item x="68"/>
        <item x="129"/>
        <item x="274"/>
        <item x="16"/>
        <item x="120"/>
        <item x="179"/>
        <item x="0"/>
        <item x="227"/>
        <item x="152"/>
        <item x="75"/>
        <item x="204"/>
        <item x="239"/>
        <item x="279"/>
        <item x="290"/>
        <item x="208"/>
        <item x="176"/>
        <item x="272"/>
        <item x="32"/>
        <item x="9"/>
        <item x="136"/>
        <item x="140"/>
        <item x="207"/>
        <item x="172"/>
        <item x="65"/>
        <item x="203"/>
        <item x="247"/>
        <item x="301"/>
        <item x="262"/>
        <item x="80"/>
        <item x="282"/>
        <item x="241"/>
        <item x="98"/>
        <item x="260"/>
        <item x="285"/>
        <item x="6"/>
        <item x="162"/>
        <item x="20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numFmtId="2"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sd="0" x="1"/>
        <item sd="0" x="2"/>
        <item sd="0" x="3"/>
        <item sd="0"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3">
    <field x="14"/>
    <field x="13"/>
    <field x="12"/>
  </rowFields>
  <rowItems count="8">
    <i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Count of Sale Price" fld="5" subtotal="count" baseField="14" baseItem="1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B100:C111" firstHeaderRow="1" firstDataRow="1" firstDataCol="1"/>
  <pivotFields count="15">
    <pivotField numFmtId="14" showAll="0">
      <items count="319">
        <item x="223"/>
        <item x="296"/>
        <item x="69"/>
        <item x="258"/>
        <item x="291"/>
        <item x="311"/>
        <item x="37"/>
        <item x="126"/>
        <item x="198"/>
        <item x="105"/>
        <item x="183"/>
        <item x="3"/>
        <item x="70"/>
        <item x="251"/>
        <item x="155"/>
        <item x="299"/>
        <item x="95"/>
        <item x="309"/>
        <item x="302"/>
        <item x="144"/>
        <item x="314"/>
        <item x="67"/>
        <item x="228"/>
        <item x="168"/>
        <item x="267"/>
        <item x="308"/>
        <item x="64"/>
        <item x="29"/>
        <item x="173"/>
        <item x="20"/>
        <item x="53"/>
        <item x="226"/>
        <item x="15"/>
        <item x="255"/>
        <item x="25"/>
        <item x="103"/>
        <item x="205"/>
        <item x="218"/>
        <item x="156"/>
        <item x="116"/>
        <item x="121"/>
        <item x="276"/>
        <item x="41"/>
        <item x="92"/>
        <item x="193"/>
        <item x="192"/>
        <item x="111"/>
        <item x="76"/>
        <item x="231"/>
        <item x="10"/>
        <item x="23"/>
        <item x="31"/>
        <item x="100"/>
        <item x="256"/>
        <item x="297"/>
        <item x="200"/>
        <item x="270"/>
        <item x="164"/>
        <item x="1"/>
        <item x="170"/>
        <item x="127"/>
        <item x="224"/>
        <item x="229"/>
        <item x="237"/>
        <item x="271"/>
        <item x="83"/>
        <item x="175"/>
        <item x="295"/>
        <item x="107"/>
        <item x="18"/>
        <item x="138"/>
        <item x="304"/>
        <item x="13"/>
        <item x="253"/>
        <item x="186"/>
        <item x="215"/>
        <item x="261"/>
        <item x="33"/>
        <item x="62"/>
        <item x="171"/>
        <item x="142"/>
        <item x="125"/>
        <item x="292"/>
        <item x="269"/>
        <item x="117"/>
        <item x="153"/>
        <item x="72"/>
        <item x="195"/>
        <item x="36"/>
        <item x="123"/>
        <item x="22"/>
        <item x="240"/>
        <item x="61"/>
        <item x="184"/>
        <item x="213"/>
        <item x="160"/>
        <item x="63"/>
        <item x="81"/>
        <item x="74"/>
        <item x="60"/>
        <item x="54"/>
        <item x="166"/>
        <item x="278"/>
        <item x="101"/>
        <item x="112"/>
        <item x="220"/>
        <item x="233"/>
        <item x="143"/>
        <item x="24"/>
        <item x="181"/>
        <item x="97"/>
        <item x="148"/>
        <item x="154"/>
        <item x="249"/>
        <item x="174"/>
        <item x="17"/>
        <item x="94"/>
        <item x="137"/>
        <item x="50"/>
        <item x="2"/>
        <item x="135"/>
        <item x="66"/>
        <item x="298"/>
        <item x="89"/>
        <item x="268"/>
        <item x="86"/>
        <item x="307"/>
        <item x="277"/>
        <item x="84"/>
        <item x="305"/>
        <item x="132"/>
        <item x="21"/>
        <item x="114"/>
        <item x="194"/>
        <item x="19"/>
        <item x="146"/>
        <item x="293"/>
        <item x="286"/>
        <item x="316"/>
        <item x="246"/>
        <item x="300"/>
        <item x="45"/>
        <item x="169"/>
        <item x="130"/>
        <item x="113"/>
        <item x="58"/>
        <item x="281"/>
        <item x="49"/>
        <item x="257"/>
        <item x="284"/>
        <item x="190"/>
        <item x="188"/>
        <item x="52"/>
        <item x="7"/>
        <item x="104"/>
        <item x="273"/>
        <item x="238"/>
        <item x="222"/>
        <item x="219"/>
        <item x="211"/>
        <item x="77"/>
        <item x="106"/>
        <item x="254"/>
        <item x="289"/>
        <item x="252"/>
        <item x="317"/>
        <item x="248"/>
        <item x="288"/>
        <item x="283"/>
        <item x="310"/>
        <item x="99"/>
        <item x="294"/>
        <item x="287"/>
        <item x="27"/>
        <item x="128"/>
        <item x="8"/>
        <item x="145"/>
        <item x="150"/>
        <item x="39"/>
        <item x="312"/>
        <item x="109"/>
        <item x="313"/>
        <item x="73"/>
        <item x="234"/>
        <item x="242"/>
        <item x="110"/>
        <item x="55"/>
        <item x="35"/>
        <item x="151"/>
        <item x="245"/>
        <item x="51"/>
        <item x="71"/>
        <item x="88"/>
        <item x="122"/>
        <item x="264"/>
        <item x="182"/>
        <item x="134"/>
        <item x="180"/>
        <item x="225"/>
        <item x="115"/>
        <item x="44"/>
        <item x="26"/>
        <item x="59"/>
        <item x="177"/>
        <item x="147"/>
        <item x="119"/>
        <item x="191"/>
        <item x="12"/>
        <item x="30"/>
        <item x="79"/>
        <item x="217"/>
        <item x="159"/>
        <item x="14"/>
        <item x="11"/>
        <item x="93"/>
        <item x="221"/>
        <item x="85"/>
        <item x="102"/>
        <item x="47"/>
        <item x="303"/>
        <item x="48"/>
        <item x="232"/>
        <item x="201"/>
        <item x="38"/>
        <item x="149"/>
        <item x="96"/>
        <item x="230"/>
        <item x="244"/>
        <item x="139"/>
        <item x="133"/>
        <item x="118"/>
        <item x="214"/>
        <item x="315"/>
        <item x="265"/>
        <item x="243"/>
        <item x="212"/>
        <item x="275"/>
        <item x="163"/>
        <item x="165"/>
        <item x="235"/>
        <item x="210"/>
        <item x="34"/>
        <item x="28"/>
        <item x="157"/>
        <item x="196"/>
        <item x="236"/>
        <item x="266"/>
        <item x="167"/>
        <item x="158"/>
        <item x="57"/>
        <item x="40"/>
        <item x="4"/>
        <item x="263"/>
        <item x="206"/>
        <item x="280"/>
        <item x="178"/>
        <item x="209"/>
        <item x="42"/>
        <item x="91"/>
        <item x="82"/>
        <item x="250"/>
        <item x="46"/>
        <item x="189"/>
        <item x="185"/>
        <item x="78"/>
        <item x="161"/>
        <item x="5"/>
        <item x="108"/>
        <item x="197"/>
        <item x="216"/>
        <item x="124"/>
        <item x="131"/>
        <item x="259"/>
        <item x="90"/>
        <item x="306"/>
        <item x="199"/>
        <item x="87"/>
        <item x="187"/>
        <item x="43"/>
        <item x="56"/>
        <item x="141"/>
        <item x="68"/>
        <item x="129"/>
        <item x="274"/>
        <item x="16"/>
        <item x="120"/>
        <item x="179"/>
        <item x="0"/>
        <item x="227"/>
        <item x="152"/>
        <item x="75"/>
        <item x="204"/>
        <item x="239"/>
        <item x="279"/>
        <item x="290"/>
        <item x="208"/>
        <item x="176"/>
        <item x="272"/>
        <item x="32"/>
        <item x="9"/>
        <item x="136"/>
        <item x="140"/>
        <item x="207"/>
        <item x="172"/>
        <item x="65"/>
        <item x="203"/>
        <item x="247"/>
        <item x="301"/>
        <item x="262"/>
        <item x="80"/>
        <item x="282"/>
        <item x="241"/>
        <item x="98"/>
        <item x="260"/>
        <item x="285"/>
        <item x="6"/>
        <item x="162"/>
        <item x="202"/>
        <item t="default"/>
      </items>
    </pivotField>
    <pivotField axis="axisRow" showAll="0" sortType="descending">
      <items count="11">
        <item x="0"/>
        <item x="3"/>
        <item x="7"/>
        <item x="4"/>
        <item x="1"/>
        <item x="9"/>
        <item x="6"/>
        <item x="5"/>
        <item x="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2" showAll="0"/>
    <pivotField dataField="1"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11">
    <i>
      <x v="3"/>
    </i>
    <i>
      <x v="4"/>
    </i>
    <i>
      <x v="6"/>
    </i>
    <i>
      <x v="2"/>
    </i>
    <i>
      <x v="8"/>
    </i>
    <i>
      <x v="7"/>
    </i>
    <i>
      <x v="5"/>
    </i>
    <i>
      <x v="9"/>
    </i>
    <i>
      <x/>
    </i>
    <i>
      <x v="1"/>
    </i>
    <i t="grand">
      <x/>
    </i>
  </rowItems>
  <colItems count="1">
    <i/>
  </colItems>
  <dataFields count="1">
    <dataField name="Average of Dealership Profit2" fld="9" subtotal="average" baseField="1" baseItem="0"/>
  </dataFields>
  <formats count="2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25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87:C98" firstHeaderRow="1" firstDataRow="1" firstDataCol="1"/>
  <pivotFields count="15">
    <pivotField numFmtId="14" showAll="0">
      <items count="319">
        <item x="223"/>
        <item x="296"/>
        <item x="69"/>
        <item x="258"/>
        <item x="291"/>
        <item x="311"/>
        <item x="37"/>
        <item x="126"/>
        <item x="198"/>
        <item x="105"/>
        <item x="183"/>
        <item x="3"/>
        <item x="70"/>
        <item x="251"/>
        <item x="155"/>
        <item x="299"/>
        <item x="95"/>
        <item x="309"/>
        <item x="302"/>
        <item x="144"/>
        <item x="314"/>
        <item x="67"/>
        <item x="228"/>
        <item x="168"/>
        <item x="267"/>
        <item x="308"/>
        <item x="64"/>
        <item x="29"/>
        <item x="173"/>
        <item x="20"/>
        <item x="53"/>
        <item x="226"/>
        <item x="15"/>
        <item x="255"/>
        <item x="25"/>
        <item x="103"/>
        <item x="205"/>
        <item x="218"/>
        <item x="156"/>
        <item x="116"/>
        <item x="121"/>
        <item x="276"/>
        <item x="41"/>
        <item x="92"/>
        <item x="193"/>
        <item x="192"/>
        <item x="111"/>
        <item x="76"/>
        <item x="231"/>
        <item x="10"/>
        <item x="23"/>
        <item x="31"/>
        <item x="100"/>
        <item x="256"/>
        <item x="297"/>
        <item x="200"/>
        <item x="270"/>
        <item x="164"/>
        <item x="1"/>
        <item x="170"/>
        <item x="127"/>
        <item x="224"/>
        <item x="229"/>
        <item x="237"/>
        <item x="271"/>
        <item x="83"/>
        <item x="175"/>
        <item x="295"/>
        <item x="107"/>
        <item x="18"/>
        <item x="138"/>
        <item x="304"/>
        <item x="13"/>
        <item x="253"/>
        <item x="186"/>
        <item x="215"/>
        <item x="261"/>
        <item x="33"/>
        <item x="62"/>
        <item x="171"/>
        <item x="142"/>
        <item x="125"/>
        <item x="292"/>
        <item x="269"/>
        <item x="117"/>
        <item x="153"/>
        <item x="72"/>
        <item x="195"/>
        <item x="36"/>
        <item x="123"/>
        <item x="22"/>
        <item x="240"/>
        <item x="61"/>
        <item x="184"/>
        <item x="213"/>
        <item x="160"/>
        <item x="63"/>
        <item x="81"/>
        <item x="74"/>
        <item x="60"/>
        <item x="54"/>
        <item x="166"/>
        <item x="278"/>
        <item x="101"/>
        <item x="112"/>
        <item x="220"/>
        <item x="233"/>
        <item x="143"/>
        <item x="24"/>
        <item x="181"/>
        <item x="97"/>
        <item x="148"/>
        <item x="154"/>
        <item x="249"/>
        <item x="174"/>
        <item x="17"/>
        <item x="94"/>
        <item x="137"/>
        <item x="50"/>
        <item x="2"/>
        <item x="135"/>
        <item x="66"/>
        <item x="298"/>
        <item x="89"/>
        <item x="268"/>
        <item x="86"/>
        <item x="307"/>
        <item x="277"/>
        <item x="84"/>
        <item x="305"/>
        <item x="132"/>
        <item x="21"/>
        <item x="114"/>
        <item x="194"/>
        <item x="19"/>
        <item x="146"/>
        <item x="293"/>
        <item x="286"/>
        <item x="316"/>
        <item x="246"/>
        <item x="300"/>
        <item x="45"/>
        <item x="169"/>
        <item x="130"/>
        <item x="113"/>
        <item x="58"/>
        <item x="281"/>
        <item x="49"/>
        <item x="257"/>
        <item x="284"/>
        <item x="190"/>
        <item x="188"/>
        <item x="52"/>
        <item x="7"/>
        <item x="104"/>
        <item x="273"/>
        <item x="238"/>
        <item x="222"/>
        <item x="219"/>
        <item x="211"/>
        <item x="77"/>
        <item x="106"/>
        <item x="254"/>
        <item x="289"/>
        <item x="252"/>
        <item x="317"/>
        <item x="248"/>
        <item x="288"/>
        <item x="283"/>
        <item x="310"/>
        <item x="99"/>
        <item x="294"/>
        <item x="287"/>
        <item x="27"/>
        <item x="128"/>
        <item x="8"/>
        <item x="145"/>
        <item x="150"/>
        <item x="39"/>
        <item x="312"/>
        <item x="109"/>
        <item x="313"/>
        <item x="73"/>
        <item x="234"/>
        <item x="242"/>
        <item x="110"/>
        <item x="55"/>
        <item x="35"/>
        <item x="151"/>
        <item x="245"/>
        <item x="51"/>
        <item x="71"/>
        <item x="88"/>
        <item x="122"/>
        <item x="264"/>
        <item x="182"/>
        <item x="134"/>
        <item x="180"/>
        <item x="225"/>
        <item x="115"/>
        <item x="44"/>
        <item x="26"/>
        <item x="59"/>
        <item x="177"/>
        <item x="147"/>
        <item x="119"/>
        <item x="191"/>
        <item x="12"/>
        <item x="30"/>
        <item x="79"/>
        <item x="217"/>
        <item x="159"/>
        <item x="14"/>
        <item x="11"/>
        <item x="93"/>
        <item x="221"/>
        <item x="85"/>
        <item x="102"/>
        <item x="47"/>
        <item x="303"/>
        <item x="48"/>
        <item x="232"/>
        <item x="201"/>
        <item x="38"/>
        <item x="149"/>
        <item x="96"/>
        <item x="230"/>
        <item x="244"/>
        <item x="139"/>
        <item x="133"/>
        <item x="118"/>
        <item x="214"/>
        <item x="315"/>
        <item x="265"/>
        <item x="243"/>
        <item x="212"/>
        <item x="275"/>
        <item x="163"/>
        <item x="165"/>
        <item x="235"/>
        <item x="210"/>
        <item x="34"/>
        <item x="28"/>
        <item x="157"/>
        <item x="196"/>
        <item x="236"/>
        <item x="266"/>
        <item x="167"/>
        <item x="158"/>
        <item x="57"/>
        <item x="40"/>
        <item x="4"/>
        <item x="263"/>
        <item x="206"/>
        <item x="280"/>
        <item x="178"/>
        <item x="209"/>
        <item x="42"/>
        <item x="91"/>
        <item x="82"/>
        <item x="250"/>
        <item x="46"/>
        <item x="189"/>
        <item x="185"/>
        <item x="78"/>
        <item x="161"/>
        <item x="5"/>
        <item x="108"/>
        <item x="197"/>
        <item x="216"/>
        <item x="124"/>
        <item x="131"/>
        <item x="259"/>
        <item x="90"/>
        <item x="306"/>
        <item x="199"/>
        <item x="87"/>
        <item x="187"/>
        <item x="43"/>
        <item x="56"/>
        <item x="141"/>
        <item x="68"/>
        <item x="129"/>
        <item x="274"/>
        <item x="16"/>
        <item x="120"/>
        <item x="179"/>
        <item x="0"/>
        <item x="227"/>
        <item x="152"/>
        <item x="75"/>
        <item x="204"/>
        <item x="239"/>
        <item x="279"/>
        <item x="290"/>
        <item x="208"/>
        <item x="176"/>
        <item x="272"/>
        <item x="32"/>
        <item x="9"/>
        <item x="136"/>
        <item x="140"/>
        <item x="207"/>
        <item x="172"/>
        <item x="65"/>
        <item x="203"/>
        <item x="247"/>
        <item x="301"/>
        <item x="262"/>
        <item x="80"/>
        <item x="282"/>
        <item x="241"/>
        <item x="98"/>
        <item x="260"/>
        <item x="285"/>
        <item x="6"/>
        <item x="162"/>
        <item x="202"/>
        <item t="default"/>
      </items>
    </pivotField>
    <pivotField axis="axisRow" showAll="0" sortType="descending">
      <items count="11">
        <item x="0"/>
        <item x="3"/>
        <item x="7"/>
        <item x="4"/>
        <item x="1"/>
        <item x="9"/>
        <item x="6"/>
        <item x="5"/>
        <item x="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2" showAll="0"/>
    <pivotField dataField="1"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11">
    <i>
      <x v="7"/>
    </i>
    <i>
      <x v="6"/>
    </i>
    <i>
      <x v="3"/>
    </i>
    <i>
      <x v="4"/>
    </i>
    <i>
      <x v="5"/>
    </i>
    <i>
      <x v="9"/>
    </i>
    <i>
      <x v="2"/>
    </i>
    <i>
      <x v="8"/>
    </i>
    <i>
      <x/>
    </i>
    <i>
      <x v="1"/>
    </i>
    <i t="grand">
      <x/>
    </i>
  </rowItems>
  <colItems count="1">
    <i/>
  </colItems>
  <dataFields count="1">
    <dataField name="Sum of Dealership Profit" fld="9" baseField="0" baseItem="0"/>
  </dataFields>
  <formats count="2"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24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B70:H79" firstHeaderRow="1" firstDataRow="2" firstDataCol="1"/>
  <pivotFields count="15">
    <pivotField axis="axisRow" numFmtId="14" showAll="0">
      <items count="319">
        <item x="223"/>
        <item x="296"/>
        <item x="69"/>
        <item x="258"/>
        <item x="291"/>
        <item x="311"/>
        <item x="37"/>
        <item x="126"/>
        <item x="198"/>
        <item x="105"/>
        <item x="183"/>
        <item x="3"/>
        <item x="70"/>
        <item x="251"/>
        <item x="155"/>
        <item x="299"/>
        <item x="95"/>
        <item x="309"/>
        <item x="302"/>
        <item x="144"/>
        <item x="314"/>
        <item x="67"/>
        <item x="228"/>
        <item x="168"/>
        <item x="267"/>
        <item x="308"/>
        <item x="64"/>
        <item x="29"/>
        <item x="173"/>
        <item x="20"/>
        <item x="53"/>
        <item x="226"/>
        <item x="15"/>
        <item x="255"/>
        <item x="25"/>
        <item x="103"/>
        <item x="205"/>
        <item x="218"/>
        <item x="156"/>
        <item x="116"/>
        <item x="121"/>
        <item x="276"/>
        <item x="41"/>
        <item x="92"/>
        <item x="193"/>
        <item x="192"/>
        <item x="111"/>
        <item x="76"/>
        <item x="231"/>
        <item x="10"/>
        <item x="23"/>
        <item x="31"/>
        <item x="100"/>
        <item x="256"/>
        <item x="297"/>
        <item x="200"/>
        <item x="270"/>
        <item x="164"/>
        <item x="1"/>
        <item x="170"/>
        <item x="127"/>
        <item x="224"/>
        <item x="229"/>
        <item x="237"/>
        <item x="271"/>
        <item x="83"/>
        <item x="175"/>
        <item x="295"/>
        <item x="107"/>
        <item x="18"/>
        <item x="138"/>
        <item x="304"/>
        <item x="13"/>
        <item x="253"/>
        <item x="186"/>
        <item x="215"/>
        <item x="261"/>
        <item x="33"/>
        <item x="62"/>
        <item x="171"/>
        <item x="142"/>
        <item x="125"/>
        <item x="292"/>
        <item x="269"/>
        <item x="117"/>
        <item x="153"/>
        <item x="72"/>
        <item x="195"/>
        <item x="36"/>
        <item x="123"/>
        <item x="22"/>
        <item x="240"/>
        <item x="61"/>
        <item x="184"/>
        <item x="213"/>
        <item x="160"/>
        <item x="63"/>
        <item x="81"/>
        <item x="74"/>
        <item x="60"/>
        <item x="54"/>
        <item x="166"/>
        <item x="278"/>
        <item x="101"/>
        <item x="112"/>
        <item x="220"/>
        <item x="233"/>
        <item x="143"/>
        <item x="24"/>
        <item x="181"/>
        <item x="97"/>
        <item x="148"/>
        <item x="154"/>
        <item x="249"/>
        <item x="174"/>
        <item x="17"/>
        <item x="94"/>
        <item x="137"/>
        <item x="50"/>
        <item x="2"/>
        <item x="135"/>
        <item x="66"/>
        <item x="298"/>
        <item x="89"/>
        <item x="268"/>
        <item x="86"/>
        <item x="307"/>
        <item x="277"/>
        <item x="84"/>
        <item x="305"/>
        <item x="132"/>
        <item x="21"/>
        <item x="114"/>
        <item x="194"/>
        <item x="19"/>
        <item x="146"/>
        <item x="293"/>
        <item x="286"/>
        <item x="316"/>
        <item x="246"/>
        <item x="300"/>
        <item x="45"/>
        <item x="169"/>
        <item x="130"/>
        <item x="113"/>
        <item x="58"/>
        <item x="281"/>
        <item x="49"/>
        <item x="257"/>
        <item x="284"/>
        <item x="190"/>
        <item x="188"/>
        <item x="52"/>
        <item x="7"/>
        <item x="104"/>
        <item x="273"/>
        <item x="238"/>
        <item x="222"/>
        <item x="219"/>
        <item x="211"/>
        <item x="77"/>
        <item x="106"/>
        <item x="254"/>
        <item x="289"/>
        <item x="252"/>
        <item x="317"/>
        <item x="248"/>
        <item x="288"/>
        <item x="283"/>
        <item x="310"/>
        <item x="99"/>
        <item x="294"/>
        <item x="287"/>
        <item x="27"/>
        <item x="128"/>
        <item x="8"/>
        <item x="145"/>
        <item x="150"/>
        <item x="39"/>
        <item x="312"/>
        <item x="109"/>
        <item x="313"/>
        <item x="73"/>
        <item x="234"/>
        <item x="242"/>
        <item x="110"/>
        <item x="55"/>
        <item x="35"/>
        <item x="151"/>
        <item x="245"/>
        <item x="51"/>
        <item x="71"/>
        <item x="88"/>
        <item x="122"/>
        <item x="264"/>
        <item x="182"/>
        <item x="134"/>
        <item x="180"/>
        <item x="225"/>
        <item x="115"/>
        <item x="44"/>
        <item x="26"/>
        <item x="59"/>
        <item x="177"/>
        <item x="147"/>
        <item x="119"/>
        <item x="191"/>
        <item x="12"/>
        <item x="30"/>
        <item x="79"/>
        <item x="217"/>
        <item x="159"/>
        <item x="14"/>
        <item x="11"/>
        <item x="93"/>
        <item x="221"/>
        <item x="85"/>
        <item x="102"/>
        <item x="47"/>
        <item x="303"/>
        <item x="48"/>
        <item x="232"/>
        <item x="201"/>
        <item x="38"/>
        <item x="149"/>
        <item x="96"/>
        <item x="230"/>
        <item x="244"/>
        <item x="139"/>
        <item x="133"/>
        <item x="118"/>
        <item x="214"/>
        <item x="315"/>
        <item x="265"/>
        <item x="243"/>
        <item x="212"/>
        <item x="275"/>
        <item x="163"/>
        <item x="165"/>
        <item x="235"/>
        <item x="210"/>
        <item x="34"/>
        <item x="28"/>
        <item x="157"/>
        <item x="196"/>
        <item x="236"/>
        <item x="266"/>
        <item x="167"/>
        <item x="158"/>
        <item x="57"/>
        <item x="40"/>
        <item x="4"/>
        <item x="263"/>
        <item x="206"/>
        <item x="280"/>
        <item x="178"/>
        <item x="209"/>
        <item x="42"/>
        <item x="91"/>
        <item x="82"/>
        <item x="250"/>
        <item x="46"/>
        <item x="189"/>
        <item x="185"/>
        <item x="78"/>
        <item x="161"/>
        <item x="5"/>
        <item x="108"/>
        <item x="197"/>
        <item x="216"/>
        <item x="124"/>
        <item x="131"/>
        <item x="259"/>
        <item x="90"/>
        <item x="306"/>
        <item x="199"/>
        <item x="87"/>
        <item x="187"/>
        <item x="43"/>
        <item x="56"/>
        <item x="141"/>
        <item x="68"/>
        <item x="129"/>
        <item x="274"/>
        <item x="16"/>
        <item x="120"/>
        <item x="179"/>
        <item x="0"/>
        <item x="227"/>
        <item x="152"/>
        <item x="75"/>
        <item x="204"/>
        <item x="239"/>
        <item x="279"/>
        <item x="290"/>
        <item x="208"/>
        <item x="176"/>
        <item x="272"/>
        <item x="32"/>
        <item x="9"/>
        <item x="136"/>
        <item x="140"/>
        <item x="207"/>
        <item x="172"/>
        <item x="65"/>
        <item x="203"/>
        <item x="247"/>
        <item x="301"/>
        <item x="262"/>
        <item x="80"/>
        <item x="282"/>
        <item x="241"/>
        <item x="98"/>
        <item x="260"/>
        <item x="285"/>
        <item x="6"/>
        <item x="162"/>
        <item x="202"/>
        <item t="default"/>
      </items>
    </pivotField>
    <pivotField showAll="0"/>
    <pivotField showAll="0"/>
    <pivotField axis="axisCol" showAll="0" sortType="ascending">
      <items count="6">
        <item x="0"/>
        <item x="1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2" showAll="0"/>
    <pivotField dataField="1"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4">
    <field x="14"/>
    <field x="13"/>
    <field x="12"/>
    <field x="0"/>
  </rowFields>
  <rowItems count="8">
    <i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3"/>
  </colFields>
  <colItems count="6">
    <i>
      <x/>
    </i>
    <i>
      <x v="1"/>
    </i>
    <i>
      <x v="3"/>
    </i>
    <i>
      <x v="2"/>
    </i>
    <i>
      <x v="4"/>
    </i>
    <i t="grand">
      <x/>
    </i>
  </colItems>
  <dataFields count="1">
    <dataField name="Average of Dealership Profit" fld="9" subtotal="average" baseField="3" baseItem="0" numFmtId="2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chartFormats count="6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23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B37:C45" firstHeaderRow="1" firstDataRow="1" firstDataCol="1"/>
  <pivotFields count="15">
    <pivotField numFmtId="14" showAll="0">
      <items count="319">
        <item x="223"/>
        <item x="296"/>
        <item x="69"/>
        <item x="258"/>
        <item x="291"/>
        <item x="311"/>
        <item x="37"/>
        <item x="126"/>
        <item x="198"/>
        <item x="105"/>
        <item x="183"/>
        <item x="3"/>
        <item x="70"/>
        <item x="251"/>
        <item x="155"/>
        <item x="299"/>
        <item x="95"/>
        <item x="309"/>
        <item x="302"/>
        <item x="144"/>
        <item x="314"/>
        <item x="67"/>
        <item x="228"/>
        <item x="168"/>
        <item x="267"/>
        <item x="308"/>
        <item x="64"/>
        <item x="29"/>
        <item x="173"/>
        <item x="20"/>
        <item x="53"/>
        <item x="226"/>
        <item x="15"/>
        <item x="255"/>
        <item x="25"/>
        <item x="103"/>
        <item x="205"/>
        <item x="218"/>
        <item x="156"/>
        <item x="116"/>
        <item x="121"/>
        <item x="276"/>
        <item x="41"/>
        <item x="92"/>
        <item x="193"/>
        <item x="192"/>
        <item x="111"/>
        <item x="76"/>
        <item x="231"/>
        <item x="10"/>
        <item x="23"/>
        <item x="31"/>
        <item x="100"/>
        <item x="256"/>
        <item x="297"/>
        <item x="200"/>
        <item x="270"/>
        <item x="164"/>
        <item x="1"/>
        <item x="170"/>
        <item x="127"/>
        <item x="224"/>
        <item x="229"/>
        <item x="237"/>
        <item x="271"/>
        <item x="83"/>
        <item x="175"/>
        <item x="295"/>
        <item x="107"/>
        <item x="18"/>
        <item x="138"/>
        <item x="304"/>
        <item x="13"/>
        <item x="253"/>
        <item x="186"/>
        <item x="215"/>
        <item x="261"/>
        <item x="33"/>
        <item x="62"/>
        <item x="171"/>
        <item x="142"/>
        <item x="125"/>
        <item x="292"/>
        <item x="269"/>
        <item x="117"/>
        <item x="153"/>
        <item x="72"/>
        <item x="195"/>
        <item x="36"/>
        <item x="123"/>
        <item x="22"/>
        <item x="240"/>
        <item x="61"/>
        <item x="184"/>
        <item x="213"/>
        <item x="160"/>
        <item x="63"/>
        <item x="81"/>
        <item x="74"/>
        <item x="60"/>
        <item x="54"/>
        <item x="166"/>
        <item x="278"/>
        <item x="101"/>
        <item x="112"/>
        <item x="220"/>
        <item x="233"/>
        <item x="143"/>
        <item x="24"/>
        <item x="181"/>
        <item x="97"/>
        <item x="148"/>
        <item x="154"/>
        <item x="249"/>
        <item x="174"/>
        <item x="17"/>
        <item x="94"/>
        <item x="137"/>
        <item x="50"/>
        <item x="2"/>
        <item x="135"/>
        <item x="66"/>
        <item x="298"/>
        <item x="89"/>
        <item x="268"/>
        <item x="86"/>
        <item x="307"/>
        <item x="277"/>
        <item x="84"/>
        <item x="305"/>
        <item x="132"/>
        <item x="21"/>
        <item x="114"/>
        <item x="194"/>
        <item x="19"/>
        <item x="146"/>
        <item x="293"/>
        <item x="286"/>
        <item x="316"/>
        <item x="246"/>
        <item x="300"/>
        <item x="45"/>
        <item x="169"/>
        <item x="130"/>
        <item x="113"/>
        <item x="58"/>
        <item x="281"/>
        <item x="49"/>
        <item x="257"/>
        <item x="284"/>
        <item x="190"/>
        <item x="188"/>
        <item x="52"/>
        <item x="7"/>
        <item x="104"/>
        <item x="273"/>
        <item x="238"/>
        <item x="222"/>
        <item x="219"/>
        <item x="211"/>
        <item x="77"/>
        <item x="106"/>
        <item x="254"/>
        <item x="289"/>
        <item x="252"/>
        <item x="317"/>
        <item x="248"/>
        <item x="288"/>
        <item x="283"/>
        <item x="310"/>
        <item x="99"/>
        <item x="294"/>
        <item x="287"/>
        <item x="27"/>
        <item x="128"/>
        <item x="8"/>
        <item x="145"/>
        <item x="150"/>
        <item x="39"/>
        <item x="312"/>
        <item x="109"/>
        <item x="313"/>
        <item x="73"/>
        <item x="234"/>
        <item x="242"/>
        <item x="110"/>
        <item x="55"/>
        <item x="35"/>
        <item x="151"/>
        <item x="245"/>
        <item x="51"/>
        <item x="71"/>
        <item x="88"/>
        <item x="122"/>
        <item x="264"/>
        <item x="182"/>
        <item x="134"/>
        <item x="180"/>
        <item x="225"/>
        <item x="115"/>
        <item x="44"/>
        <item x="26"/>
        <item x="59"/>
        <item x="177"/>
        <item x="147"/>
        <item x="119"/>
        <item x="191"/>
        <item x="12"/>
        <item x="30"/>
        <item x="79"/>
        <item x="217"/>
        <item x="159"/>
        <item x="14"/>
        <item x="11"/>
        <item x="93"/>
        <item x="221"/>
        <item x="85"/>
        <item x="102"/>
        <item x="47"/>
        <item x="303"/>
        <item x="48"/>
        <item x="232"/>
        <item x="201"/>
        <item x="38"/>
        <item x="149"/>
        <item x="96"/>
        <item x="230"/>
        <item x="244"/>
        <item x="139"/>
        <item x="133"/>
        <item x="118"/>
        <item x="214"/>
        <item x="315"/>
        <item x="265"/>
        <item x="243"/>
        <item x="212"/>
        <item x="275"/>
        <item x="163"/>
        <item x="165"/>
        <item x="235"/>
        <item x="210"/>
        <item x="34"/>
        <item x="28"/>
        <item x="157"/>
        <item x="196"/>
        <item x="236"/>
        <item x="266"/>
        <item x="167"/>
        <item x="158"/>
        <item x="57"/>
        <item x="40"/>
        <item x="4"/>
        <item x="263"/>
        <item x="206"/>
        <item x="280"/>
        <item x="178"/>
        <item x="209"/>
        <item x="42"/>
        <item x="91"/>
        <item x="82"/>
        <item x="250"/>
        <item x="46"/>
        <item x="189"/>
        <item x="185"/>
        <item x="78"/>
        <item x="161"/>
        <item x="5"/>
        <item x="108"/>
        <item x="197"/>
        <item x="216"/>
        <item x="124"/>
        <item x="131"/>
        <item x="259"/>
        <item x="90"/>
        <item x="306"/>
        <item x="199"/>
        <item x="87"/>
        <item x="187"/>
        <item x="43"/>
        <item x="56"/>
        <item x="141"/>
        <item x="68"/>
        <item x="129"/>
        <item x="274"/>
        <item x="16"/>
        <item x="120"/>
        <item x="179"/>
        <item x="0"/>
        <item x="227"/>
        <item x="152"/>
        <item x="75"/>
        <item x="204"/>
        <item x="239"/>
        <item x="279"/>
        <item x="290"/>
        <item x="208"/>
        <item x="176"/>
        <item x="272"/>
        <item x="32"/>
        <item x="9"/>
        <item x="136"/>
        <item x="140"/>
        <item x="207"/>
        <item x="172"/>
        <item x="65"/>
        <item x="203"/>
        <item x="247"/>
        <item x="301"/>
        <item x="262"/>
        <item x="80"/>
        <item x="282"/>
        <item x="241"/>
        <item x="98"/>
        <item x="260"/>
        <item x="285"/>
        <item x="6"/>
        <item x="162"/>
        <item x="20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dataField="1"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sd="0" x="1"/>
        <item sd="0" x="2"/>
        <item sd="0" x="3"/>
        <item sd="0"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3">
    <field x="14"/>
    <field x="13"/>
    <field x="12"/>
  </rowFields>
  <rowItems count="8">
    <i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Dealership Profit" fld="9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L752" totalsRowShown="0" headerRowDxfId="13">
  <autoFilter ref="A6:L752" xr:uid="{00000000-0009-0000-0100-000001000000}">
    <filterColumn colId="0">
      <filters>
        <dateGroupItem year="2022" dateTimeGrouping="year"/>
      </filters>
    </filterColumn>
    <filterColumn colId="1">
      <filters>
        <filter val="Benjamin Thomas"/>
        <filter val="Donna Brown"/>
      </filters>
    </filterColumn>
  </autoFilter>
  <tableColumns count="12">
    <tableColumn id="1" xr3:uid="{00000000-0010-0000-0000-000001000000}" name="Date" dataDxfId="12"/>
    <tableColumn id="2" xr3:uid="{00000000-0010-0000-0000-000002000000}" name="Salesperson"/>
    <tableColumn id="3" xr3:uid="{00000000-0010-0000-0000-000003000000}" name="Customer Name"/>
    <tableColumn id="4" xr3:uid="{00000000-0010-0000-0000-000004000000}" name="Car Make"/>
    <tableColumn id="5" xr3:uid="{00000000-0010-0000-0000-000005000000}" name="Car Year"/>
    <tableColumn id="6" xr3:uid="{00000000-0010-0000-0000-000006000000}" name="Sale Price"/>
    <tableColumn id="7" xr3:uid="{00000000-0010-0000-0000-000007000000}" name="Commission Rate"/>
    <tableColumn id="8" xr3:uid="{00000000-0010-0000-0000-000008000000}" name="Cost of car"/>
    <tableColumn id="9" xr3:uid="{00000000-0010-0000-0000-000009000000}" name="Commission ($)" dataDxfId="11">
      <calculatedColumnFormula>Table1[[#This Row],[Commission Rate]]*Table1[[#This Row],[Sale Price]]</calculatedColumnFormula>
    </tableColumn>
    <tableColumn id="10" xr3:uid="{00000000-0010-0000-0000-00000A000000}" name="Dealership Profit" dataDxfId="10">
      <calculatedColumnFormula>Table1[[#This Row],[Sale Price]]-Table1[[#This Row],[Cost of car]]</calculatedColumnFormula>
    </tableColumn>
    <tableColumn id="12" xr3:uid="{00000000-0010-0000-0000-00000C000000}" name="Year Sold" dataDxfId="9">
      <calculatedColumnFormula>YEAR(Table1[[#This Row],[Date]])</calculatedColumnFormula>
    </tableColumn>
    <tableColumn id="11" xr3:uid="{00000000-0010-0000-0000-00000B000000}" name="Car Age" dataDxfId="8">
      <calculatedColumnFormula>Table1[[#This Row],[Year Sold]]-Table1[[#This Row],[Car Year]]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L752"/>
  <sheetViews>
    <sheetView workbookViewId="0">
      <selection activeCell="K5" sqref="K5"/>
    </sheetView>
  </sheetViews>
  <sheetFormatPr defaultRowHeight="14.75" x14ac:dyDescent="0.75"/>
  <cols>
    <col min="1" max="1" width="9.953125" bestFit="1" customWidth="1"/>
    <col min="2" max="2" width="15.90625" bestFit="1" customWidth="1"/>
    <col min="3" max="3" width="20.08984375" bestFit="1" customWidth="1"/>
    <col min="4" max="4" width="10.26953125" customWidth="1"/>
    <col min="5" max="5" width="9.58984375" customWidth="1"/>
    <col min="6" max="6" width="10.81640625" customWidth="1"/>
    <col min="7" max="7" width="17.08984375" customWidth="1"/>
    <col min="8" max="8" width="11.453125" customWidth="1"/>
    <col min="9" max="9" width="16.04296875" style="3" bestFit="1" customWidth="1"/>
    <col min="10" max="10" width="16.90625" style="2" bestFit="1" customWidth="1"/>
    <col min="11" max="11" width="16.90625" style="2" customWidth="1"/>
    <col min="12" max="12" width="8.7265625" style="2"/>
  </cols>
  <sheetData>
    <row r="5" spans="1:12" x14ac:dyDescent="0.75">
      <c r="I5"/>
      <c r="J5" s="12" t="s">
        <v>780</v>
      </c>
      <c r="K5" s="12" t="s">
        <v>781</v>
      </c>
    </row>
    <row r="6" spans="1:12" s="2" customFormat="1" x14ac:dyDescent="0.7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3" t="s">
        <v>760</v>
      </c>
      <c r="J6" s="2" t="s">
        <v>761</v>
      </c>
      <c r="K6" s="2" t="s">
        <v>763</v>
      </c>
      <c r="L6" s="2" t="s">
        <v>762</v>
      </c>
    </row>
    <row r="7" spans="1:12" hidden="1" x14ac:dyDescent="0.75">
      <c r="A7" s="1">
        <v>45014</v>
      </c>
      <c r="B7" t="s">
        <v>8</v>
      </c>
      <c r="C7" t="s">
        <v>9</v>
      </c>
      <c r="D7" t="s">
        <v>10</v>
      </c>
      <c r="E7">
        <v>2015</v>
      </c>
      <c r="F7">
        <v>10828</v>
      </c>
      <c r="G7">
        <v>5.1254837756118499E-2</v>
      </c>
      <c r="H7">
        <v>3468.75</v>
      </c>
      <c r="I7" s="5">
        <f>Table1[[#This Row],[Commission Rate]]*Table1[[#This Row],[Sale Price]]</f>
        <v>554.98738322325107</v>
      </c>
      <c r="J7" s="6">
        <f>Table1[[#This Row],[Sale Price]]-Table1[[#This Row],[Cost of car]]</f>
        <v>7359.25</v>
      </c>
      <c r="K7" s="6">
        <f>YEAR(Table1[[#This Row],[Date]])</f>
        <v>2023</v>
      </c>
      <c r="L7" s="6">
        <f>Table1[[#This Row],[Year Sold]]-Table1[[#This Row],[Car Year]]</f>
        <v>8</v>
      </c>
    </row>
    <row r="8" spans="1:12" hidden="1" x14ac:dyDescent="0.75">
      <c r="A8" s="1">
        <v>44750</v>
      </c>
      <c r="B8" t="s">
        <v>11</v>
      </c>
      <c r="C8" t="s">
        <v>12</v>
      </c>
      <c r="D8" t="s">
        <v>13</v>
      </c>
      <c r="E8">
        <v>2022</v>
      </c>
      <c r="F8">
        <v>26131</v>
      </c>
      <c r="G8">
        <v>0.10786415504052201</v>
      </c>
      <c r="H8">
        <v>21944.1</v>
      </c>
      <c r="I8" s="5">
        <f>Table1[[#This Row],[Commission Rate]]*Table1[[#This Row],[Sale Price]]</f>
        <v>2818.5982353638806</v>
      </c>
      <c r="J8" s="6">
        <f>Table1[[#This Row],[Sale Price]]-Table1[[#This Row],[Cost of car]]</f>
        <v>4186.9000000000015</v>
      </c>
      <c r="K8" s="6">
        <f>YEAR(Table1[[#This Row],[Date]])</f>
        <v>2022</v>
      </c>
      <c r="L8" s="6">
        <f>Table1[[#This Row],[Year Sold]]-Table1[[#This Row],[Car Year]]</f>
        <v>0</v>
      </c>
    </row>
    <row r="9" spans="1:12" hidden="1" x14ac:dyDescent="0.75">
      <c r="A9" s="1">
        <v>44819</v>
      </c>
      <c r="B9" t="s">
        <v>14</v>
      </c>
      <c r="C9" t="s">
        <v>15</v>
      </c>
      <c r="D9" t="s">
        <v>16</v>
      </c>
      <c r="E9">
        <v>2021</v>
      </c>
      <c r="F9">
        <v>46137</v>
      </c>
      <c r="G9">
        <v>5.85906530368012E-2</v>
      </c>
      <c r="H9">
        <v>24671.69</v>
      </c>
      <c r="I9" s="5">
        <f>Table1[[#This Row],[Commission Rate]]*Table1[[#This Row],[Sale Price]]</f>
        <v>2703.1969591588968</v>
      </c>
      <c r="J9" s="6">
        <f>Table1[[#This Row],[Sale Price]]-Table1[[#This Row],[Cost of car]]</f>
        <v>21465.31</v>
      </c>
      <c r="K9" s="6">
        <f>YEAR(Table1[[#This Row],[Date]])</f>
        <v>2022</v>
      </c>
      <c r="L9" s="6">
        <f>Table1[[#This Row],[Year Sold]]-Table1[[#This Row],[Car Year]]</f>
        <v>1</v>
      </c>
    </row>
    <row r="10" spans="1:12" hidden="1" x14ac:dyDescent="0.75">
      <c r="A10" s="1">
        <v>44694</v>
      </c>
      <c r="B10" t="s">
        <v>17</v>
      </c>
      <c r="C10" t="s">
        <v>18</v>
      </c>
      <c r="D10" t="s">
        <v>13</v>
      </c>
      <c r="E10">
        <v>2022</v>
      </c>
      <c r="F10">
        <v>30661</v>
      </c>
      <c r="G10">
        <v>8.4568354713044996E-2</v>
      </c>
      <c r="H10">
        <v>23080.33</v>
      </c>
      <c r="I10" s="5">
        <f>Table1[[#This Row],[Commission Rate]]*Table1[[#This Row],[Sale Price]]</f>
        <v>2592.9503238566726</v>
      </c>
      <c r="J10" s="6">
        <f>Table1[[#This Row],[Sale Price]]-Table1[[#This Row],[Cost of car]]</f>
        <v>7580.6699999999983</v>
      </c>
      <c r="K10" s="6">
        <f>YEAR(Table1[[#This Row],[Date]])</f>
        <v>2022</v>
      </c>
      <c r="L10" s="6">
        <f>Table1[[#This Row],[Year Sold]]-Table1[[#This Row],[Car Year]]</f>
        <v>0</v>
      </c>
    </row>
    <row r="11" spans="1:12" hidden="1" x14ac:dyDescent="0.75">
      <c r="A11" s="1">
        <v>44971</v>
      </c>
      <c r="B11" t="s">
        <v>8</v>
      </c>
      <c r="C11" t="s">
        <v>19</v>
      </c>
      <c r="D11" t="s">
        <v>16</v>
      </c>
      <c r="E11">
        <v>2021</v>
      </c>
      <c r="F11">
        <v>10353</v>
      </c>
      <c r="G11">
        <v>0.14487106608698</v>
      </c>
      <c r="H11">
        <v>4799.6499999999996</v>
      </c>
      <c r="I11" s="5">
        <f>Table1[[#This Row],[Commission Rate]]*Table1[[#This Row],[Sale Price]]</f>
        <v>1499.8501471985039</v>
      </c>
      <c r="J11" s="6">
        <f>Table1[[#This Row],[Sale Price]]-Table1[[#This Row],[Cost of car]]</f>
        <v>5553.35</v>
      </c>
      <c r="K11" s="6">
        <f>YEAR(Table1[[#This Row],[Date]])</f>
        <v>2023</v>
      </c>
      <c r="L11" s="6">
        <f>Table1[[#This Row],[Year Sold]]-Table1[[#This Row],[Car Year]]</f>
        <v>2</v>
      </c>
    </row>
    <row r="12" spans="1:12" hidden="1" x14ac:dyDescent="0.75">
      <c r="A12" s="1">
        <v>44989</v>
      </c>
      <c r="B12" t="s">
        <v>20</v>
      </c>
      <c r="C12" t="s">
        <v>21</v>
      </c>
      <c r="D12" t="s">
        <v>22</v>
      </c>
      <c r="E12">
        <v>2015</v>
      </c>
      <c r="F12">
        <v>47406</v>
      </c>
      <c r="G12">
        <v>0.123469222973544</v>
      </c>
      <c r="H12">
        <v>7970.33</v>
      </c>
      <c r="I12" s="5">
        <f>Table1[[#This Row],[Commission Rate]]*Table1[[#This Row],[Sale Price]]</f>
        <v>5853.1819842838268</v>
      </c>
      <c r="J12" s="6">
        <f>Table1[[#This Row],[Sale Price]]-Table1[[#This Row],[Cost of car]]</f>
        <v>39435.67</v>
      </c>
      <c r="K12" s="6">
        <f>YEAR(Table1[[#This Row],[Date]])</f>
        <v>2023</v>
      </c>
      <c r="L12" s="6">
        <f>Table1[[#This Row],[Year Sold]]-Table1[[#This Row],[Car Year]]</f>
        <v>8</v>
      </c>
    </row>
    <row r="13" spans="1:12" hidden="1" x14ac:dyDescent="0.75">
      <c r="A13" s="1">
        <v>45045</v>
      </c>
      <c r="B13" t="s">
        <v>23</v>
      </c>
      <c r="C13" t="s">
        <v>24</v>
      </c>
      <c r="D13" t="s">
        <v>16</v>
      </c>
      <c r="E13">
        <v>2022</v>
      </c>
      <c r="F13">
        <v>15128</v>
      </c>
      <c r="G13">
        <v>7.1299611162274901E-2</v>
      </c>
      <c r="H13">
        <v>8249.1</v>
      </c>
      <c r="I13" s="5">
        <f>Table1[[#This Row],[Commission Rate]]*Table1[[#This Row],[Sale Price]]</f>
        <v>1078.6205176628946</v>
      </c>
      <c r="J13" s="6">
        <f>Table1[[#This Row],[Sale Price]]-Table1[[#This Row],[Cost of car]]</f>
        <v>6878.9</v>
      </c>
      <c r="K13" s="6">
        <f>YEAR(Table1[[#This Row],[Date]])</f>
        <v>2023</v>
      </c>
      <c r="L13" s="6">
        <f>Table1[[#This Row],[Year Sold]]-Table1[[#This Row],[Car Year]]</f>
        <v>1</v>
      </c>
    </row>
    <row r="14" spans="1:12" hidden="1" x14ac:dyDescent="0.75">
      <c r="A14" s="1">
        <v>44859</v>
      </c>
      <c r="B14" t="s">
        <v>14</v>
      </c>
      <c r="C14" t="s">
        <v>25</v>
      </c>
      <c r="D14" t="s">
        <v>13</v>
      </c>
      <c r="E14">
        <v>2015</v>
      </c>
      <c r="F14">
        <v>11780</v>
      </c>
      <c r="G14">
        <v>0.11234179178091599</v>
      </c>
      <c r="H14">
        <v>4841.34</v>
      </c>
      <c r="I14" s="5">
        <f>Table1[[#This Row],[Commission Rate]]*Table1[[#This Row],[Sale Price]]</f>
        <v>1323.3863071791905</v>
      </c>
      <c r="J14" s="6">
        <f>Table1[[#This Row],[Sale Price]]-Table1[[#This Row],[Cost of car]]</f>
        <v>6938.66</v>
      </c>
      <c r="K14" s="6">
        <f>YEAR(Table1[[#This Row],[Date]])</f>
        <v>2022</v>
      </c>
      <c r="L14" s="6">
        <f>Table1[[#This Row],[Year Sold]]-Table1[[#This Row],[Car Year]]</f>
        <v>7</v>
      </c>
    </row>
    <row r="15" spans="1:12" hidden="1" x14ac:dyDescent="0.75">
      <c r="A15" s="1">
        <v>44884</v>
      </c>
      <c r="B15" t="s">
        <v>11</v>
      </c>
      <c r="C15" t="s">
        <v>26</v>
      </c>
      <c r="D15" t="s">
        <v>22</v>
      </c>
      <c r="E15">
        <v>2020</v>
      </c>
      <c r="F15">
        <v>20779</v>
      </c>
      <c r="G15">
        <v>8.6882954261789297E-2</v>
      </c>
      <c r="H15">
        <v>6101.54</v>
      </c>
      <c r="I15" s="5">
        <f>Table1[[#This Row],[Commission Rate]]*Table1[[#This Row],[Sale Price]]</f>
        <v>1805.3409066057197</v>
      </c>
      <c r="J15" s="6">
        <f>Table1[[#This Row],[Sale Price]]-Table1[[#This Row],[Cost of car]]</f>
        <v>14677.46</v>
      </c>
      <c r="K15" s="6">
        <f>YEAR(Table1[[#This Row],[Date]])</f>
        <v>2022</v>
      </c>
      <c r="L15" s="6">
        <f>Table1[[#This Row],[Year Sold]]-Table1[[#This Row],[Car Year]]</f>
        <v>2</v>
      </c>
    </row>
    <row r="16" spans="1:12" hidden="1" x14ac:dyDescent="0.75">
      <c r="A16" s="1">
        <v>45029</v>
      </c>
      <c r="B16" t="s">
        <v>27</v>
      </c>
      <c r="C16" t="s">
        <v>28</v>
      </c>
      <c r="D16" t="s">
        <v>29</v>
      </c>
      <c r="E16">
        <v>2021</v>
      </c>
      <c r="F16">
        <v>19768</v>
      </c>
      <c r="G16">
        <v>5.3189827283163897E-2</v>
      </c>
      <c r="H16">
        <v>7581.9</v>
      </c>
      <c r="I16" s="5">
        <f>Table1[[#This Row],[Commission Rate]]*Table1[[#This Row],[Sale Price]]</f>
        <v>1051.456505733584</v>
      </c>
      <c r="J16" s="6">
        <f>Table1[[#This Row],[Sale Price]]-Table1[[#This Row],[Cost of car]]</f>
        <v>12186.1</v>
      </c>
      <c r="K16" s="6">
        <f>YEAR(Table1[[#This Row],[Date]])</f>
        <v>2023</v>
      </c>
      <c r="L16" s="6">
        <f>Table1[[#This Row],[Year Sold]]-Table1[[#This Row],[Car Year]]</f>
        <v>2</v>
      </c>
    </row>
    <row r="17" spans="1:12" hidden="1" x14ac:dyDescent="0.75">
      <c r="A17" s="1">
        <v>44739</v>
      </c>
      <c r="B17" t="s">
        <v>27</v>
      </c>
      <c r="C17" t="s">
        <v>30</v>
      </c>
      <c r="D17" t="s">
        <v>29</v>
      </c>
      <c r="E17">
        <v>2019</v>
      </c>
      <c r="F17">
        <v>43492</v>
      </c>
      <c r="G17">
        <v>0.13683947015796599</v>
      </c>
      <c r="H17">
        <v>9698.89</v>
      </c>
      <c r="I17" s="5">
        <f>Table1[[#This Row],[Commission Rate]]*Table1[[#This Row],[Sale Price]]</f>
        <v>5951.4222361102566</v>
      </c>
      <c r="J17" s="6">
        <f>Table1[[#This Row],[Sale Price]]-Table1[[#This Row],[Cost of car]]</f>
        <v>33793.11</v>
      </c>
      <c r="K17" s="6">
        <f>YEAR(Table1[[#This Row],[Date]])</f>
        <v>2022</v>
      </c>
      <c r="L17" s="6">
        <f>Table1[[#This Row],[Year Sold]]-Table1[[#This Row],[Car Year]]</f>
        <v>3</v>
      </c>
    </row>
    <row r="18" spans="1:12" x14ac:dyDescent="0.75">
      <c r="A18" s="1">
        <v>44925</v>
      </c>
      <c r="B18" t="s">
        <v>20</v>
      </c>
      <c r="C18" t="s">
        <v>31</v>
      </c>
      <c r="D18" t="s">
        <v>13</v>
      </c>
      <c r="E18">
        <v>2021</v>
      </c>
      <c r="F18">
        <v>38378</v>
      </c>
      <c r="G18">
        <v>9.4754965240426398E-2</v>
      </c>
      <c r="H18">
        <v>25784.29</v>
      </c>
      <c r="I18" s="5">
        <f>Table1[[#This Row],[Commission Rate]]*Table1[[#This Row],[Sale Price]]</f>
        <v>3636.5060559970843</v>
      </c>
      <c r="J18" s="6">
        <f>Table1[[#This Row],[Sale Price]]-Table1[[#This Row],[Cost of car]]</f>
        <v>12593.71</v>
      </c>
      <c r="K18" s="6">
        <f>YEAR(Table1[[#This Row],[Date]])</f>
        <v>2022</v>
      </c>
      <c r="L18" s="6">
        <f>Table1[[#This Row],[Year Sold]]-Table1[[#This Row],[Car Year]]</f>
        <v>1</v>
      </c>
    </row>
    <row r="19" spans="1:12" hidden="1" x14ac:dyDescent="0.75">
      <c r="A19" s="1">
        <v>44919</v>
      </c>
      <c r="B19" t="s">
        <v>23</v>
      </c>
      <c r="C19" t="s">
        <v>32</v>
      </c>
      <c r="D19" t="s">
        <v>22</v>
      </c>
      <c r="E19">
        <v>2022</v>
      </c>
      <c r="F19">
        <v>13933</v>
      </c>
      <c r="G19">
        <v>0.119594278518547</v>
      </c>
      <c r="H19">
        <v>10753.18</v>
      </c>
      <c r="I19" s="5">
        <f>Table1[[#This Row],[Commission Rate]]*Table1[[#This Row],[Sale Price]]</f>
        <v>1666.3070825989153</v>
      </c>
      <c r="J19" s="6">
        <f>Table1[[#This Row],[Sale Price]]-Table1[[#This Row],[Cost of car]]</f>
        <v>3179.8199999999997</v>
      </c>
      <c r="K19" s="6">
        <f>YEAR(Table1[[#This Row],[Date]])</f>
        <v>2022</v>
      </c>
      <c r="L19" s="6">
        <f>Table1[[#This Row],[Year Sold]]-Table1[[#This Row],[Car Year]]</f>
        <v>0</v>
      </c>
    </row>
    <row r="20" spans="1:12" x14ac:dyDescent="0.75">
      <c r="A20" s="1">
        <v>44766</v>
      </c>
      <c r="B20" t="s">
        <v>33</v>
      </c>
      <c r="C20" t="s">
        <v>34</v>
      </c>
      <c r="D20" t="s">
        <v>13</v>
      </c>
      <c r="E20">
        <v>2011</v>
      </c>
      <c r="F20">
        <v>40580</v>
      </c>
      <c r="G20">
        <v>8.6994794553628504E-2</v>
      </c>
      <c r="H20">
        <v>3677.7</v>
      </c>
      <c r="I20" s="5">
        <f>Table1[[#This Row],[Commission Rate]]*Table1[[#This Row],[Sale Price]]</f>
        <v>3530.2487629862449</v>
      </c>
      <c r="J20" s="6">
        <f>Table1[[#This Row],[Sale Price]]-Table1[[#This Row],[Cost of car]]</f>
        <v>36902.300000000003</v>
      </c>
      <c r="K20" s="6">
        <f>YEAR(Table1[[#This Row],[Date]])</f>
        <v>2022</v>
      </c>
      <c r="L20" s="6">
        <f>Table1[[#This Row],[Year Sold]]-Table1[[#This Row],[Car Year]]</f>
        <v>11</v>
      </c>
    </row>
    <row r="21" spans="1:12" hidden="1" x14ac:dyDescent="0.75">
      <c r="A21" s="1">
        <v>44924</v>
      </c>
      <c r="B21" t="s">
        <v>14</v>
      </c>
      <c r="C21" t="s">
        <v>35</v>
      </c>
      <c r="D21" t="s">
        <v>22</v>
      </c>
      <c r="E21">
        <v>2017</v>
      </c>
      <c r="F21">
        <v>18649</v>
      </c>
      <c r="G21">
        <v>5.83392516131871E-2</v>
      </c>
      <c r="H21">
        <v>15577.28</v>
      </c>
      <c r="I21" s="5">
        <f>Table1[[#This Row],[Commission Rate]]*Table1[[#This Row],[Sale Price]]</f>
        <v>1087.9687033343262</v>
      </c>
      <c r="J21" s="6">
        <f>Table1[[#This Row],[Sale Price]]-Table1[[#This Row],[Cost of car]]</f>
        <v>3071.7199999999993</v>
      </c>
      <c r="K21" s="6">
        <f>YEAR(Table1[[#This Row],[Date]])</f>
        <v>2022</v>
      </c>
      <c r="L21" s="6">
        <f>Table1[[#This Row],[Year Sold]]-Table1[[#This Row],[Car Year]]</f>
        <v>5</v>
      </c>
    </row>
    <row r="22" spans="1:12" hidden="1" x14ac:dyDescent="0.75">
      <c r="A22" s="1">
        <v>44720</v>
      </c>
      <c r="B22" t="s">
        <v>23</v>
      </c>
      <c r="C22" t="s">
        <v>36</v>
      </c>
      <c r="D22" t="s">
        <v>10</v>
      </c>
      <c r="E22">
        <v>2015</v>
      </c>
      <c r="F22">
        <v>45374</v>
      </c>
      <c r="G22">
        <v>0.13134835146443999</v>
      </c>
      <c r="H22">
        <v>32882.97</v>
      </c>
      <c r="I22" s="5">
        <f>Table1[[#This Row],[Commission Rate]]*Table1[[#This Row],[Sale Price]]</f>
        <v>5959.8000993474998</v>
      </c>
      <c r="J22" s="6">
        <f>Table1[[#This Row],[Sale Price]]-Table1[[#This Row],[Cost of car]]</f>
        <v>12491.029999999999</v>
      </c>
      <c r="K22" s="6">
        <f>YEAR(Table1[[#This Row],[Date]])</f>
        <v>2022</v>
      </c>
      <c r="L22" s="6">
        <f>Table1[[#This Row],[Year Sold]]-Table1[[#This Row],[Car Year]]</f>
        <v>7</v>
      </c>
    </row>
    <row r="23" spans="1:12" hidden="1" x14ac:dyDescent="0.75">
      <c r="A23" s="1">
        <v>45011</v>
      </c>
      <c r="B23" t="s">
        <v>11</v>
      </c>
      <c r="C23" t="s">
        <v>37</v>
      </c>
      <c r="D23" t="s">
        <v>29</v>
      </c>
      <c r="E23">
        <v>2013</v>
      </c>
      <c r="F23">
        <v>38997</v>
      </c>
      <c r="G23">
        <v>7.0083322357338301E-2</v>
      </c>
      <c r="H23">
        <v>15729.05</v>
      </c>
      <c r="I23" s="5">
        <f>Table1[[#This Row],[Commission Rate]]*Table1[[#This Row],[Sale Price]]</f>
        <v>2733.0393219691218</v>
      </c>
      <c r="J23" s="6">
        <f>Table1[[#This Row],[Sale Price]]-Table1[[#This Row],[Cost of car]]</f>
        <v>23267.95</v>
      </c>
      <c r="K23" s="6">
        <f>YEAR(Table1[[#This Row],[Date]])</f>
        <v>2023</v>
      </c>
      <c r="L23" s="6">
        <f>Table1[[#This Row],[Year Sold]]-Table1[[#This Row],[Car Year]]</f>
        <v>10</v>
      </c>
    </row>
    <row r="24" spans="1:12" hidden="1" x14ac:dyDescent="0.75">
      <c r="A24" s="1">
        <v>44815</v>
      </c>
      <c r="B24" t="s">
        <v>23</v>
      </c>
      <c r="C24" t="s">
        <v>38</v>
      </c>
      <c r="D24" t="s">
        <v>16</v>
      </c>
      <c r="E24">
        <v>2012</v>
      </c>
      <c r="F24">
        <v>46849</v>
      </c>
      <c r="G24">
        <v>5.9187178457606203E-2</v>
      </c>
      <c r="H24">
        <v>7127.8</v>
      </c>
      <c r="I24" s="5">
        <f>Table1[[#This Row],[Commission Rate]]*Table1[[#This Row],[Sale Price]]</f>
        <v>2772.8601235603928</v>
      </c>
      <c r="J24" s="6">
        <f>Table1[[#This Row],[Sale Price]]-Table1[[#This Row],[Cost of car]]</f>
        <v>39721.199999999997</v>
      </c>
      <c r="K24" s="6">
        <f>YEAR(Table1[[#This Row],[Date]])</f>
        <v>2022</v>
      </c>
      <c r="L24" s="6">
        <f>Table1[[#This Row],[Year Sold]]-Table1[[#This Row],[Car Year]]</f>
        <v>10</v>
      </c>
    </row>
    <row r="25" spans="1:12" x14ac:dyDescent="0.75">
      <c r="A25" s="1">
        <v>44763</v>
      </c>
      <c r="B25" t="s">
        <v>20</v>
      </c>
      <c r="C25" t="s">
        <v>39</v>
      </c>
      <c r="D25" t="s">
        <v>22</v>
      </c>
      <c r="E25">
        <v>2014</v>
      </c>
      <c r="F25">
        <v>37060</v>
      </c>
      <c r="G25">
        <v>0.111260743866612</v>
      </c>
      <c r="H25">
        <v>3678.94</v>
      </c>
      <c r="I25" s="5">
        <f>Table1[[#This Row],[Commission Rate]]*Table1[[#This Row],[Sale Price]]</f>
        <v>4123.3231676966407</v>
      </c>
      <c r="J25" s="6">
        <f>Table1[[#This Row],[Sale Price]]-Table1[[#This Row],[Cost of car]]</f>
        <v>33381.06</v>
      </c>
      <c r="K25" s="6">
        <f>YEAR(Table1[[#This Row],[Date]])</f>
        <v>2022</v>
      </c>
      <c r="L25" s="6">
        <f>Table1[[#This Row],[Year Sold]]-Table1[[#This Row],[Car Year]]</f>
        <v>8</v>
      </c>
    </row>
    <row r="26" spans="1:12" x14ac:dyDescent="0.75">
      <c r="A26" s="1">
        <v>44837</v>
      </c>
      <c r="B26" t="s">
        <v>20</v>
      </c>
      <c r="C26" t="s">
        <v>40</v>
      </c>
      <c r="D26" t="s">
        <v>10</v>
      </c>
      <c r="E26">
        <v>2013</v>
      </c>
      <c r="F26">
        <v>20636</v>
      </c>
      <c r="G26">
        <v>7.9210682602968194E-2</v>
      </c>
      <c r="H26">
        <v>7191.54</v>
      </c>
      <c r="I26" s="5">
        <f>Table1[[#This Row],[Commission Rate]]*Table1[[#This Row],[Sale Price]]</f>
        <v>1634.5916461948516</v>
      </c>
      <c r="J26" s="6">
        <f>Table1[[#This Row],[Sale Price]]-Table1[[#This Row],[Cost of car]]</f>
        <v>13444.46</v>
      </c>
      <c r="K26" s="6">
        <f>YEAR(Table1[[#This Row],[Date]])</f>
        <v>2022</v>
      </c>
      <c r="L26" s="6">
        <f>Table1[[#This Row],[Year Sold]]-Table1[[#This Row],[Car Year]]</f>
        <v>9</v>
      </c>
    </row>
    <row r="27" spans="1:12" hidden="1" x14ac:dyDescent="0.75">
      <c r="A27" s="1">
        <v>44717</v>
      </c>
      <c r="B27" t="s">
        <v>23</v>
      </c>
      <c r="C27" t="s">
        <v>41</v>
      </c>
      <c r="D27" t="s">
        <v>16</v>
      </c>
      <c r="E27">
        <v>2018</v>
      </c>
      <c r="F27">
        <v>14629</v>
      </c>
      <c r="G27">
        <v>0.121491192646489</v>
      </c>
      <c r="H27">
        <v>2650.66</v>
      </c>
      <c r="I27" s="5">
        <f>Table1[[#This Row],[Commission Rate]]*Table1[[#This Row],[Sale Price]]</f>
        <v>1777.2946572254875</v>
      </c>
      <c r="J27" s="6">
        <f>Table1[[#This Row],[Sale Price]]-Table1[[#This Row],[Cost of car]]</f>
        <v>11978.34</v>
      </c>
      <c r="K27" s="6">
        <f>YEAR(Table1[[#This Row],[Date]])</f>
        <v>2022</v>
      </c>
      <c r="L27" s="6">
        <f>Table1[[#This Row],[Year Sold]]-Table1[[#This Row],[Car Year]]</f>
        <v>4</v>
      </c>
    </row>
    <row r="28" spans="1:12" hidden="1" x14ac:dyDescent="0.75">
      <c r="A28" s="1">
        <v>44834</v>
      </c>
      <c r="B28" t="s">
        <v>27</v>
      </c>
      <c r="C28" t="s">
        <v>42</v>
      </c>
      <c r="D28" t="s">
        <v>29</v>
      </c>
      <c r="E28">
        <v>2015</v>
      </c>
      <c r="F28">
        <v>32880</v>
      </c>
      <c r="G28">
        <v>6.1628961693266301E-2</v>
      </c>
      <c r="H28">
        <v>6345.89</v>
      </c>
      <c r="I28" s="5">
        <f>Table1[[#This Row],[Commission Rate]]*Table1[[#This Row],[Sale Price]]</f>
        <v>2026.3602604745961</v>
      </c>
      <c r="J28" s="6">
        <f>Table1[[#This Row],[Sale Price]]-Table1[[#This Row],[Cost of car]]</f>
        <v>26534.11</v>
      </c>
      <c r="K28" s="6">
        <f>YEAR(Table1[[#This Row],[Date]])</f>
        <v>2022</v>
      </c>
      <c r="L28" s="6">
        <f>Table1[[#This Row],[Year Sold]]-Table1[[#This Row],[Car Year]]</f>
        <v>7</v>
      </c>
    </row>
    <row r="29" spans="1:12" x14ac:dyDescent="0.75">
      <c r="A29" s="1">
        <v>44786</v>
      </c>
      <c r="B29" t="s">
        <v>33</v>
      </c>
      <c r="C29" t="s">
        <v>43</v>
      </c>
      <c r="D29" t="s">
        <v>10</v>
      </c>
      <c r="E29">
        <v>2013</v>
      </c>
      <c r="F29">
        <v>22525</v>
      </c>
      <c r="G29">
        <v>7.1412679800895301E-2</v>
      </c>
      <c r="H29">
        <v>4434.72</v>
      </c>
      <c r="I29" s="5">
        <f>Table1[[#This Row],[Commission Rate]]*Table1[[#This Row],[Sale Price]]</f>
        <v>1608.5706125151667</v>
      </c>
      <c r="J29" s="6">
        <f>Table1[[#This Row],[Sale Price]]-Table1[[#This Row],[Cost of car]]</f>
        <v>18090.28</v>
      </c>
      <c r="K29" s="6">
        <f>YEAR(Table1[[#This Row],[Date]])</f>
        <v>2022</v>
      </c>
      <c r="L29" s="6">
        <f>Table1[[#This Row],[Year Sold]]-Table1[[#This Row],[Car Year]]</f>
        <v>9</v>
      </c>
    </row>
    <row r="30" spans="1:12" hidden="1" x14ac:dyDescent="0.75">
      <c r="A30" s="1">
        <v>44763</v>
      </c>
      <c r="B30" t="s">
        <v>23</v>
      </c>
      <c r="C30" t="s">
        <v>44</v>
      </c>
      <c r="D30" t="s">
        <v>10</v>
      </c>
      <c r="E30">
        <v>2018</v>
      </c>
      <c r="F30">
        <v>29949</v>
      </c>
      <c r="G30">
        <v>5.1046701329045999E-2</v>
      </c>
      <c r="H30">
        <v>5508.41</v>
      </c>
      <c r="I30" s="5">
        <f>Table1[[#This Row],[Commission Rate]]*Table1[[#This Row],[Sale Price]]</f>
        <v>1528.7976581035987</v>
      </c>
      <c r="J30" s="6">
        <f>Table1[[#This Row],[Sale Price]]-Table1[[#This Row],[Cost of car]]</f>
        <v>24440.59</v>
      </c>
      <c r="K30" s="6">
        <f>YEAR(Table1[[#This Row],[Date]])</f>
        <v>2022</v>
      </c>
      <c r="L30" s="6">
        <f>Table1[[#This Row],[Year Sold]]-Table1[[#This Row],[Car Year]]</f>
        <v>4</v>
      </c>
    </row>
    <row r="31" spans="1:12" hidden="1" x14ac:dyDescent="0.75">
      <c r="A31" s="1">
        <v>44740</v>
      </c>
      <c r="B31" t="s">
        <v>23</v>
      </c>
      <c r="C31" t="s">
        <v>45</v>
      </c>
      <c r="D31" t="s">
        <v>29</v>
      </c>
      <c r="E31">
        <v>2019</v>
      </c>
      <c r="F31">
        <v>44399</v>
      </c>
      <c r="G31">
        <v>0.13904320715736099</v>
      </c>
      <c r="H31">
        <v>16458.68</v>
      </c>
      <c r="I31" s="5">
        <f>Table1[[#This Row],[Commission Rate]]*Table1[[#This Row],[Sale Price]]</f>
        <v>6173.3793545796707</v>
      </c>
      <c r="J31" s="6">
        <f>Table1[[#This Row],[Sale Price]]-Table1[[#This Row],[Cost of car]]</f>
        <v>27940.32</v>
      </c>
      <c r="K31" s="6">
        <f>YEAR(Table1[[#This Row],[Date]])</f>
        <v>2022</v>
      </c>
      <c r="L31" s="6">
        <f>Table1[[#This Row],[Year Sold]]-Table1[[#This Row],[Car Year]]</f>
        <v>3</v>
      </c>
    </row>
    <row r="32" spans="1:12" hidden="1" x14ac:dyDescent="0.75">
      <c r="A32" s="1">
        <v>44807</v>
      </c>
      <c r="B32" t="s">
        <v>46</v>
      </c>
      <c r="C32" t="s">
        <v>47</v>
      </c>
      <c r="D32" t="s">
        <v>13</v>
      </c>
      <c r="E32">
        <v>2019</v>
      </c>
      <c r="F32">
        <v>46591</v>
      </c>
      <c r="G32">
        <v>0.14750231088193899</v>
      </c>
      <c r="H32">
        <v>16613.13</v>
      </c>
      <c r="I32" s="5">
        <f>Table1[[#This Row],[Commission Rate]]*Table1[[#This Row],[Sale Price]]</f>
        <v>6872.2801663004193</v>
      </c>
      <c r="J32" s="6">
        <f>Table1[[#This Row],[Sale Price]]-Table1[[#This Row],[Cost of car]]</f>
        <v>29977.87</v>
      </c>
      <c r="K32" s="6">
        <f>YEAR(Table1[[#This Row],[Date]])</f>
        <v>2022</v>
      </c>
      <c r="L32" s="6">
        <f>Table1[[#This Row],[Year Sold]]-Table1[[#This Row],[Car Year]]</f>
        <v>3</v>
      </c>
    </row>
    <row r="33" spans="1:12" hidden="1" x14ac:dyDescent="0.75">
      <c r="A33" s="1">
        <v>44834</v>
      </c>
      <c r="B33" t="s">
        <v>23</v>
      </c>
      <c r="C33" t="s">
        <v>48</v>
      </c>
      <c r="D33" t="s">
        <v>29</v>
      </c>
      <c r="E33">
        <v>2012</v>
      </c>
      <c r="F33">
        <v>46244</v>
      </c>
      <c r="G33">
        <v>7.5245786240639004E-2</v>
      </c>
      <c r="H33">
        <v>27260.92</v>
      </c>
      <c r="I33" s="5">
        <f>Table1[[#This Row],[Commission Rate]]*Table1[[#This Row],[Sale Price]]</f>
        <v>3479.66613891211</v>
      </c>
      <c r="J33" s="6">
        <f>Table1[[#This Row],[Sale Price]]-Table1[[#This Row],[Cost of car]]</f>
        <v>18983.080000000002</v>
      </c>
      <c r="K33" s="6">
        <f>YEAR(Table1[[#This Row],[Date]])</f>
        <v>2022</v>
      </c>
      <c r="L33" s="6">
        <f>Table1[[#This Row],[Year Sold]]-Table1[[#This Row],[Car Year]]</f>
        <v>10</v>
      </c>
    </row>
    <row r="34" spans="1:12" hidden="1" x14ac:dyDescent="0.75">
      <c r="A34" s="1">
        <v>44722</v>
      </c>
      <c r="B34" t="s">
        <v>14</v>
      </c>
      <c r="C34" t="s">
        <v>49</v>
      </c>
      <c r="D34" t="s">
        <v>16</v>
      </c>
      <c r="E34">
        <v>2011</v>
      </c>
      <c r="F34">
        <v>37941</v>
      </c>
      <c r="G34">
        <v>5.0873365311101197E-2</v>
      </c>
      <c r="H34">
        <v>13031.49</v>
      </c>
      <c r="I34" s="5">
        <f>Table1[[#This Row],[Commission Rate]]*Table1[[#This Row],[Sale Price]]</f>
        <v>1930.1863532684906</v>
      </c>
      <c r="J34" s="6">
        <f>Table1[[#This Row],[Sale Price]]-Table1[[#This Row],[Cost of car]]</f>
        <v>24909.510000000002</v>
      </c>
      <c r="K34" s="6">
        <f>YEAR(Table1[[#This Row],[Date]])</f>
        <v>2022</v>
      </c>
      <c r="L34" s="6">
        <f>Table1[[#This Row],[Year Sold]]-Table1[[#This Row],[Car Year]]</f>
        <v>11</v>
      </c>
    </row>
    <row r="35" spans="1:12" hidden="1" x14ac:dyDescent="0.75">
      <c r="A35" s="1">
        <v>44912</v>
      </c>
      <c r="B35" t="s">
        <v>14</v>
      </c>
      <c r="C35" t="s">
        <v>50</v>
      </c>
      <c r="D35" t="s">
        <v>10</v>
      </c>
      <c r="E35">
        <v>2018</v>
      </c>
      <c r="F35">
        <v>36471</v>
      </c>
      <c r="G35">
        <v>5.7729530920802102E-2</v>
      </c>
      <c r="H35">
        <v>17495.560000000001</v>
      </c>
      <c r="I35" s="5">
        <f>Table1[[#This Row],[Commission Rate]]*Table1[[#This Row],[Sale Price]]</f>
        <v>2105.4537222125737</v>
      </c>
      <c r="J35" s="6">
        <f>Table1[[#This Row],[Sale Price]]-Table1[[#This Row],[Cost of car]]</f>
        <v>18975.439999999999</v>
      </c>
      <c r="K35" s="6">
        <f>YEAR(Table1[[#This Row],[Date]])</f>
        <v>2022</v>
      </c>
      <c r="L35" s="6">
        <f>Table1[[#This Row],[Year Sold]]-Table1[[#This Row],[Car Year]]</f>
        <v>4</v>
      </c>
    </row>
    <row r="36" spans="1:12" hidden="1" x14ac:dyDescent="0.75">
      <c r="A36" s="1">
        <v>44882</v>
      </c>
      <c r="B36" t="s">
        <v>8</v>
      </c>
      <c r="C36" t="s">
        <v>51</v>
      </c>
      <c r="D36" t="s">
        <v>22</v>
      </c>
      <c r="E36">
        <v>2011</v>
      </c>
      <c r="F36">
        <v>11168</v>
      </c>
      <c r="G36">
        <v>0.109098861405487</v>
      </c>
      <c r="H36">
        <v>3474.04</v>
      </c>
      <c r="I36" s="5">
        <f>Table1[[#This Row],[Commission Rate]]*Table1[[#This Row],[Sale Price]]</f>
        <v>1218.4160841764788</v>
      </c>
      <c r="J36" s="6">
        <f>Table1[[#This Row],[Sale Price]]-Table1[[#This Row],[Cost of car]]</f>
        <v>7693.96</v>
      </c>
      <c r="K36" s="6">
        <f>YEAR(Table1[[#This Row],[Date]])</f>
        <v>2022</v>
      </c>
      <c r="L36" s="6">
        <f>Table1[[#This Row],[Year Sold]]-Table1[[#This Row],[Car Year]]</f>
        <v>11</v>
      </c>
    </row>
    <row r="37" spans="1:12" hidden="1" x14ac:dyDescent="0.75">
      <c r="A37" s="1">
        <v>44960</v>
      </c>
      <c r="B37" t="s">
        <v>14</v>
      </c>
      <c r="C37" t="s">
        <v>52</v>
      </c>
      <c r="D37" t="s">
        <v>10</v>
      </c>
      <c r="E37">
        <v>2022</v>
      </c>
      <c r="F37">
        <v>43315</v>
      </c>
      <c r="G37">
        <v>0.108290220187437</v>
      </c>
      <c r="H37">
        <v>25363.53</v>
      </c>
      <c r="I37" s="5">
        <f>Table1[[#This Row],[Commission Rate]]*Table1[[#This Row],[Sale Price]]</f>
        <v>4690.5908874188335</v>
      </c>
      <c r="J37" s="6">
        <f>Table1[[#This Row],[Sale Price]]-Table1[[#This Row],[Cost of car]]</f>
        <v>17951.47</v>
      </c>
      <c r="K37" s="6">
        <f>YEAR(Table1[[#This Row],[Date]])</f>
        <v>2023</v>
      </c>
      <c r="L37" s="6">
        <f>Table1[[#This Row],[Year Sold]]-Table1[[#This Row],[Car Year]]</f>
        <v>1</v>
      </c>
    </row>
    <row r="38" spans="1:12" hidden="1" x14ac:dyDescent="0.75">
      <c r="A38" s="1">
        <v>44884</v>
      </c>
      <c r="B38" t="s">
        <v>764</v>
      </c>
      <c r="C38" t="s">
        <v>53</v>
      </c>
      <c r="D38" t="s">
        <v>22</v>
      </c>
      <c r="E38">
        <v>2014</v>
      </c>
      <c r="F38">
        <v>32334</v>
      </c>
      <c r="G38">
        <v>5.7157997310978099E-2</v>
      </c>
      <c r="H38">
        <v>7303.31</v>
      </c>
      <c r="I38" s="5">
        <f>Table1[[#This Row],[Commission Rate]]*Table1[[#This Row],[Sale Price]]</f>
        <v>1848.1466850531658</v>
      </c>
      <c r="J38" s="6">
        <f>Table1[[#This Row],[Sale Price]]-Table1[[#This Row],[Cost of car]]</f>
        <v>25030.69</v>
      </c>
      <c r="K38" s="6">
        <f>YEAR(Table1[[#This Row],[Date]])</f>
        <v>2022</v>
      </c>
      <c r="L38" s="6">
        <f>Table1[[#This Row],[Year Sold]]-Table1[[#This Row],[Car Year]]</f>
        <v>8</v>
      </c>
    </row>
    <row r="39" spans="1:12" hidden="1" x14ac:dyDescent="0.75">
      <c r="A39" s="1">
        <v>44714</v>
      </c>
      <c r="B39" t="s">
        <v>23</v>
      </c>
      <c r="C39" t="s">
        <v>54</v>
      </c>
      <c r="D39" t="s">
        <v>22</v>
      </c>
      <c r="E39">
        <v>2017</v>
      </c>
      <c r="F39">
        <v>44038</v>
      </c>
      <c r="G39">
        <v>8.7968611377410605E-2</v>
      </c>
      <c r="H39">
        <v>38517.980000000003</v>
      </c>
      <c r="I39" s="5">
        <f>Table1[[#This Row],[Commission Rate]]*Table1[[#This Row],[Sale Price]]</f>
        <v>3873.9617078384081</v>
      </c>
      <c r="J39" s="6">
        <f>Table1[[#This Row],[Sale Price]]-Table1[[#This Row],[Cost of car]]</f>
        <v>5520.0199999999968</v>
      </c>
      <c r="K39" s="6">
        <f>YEAR(Table1[[#This Row],[Date]])</f>
        <v>2022</v>
      </c>
      <c r="L39" s="6">
        <f>Table1[[#This Row],[Year Sold]]-Table1[[#This Row],[Car Year]]</f>
        <v>5</v>
      </c>
    </row>
    <row r="40" spans="1:12" hidden="1" x14ac:dyDescent="0.75">
      <c r="A40" s="1">
        <v>44920</v>
      </c>
      <c r="B40" t="s">
        <v>14</v>
      </c>
      <c r="C40" t="s">
        <v>55</v>
      </c>
      <c r="D40" t="s">
        <v>29</v>
      </c>
      <c r="E40">
        <v>2019</v>
      </c>
      <c r="F40">
        <v>35517</v>
      </c>
      <c r="G40">
        <v>7.2461595046271601E-2</v>
      </c>
      <c r="H40">
        <v>31261.64</v>
      </c>
      <c r="I40" s="5">
        <f>Table1[[#This Row],[Commission Rate]]*Table1[[#This Row],[Sale Price]]</f>
        <v>2573.6184712584286</v>
      </c>
      <c r="J40" s="6">
        <f>Table1[[#This Row],[Sale Price]]-Table1[[#This Row],[Cost of car]]</f>
        <v>4255.3600000000006</v>
      </c>
      <c r="K40" s="6">
        <f>YEAR(Table1[[#This Row],[Date]])</f>
        <v>2022</v>
      </c>
      <c r="L40" s="6">
        <f>Table1[[#This Row],[Year Sold]]-Table1[[#This Row],[Car Year]]</f>
        <v>3</v>
      </c>
    </row>
    <row r="41" spans="1:12" hidden="1" x14ac:dyDescent="0.75">
      <c r="A41" s="1">
        <v>44741</v>
      </c>
      <c r="B41" t="s">
        <v>11</v>
      </c>
      <c r="C41" t="s">
        <v>56</v>
      </c>
      <c r="D41" t="s">
        <v>16</v>
      </c>
      <c r="E41">
        <v>2012</v>
      </c>
      <c r="F41">
        <v>16624</v>
      </c>
      <c r="G41">
        <v>0.118842181816295</v>
      </c>
      <c r="H41">
        <v>7416.89</v>
      </c>
      <c r="I41" s="5">
        <f>Table1[[#This Row],[Commission Rate]]*Table1[[#This Row],[Sale Price]]</f>
        <v>1975.6324305140879</v>
      </c>
      <c r="J41" s="6">
        <f>Table1[[#This Row],[Sale Price]]-Table1[[#This Row],[Cost of car]]</f>
        <v>9207.11</v>
      </c>
      <c r="K41" s="6">
        <f>YEAR(Table1[[#This Row],[Date]])</f>
        <v>2022</v>
      </c>
      <c r="L41" s="6">
        <f>Table1[[#This Row],[Year Sold]]-Table1[[#This Row],[Car Year]]</f>
        <v>10</v>
      </c>
    </row>
    <row r="42" spans="1:12" hidden="1" x14ac:dyDescent="0.75">
      <c r="A42" s="1">
        <v>45028</v>
      </c>
      <c r="B42" t="s">
        <v>23</v>
      </c>
      <c r="C42" t="s">
        <v>57</v>
      </c>
      <c r="D42" t="s">
        <v>29</v>
      </c>
      <c r="E42">
        <v>2013</v>
      </c>
      <c r="F42">
        <v>20241</v>
      </c>
      <c r="G42">
        <v>5.6066546784001803E-2</v>
      </c>
      <c r="H42">
        <v>4667.21</v>
      </c>
      <c r="I42" s="5">
        <f>Table1[[#This Row],[Commission Rate]]*Table1[[#This Row],[Sale Price]]</f>
        <v>1134.8429734549804</v>
      </c>
      <c r="J42" s="6">
        <f>Table1[[#This Row],[Sale Price]]-Table1[[#This Row],[Cost of car]]</f>
        <v>15573.79</v>
      </c>
      <c r="K42" s="6">
        <f>YEAR(Table1[[#This Row],[Date]])</f>
        <v>2023</v>
      </c>
      <c r="L42" s="6">
        <f>Table1[[#This Row],[Year Sold]]-Table1[[#This Row],[Car Year]]</f>
        <v>10</v>
      </c>
    </row>
    <row r="43" spans="1:12" hidden="1" x14ac:dyDescent="0.75">
      <c r="A43" s="1">
        <v>44772</v>
      </c>
      <c r="B43" t="s">
        <v>14</v>
      </c>
      <c r="C43" t="s">
        <v>58</v>
      </c>
      <c r="D43" t="s">
        <v>10</v>
      </c>
      <c r="E43">
        <v>2016</v>
      </c>
      <c r="F43">
        <v>17752</v>
      </c>
      <c r="G43">
        <v>7.4210619374879702E-2</v>
      </c>
      <c r="H43">
        <v>3928.03</v>
      </c>
      <c r="I43" s="5">
        <f>Table1[[#This Row],[Commission Rate]]*Table1[[#This Row],[Sale Price]]</f>
        <v>1317.3869151428644</v>
      </c>
      <c r="J43" s="6">
        <f>Table1[[#This Row],[Sale Price]]-Table1[[#This Row],[Cost of car]]</f>
        <v>13823.97</v>
      </c>
      <c r="K43" s="6">
        <f>YEAR(Table1[[#This Row],[Date]])</f>
        <v>2022</v>
      </c>
      <c r="L43" s="6">
        <f>Table1[[#This Row],[Year Sold]]-Table1[[#This Row],[Car Year]]</f>
        <v>6</v>
      </c>
    </row>
    <row r="44" spans="1:12" hidden="1" x14ac:dyDescent="0.75">
      <c r="A44" s="1">
        <v>44959</v>
      </c>
      <c r="B44" t="s">
        <v>14</v>
      </c>
      <c r="C44" t="s">
        <v>59</v>
      </c>
      <c r="D44" t="s">
        <v>10</v>
      </c>
      <c r="E44">
        <v>2012</v>
      </c>
      <c r="F44">
        <v>15968</v>
      </c>
      <c r="G44">
        <v>8.2191117843599407E-2</v>
      </c>
      <c r="H44">
        <v>3284.19</v>
      </c>
      <c r="I44" s="5">
        <f>Table1[[#This Row],[Commission Rate]]*Table1[[#This Row],[Sale Price]]</f>
        <v>1312.4277697265952</v>
      </c>
      <c r="J44" s="6">
        <f>Table1[[#This Row],[Sale Price]]-Table1[[#This Row],[Cost of car]]</f>
        <v>12683.81</v>
      </c>
      <c r="K44" s="6">
        <f>YEAR(Table1[[#This Row],[Date]])</f>
        <v>2023</v>
      </c>
      <c r="L44" s="6">
        <f>Table1[[#This Row],[Year Sold]]-Table1[[#This Row],[Car Year]]</f>
        <v>11</v>
      </c>
    </row>
    <row r="45" spans="1:12" hidden="1" x14ac:dyDescent="0.75">
      <c r="A45" s="1">
        <v>44896</v>
      </c>
      <c r="B45" t="s">
        <v>23</v>
      </c>
      <c r="C45" t="s">
        <v>60</v>
      </c>
      <c r="D45" t="s">
        <v>22</v>
      </c>
      <c r="E45">
        <v>2015</v>
      </c>
      <c r="F45">
        <v>31579</v>
      </c>
      <c r="G45">
        <v>0.12113081570996601</v>
      </c>
      <c r="H45">
        <v>4131.5</v>
      </c>
      <c r="I45" s="5">
        <f>Table1[[#This Row],[Commission Rate]]*Table1[[#This Row],[Sale Price]]</f>
        <v>3825.1900293050167</v>
      </c>
      <c r="J45" s="6">
        <f>Table1[[#This Row],[Sale Price]]-Table1[[#This Row],[Cost of car]]</f>
        <v>27447.5</v>
      </c>
      <c r="K45" s="6">
        <f>YEAR(Table1[[#This Row],[Date]])</f>
        <v>2022</v>
      </c>
      <c r="L45" s="6">
        <f>Table1[[#This Row],[Year Sold]]-Table1[[#This Row],[Car Year]]</f>
        <v>7</v>
      </c>
    </row>
    <row r="46" spans="1:12" x14ac:dyDescent="0.75">
      <c r="A46" s="1">
        <v>44784</v>
      </c>
      <c r="B46" t="s">
        <v>20</v>
      </c>
      <c r="C46" t="s">
        <v>61</v>
      </c>
      <c r="D46" t="s">
        <v>16</v>
      </c>
      <c r="E46">
        <v>2021</v>
      </c>
      <c r="F46">
        <v>13208</v>
      </c>
      <c r="G46">
        <v>6.7102410184461406E-2</v>
      </c>
      <c r="H46">
        <v>8801.6299999999992</v>
      </c>
      <c r="I46" s="5">
        <f>Table1[[#This Row],[Commission Rate]]*Table1[[#This Row],[Sale Price]]</f>
        <v>886.28863371636623</v>
      </c>
      <c r="J46" s="6">
        <f>Table1[[#This Row],[Sale Price]]-Table1[[#This Row],[Cost of car]]</f>
        <v>4406.3700000000008</v>
      </c>
      <c r="K46" s="6">
        <f>YEAR(Table1[[#This Row],[Date]])</f>
        <v>2022</v>
      </c>
      <c r="L46" s="6">
        <f>Table1[[#This Row],[Year Sold]]-Table1[[#This Row],[Car Year]]</f>
        <v>1</v>
      </c>
    </row>
    <row r="47" spans="1:12" hidden="1" x14ac:dyDescent="0.75">
      <c r="A47" s="1">
        <v>44688</v>
      </c>
      <c r="B47" t="s">
        <v>46</v>
      </c>
      <c r="C47" t="s">
        <v>62</v>
      </c>
      <c r="D47" t="s">
        <v>13</v>
      </c>
      <c r="E47">
        <v>2015</v>
      </c>
      <c r="F47">
        <v>30841</v>
      </c>
      <c r="G47">
        <v>7.8035594112492598E-2</v>
      </c>
      <c r="H47">
        <v>8999.33</v>
      </c>
      <c r="I47" s="5">
        <f>Table1[[#This Row],[Commission Rate]]*Table1[[#This Row],[Sale Price]]</f>
        <v>2406.6957580233843</v>
      </c>
      <c r="J47" s="6">
        <f>Table1[[#This Row],[Sale Price]]-Table1[[#This Row],[Cost of car]]</f>
        <v>21841.67</v>
      </c>
      <c r="K47" s="6">
        <f>YEAR(Table1[[#This Row],[Date]])</f>
        <v>2022</v>
      </c>
      <c r="L47" s="6">
        <f>Table1[[#This Row],[Year Sold]]-Table1[[#This Row],[Car Year]]</f>
        <v>7</v>
      </c>
    </row>
    <row r="48" spans="1:12" hidden="1" x14ac:dyDescent="0.75">
      <c r="A48" s="1">
        <v>44763</v>
      </c>
      <c r="B48" t="s">
        <v>23</v>
      </c>
      <c r="C48" t="s">
        <v>63</v>
      </c>
      <c r="D48" t="s">
        <v>16</v>
      </c>
      <c r="E48">
        <v>2010</v>
      </c>
      <c r="F48">
        <v>43373</v>
      </c>
      <c r="G48">
        <v>7.9530172031090599E-2</v>
      </c>
      <c r="H48">
        <v>25441.5</v>
      </c>
      <c r="I48" s="5">
        <f>Table1[[#This Row],[Commission Rate]]*Table1[[#This Row],[Sale Price]]</f>
        <v>3449.4621515044923</v>
      </c>
      <c r="J48" s="6">
        <f>Table1[[#This Row],[Sale Price]]-Table1[[#This Row],[Cost of car]]</f>
        <v>17931.5</v>
      </c>
      <c r="K48" s="6">
        <f>YEAR(Table1[[#This Row],[Date]])</f>
        <v>2022</v>
      </c>
      <c r="L48" s="6">
        <f>Table1[[#This Row],[Year Sold]]-Table1[[#This Row],[Car Year]]</f>
        <v>12</v>
      </c>
    </row>
    <row r="49" spans="1:12" hidden="1" x14ac:dyDescent="0.75">
      <c r="A49" s="1">
        <v>44939</v>
      </c>
      <c r="B49" t="s">
        <v>764</v>
      </c>
      <c r="C49" t="s">
        <v>64</v>
      </c>
      <c r="D49" t="s">
        <v>10</v>
      </c>
      <c r="E49">
        <v>2010</v>
      </c>
      <c r="F49">
        <v>49161</v>
      </c>
      <c r="G49">
        <v>0.110823402817156</v>
      </c>
      <c r="H49">
        <v>35374.870000000003</v>
      </c>
      <c r="I49" s="5">
        <f>Table1[[#This Row],[Commission Rate]]*Table1[[#This Row],[Sale Price]]</f>
        <v>5448.189305894206</v>
      </c>
      <c r="J49" s="6">
        <f>Table1[[#This Row],[Sale Price]]-Table1[[#This Row],[Cost of car]]</f>
        <v>13786.129999999997</v>
      </c>
      <c r="K49" s="6">
        <f>YEAR(Table1[[#This Row],[Date]])</f>
        <v>2023</v>
      </c>
      <c r="L49" s="6">
        <f>Table1[[#This Row],[Year Sold]]-Table1[[#This Row],[Car Year]]</f>
        <v>13</v>
      </c>
    </row>
    <row r="50" spans="1:12" hidden="1" x14ac:dyDescent="0.75">
      <c r="A50" s="1">
        <v>44887</v>
      </c>
      <c r="B50" t="s">
        <v>27</v>
      </c>
      <c r="C50" t="s">
        <v>65</v>
      </c>
      <c r="D50" t="s">
        <v>10</v>
      </c>
      <c r="E50">
        <v>2021</v>
      </c>
      <c r="F50">
        <v>13081</v>
      </c>
      <c r="G50">
        <v>6.5256570250134899E-2</v>
      </c>
      <c r="H50">
        <v>9403.93</v>
      </c>
      <c r="I50" s="5">
        <f>Table1[[#This Row],[Commission Rate]]*Table1[[#This Row],[Sale Price]]</f>
        <v>853.6211954420146</v>
      </c>
      <c r="J50" s="6">
        <f>Table1[[#This Row],[Sale Price]]-Table1[[#This Row],[Cost of car]]</f>
        <v>3677.0699999999997</v>
      </c>
      <c r="K50" s="6">
        <f>YEAR(Table1[[#This Row],[Date]])</f>
        <v>2022</v>
      </c>
      <c r="L50" s="6">
        <f>Table1[[#This Row],[Year Sold]]-Table1[[#This Row],[Car Year]]</f>
        <v>1</v>
      </c>
    </row>
    <row r="51" spans="1:12" hidden="1" x14ac:dyDescent="0.75">
      <c r="A51" s="1">
        <v>44970</v>
      </c>
      <c r="B51" t="s">
        <v>23</v>
      </c>
      <c r="C51" t="s">
        <v>66</v>
      </c>
      <c r="D51" t="s">
        <v>29</v>
      </c>
      <c r="E51">
        <v>2018</v>
      </c>
      <c r="F51">
        <v>34178</v>
      </c>
      <c r="G51">
        <v>5.8412981620858499E-2</v>
      </c>
      <c r="H51">
        <v>4698.34</v>
      </c>
      <c r="I51" s="5">
        <f>Table1[[#This Row],[Commission Rate]]*Table1[[#This Row],[Sale Price]]</f>
        <v>1996.4388858377017</v>
      </c>
      <c r="J51" s="6">
        <f>Table1[[#This Row],[Sale Price]]-Table1[[#This Row],[Cost of car]]</f>
        <v>29479.66</v>
      </c>
      <c r="K51" s="6">
        <f>YEAR(Table1[[#This Row],[Date]])</f>
        <v>2023</v>
      </c>
      <c r="L51" s="6">
        <f>Table1[[#This Row],[Year Sold]]-Table1[[#This Row],[Car Year]]</f>
        <v>5</v>
      </c>
    </row>
    <row r="52" spans="1:12" hidden="1" x14ac:dyDescent="0.75">
      <c r="A52" s="1">
        <v>44732</v>
      </c>
      <c r="B52" t="s">
        <v>17</v>
      </c>
      <c r="C52" t="s">
        <v>67</v>
      </c>
      <c r="D52" t="s">
        <v>29</v>
      </c>
      <c r="E52">
        <v>2014</v>
      </c>
      <c r="F52">
        <v>42269</v>
      </c>
      <c r="G52">
        <v>0.14426256475185101</v>
      </c>
      <c r="H52">
        <v>7390.77</v>
      </c>
      <c r="I52" s="5">
        <f>Table1[[#This Row],[Commission Rate]]*Table1[[#This Row],[Sale Price]]</f>
        <v>6097.83434949599</v>
      </c>
      <c r="J52" s="6">
        <f>Table1[[#This Row],[Sale Price]]-Table1[[#This Row],[Cost of car]]</f>
        <v>34878.229999999996</v>
      </c>
      <c r="K52" s="6">
        <f>YEAR(Table1[[#This Row],[Date]])</f>
        <v>2022</v>
      </c>
      <c r="L52" s="6">
        <f>Table1[[#This Row],[Year Sold]]-Table1[[#This Row],[Car Year]]</f>
        <v>8</v>
      </c>
    </row>
    <row r="53" spans="1:12" hidden="1" x14ac:dyDescent="0.75">
      <c r="A53" s="1">
        <v>44978</v>
      </c>
      <c r="B53" t="s">
        <v>27</v>
      </c>
      <c r="C53" t="s">
        <v>68</v>
      </c>
      <c r="D53" t="s">
        <v>16</v>
      </c>
      <c r="E53">
        <v>2015</v>
      </c>
      <c r="F53">
        <v>31037</v>
      </c>
      <c r="G53">
        <v>0.149181276965137</v>
      </c>
      <c r="H53">
        <v>19327.009999999998</v>
      </c>
      <c r="I53" s="5">
        <f>Table1[[#This Row],[Commission Rate]]*Table1[[#This Row],[Sale Price]]</f>
        <v>4630.139293166957</v>
      </c>
      <c r="J53" s="6">
        <f>Table1[[#This Row],[Sale Price]]-Table1[[#This Row],[Cost of car]]</f>
        <v>11709.990000000002</v>
      </c>
      <c r="K53" s="6">
        <f>YEAR(Table1[[#This Row],[Date]])</f>
        <v>2023</v>
      </c>
      <c r="L53" s="6">
        <f>Table1[[#This Row],[Year Sold]]-Table1[[#This Row],[Car Year]]</f>
        <v>8</v>
      </c>
    </row>
    <row r="54" spans="1:12" hidden="1" x14ac:dyDescent="0.75">
      <c r="A54" s="1">
        <v>45005</v>
      </c>
      <c r="B54" t="s">
        <v>23</v>
      </c>
      <c r="C54" t="s">
        <v>69</v>
      </c>
      <c r="D54" t="s">
        <v>13</v>
      </c>
      <c r="E54">
        <v>2021</v>
      </c>
      <c r="F54">
        <v>20509</v>
      </c>
      <c r="G54">
        <v>7.8289654814969398E-2</v>
      </c>
      <c r="H54">
        <v>9093.98</v>
      </c>
      <c r="I54" s="5">
        <f>Table1[[#This Row],[Commission Rate]]*Table1[[#This Row],[Sale Price]]</f>
        <v>1605.6425306002075</v>
      </c>
      <c r="J54" s="6">
        <f>Table1[[#This Row],[Sale Price]]-Table1[[#This Row],[Cost of car]]</f>
        <v>11415.02</v>
      </c>
      <c r="K54" s="6">
        <f>YEAR(Table1[[#This Row],[Date]])</f>
        <v>2023</v>
      </c>
      <c r="L54" s="6">
        <f>Table1[[#This Row],[Year Sold]]-Table1[[#This Row],[Car Year]]</f>
        <v>2</v>
      </c>
    </row>
    <row r="55" spans="1:12" hidden="1" x14ac:dyDescent="0.75">
      <c r="A55" s="1">
        <v>44911</v>
      </c>
      <c r="B55" t="s">
        <v>17</v>
      </c>
      <c r="C55" t="s">
        <v>70</v>
      </c>
      <c r="D55" t="s">
        <v>29</v>
      </c>
      <c r="E55">
        <v>2019</v>
      </c>
      <c r="F55">
        <v>39349</v>
      </c>
      <c r="G55">
        <v>0.115598562597997</v>
      </c>
      <c r="H55">
        <v>31007.16</v>
      </c>
      <c r="I55" s="5">
        <f>Table1[[#This Row],[Commission Rate]]*Table1[[#This Row],[Sale Price]]</f>
        <v>4548.6878396685843</v>
      </c>
      <c r="J55" s="6">
        <f>Table1[[#This Row],[Sale Price]]-Table1[[#This Row],[Cost of car]]</f>
        <v>8341.84</v>
      </c>
      <c r="K55" s="6">
        <f>YEAR(Table1[[#This Row],[Date]])</f>
        <v>2022</v>
      </c>
      <c r="L55" s="6">
        <f>Table1[[#This Row],[Year Sold]]-Table1[[#This Row],[Car Year]]</f>
        <v>3</v>
      </c>
    </row>
    <row r="56" spans="1:12" hidden="1" x14ac:dyDescent="0.75">
      <c r="A56" s="1">
        <v>44845</v>
      </c>
      <c r="B56" t="s">
        <v>8</v>
      </c>
      <c r="C56" t="s">
        <v>71</v>
      </c>
      <c r="D56" t="s">
        <v>29</v>
      </c>
      <c r="E56">
        <v>2018</v>
      </c>
      <c r="F56">
        <v>34034</v>
      </c>
      <c r="G56">
        <v>9.5624198811522607E-2</v>
      </c>
      <c r="H56">
        <v>11223.35</v>
      </c>
      <c r="I56" s="5">
        <f>Table1[[#This Row],[Commission Rate]]*Table1[[#This Row],[Sale Price]]</f>
        <v>3254.4739823513605</v>
      </c>
      <c r="J56" s="6">
        <f>Table1[[#This Row],[Sale Price]]-Table1[[#This Row],[Cost of car]]</f>
        <v>22810.65</v>
      </c>
      <c r="K56" s="6">
        <f>YEAR(Table1[[#This Row],[Date]])</f>
        <v>2022</v>
      </c>
      <c r="L56" s="6">
        <f>Table1[[#This Row],[Year Sold]]-Table1[[#This Row],[Car Year]]</f>
        <v>4</v>
      </c>
    </row>
    <row r="57" spans="1:12" hidden="1" x14ac:dyDescent="0.75">
      <c r="A57" s="1">
        <v>44982</v>
      </c>
      <c r="B57" t="s">
        <v>20</v>
      </c>
      <c r="C57" t="s">
        <v>72</v>
      </c>
      <c r="D57" t="s">
        <v>29</v>
      </c>
      <c r="E57">
        <v>2010</v>
      </c>
      <c r="F57">
        <v>44276</v>
      </c>
      <c r="G57">
        <v>7.1703284468454295E-2</v>
      </c>
      <c r="H57">
        <v>4251.8500000000004</v>
      </c>
      <c r="I57" s="5">
        <f>Table1[[#This Row],[Commission Rate]]*Table1[[#This Row],[Sale Price]]</f>
        <v>3174.7346231252823</v>
      </c>
      <c r="J57" s="6">
        <f>Table1[[#This Row],[Sale Price]]-Table1[[#This Row],[Cost of car]]</f>
        <v>40024.15</v>
      </c>
      <c r="K57" s="6">
        <f>YEAR(Table1[[#This Row],[Date]])</f>
        <v>2023</v>
      </c>
      <c r="L57" s="6">
        <f>Table1[[#This Row],[Year Sold]]-Table1[[#This Row],[Car Year]]</f>
        <v>13</v>
      </c>
    </row>
    <row r="58" spans="1:12" hidden="1" x14ac:dyDescent="0.75">
      <c r="A58" s="1">
        <v>44931</v>
      </c>
      <c r="B58" t="s">
        <v>27</v>
      </c>
      <c r="C58" t="s">
        <v>73</v>
      </c>
      <c r="D58" t="s">
        <v>13</v>
      </c>
      <c r="E58">
        <v>2016</v>
      </c>
      <c r="F58">
        <v>45634</v>
      </c>
      <c r="G58">
        <v>6.2376416475680201E-2</v>
      </c>
      <c r="H58">
        <v>19797.03</v>
      </c>
      <c r="I58" s="5">
        <f>Table1[[#This Row],[Commission Rate]]*Table1[[#This Row],[Sale Price]]</f>
        <v>2846.4853894511903</v>
      </c>
      <c r="J58" s="6">
        <f>Table1[[#This Row],[Sale Price]]-Table1[[#This Row],[Cost of car]]</f>
        <v>25836.97</v>
      </c>
      <c r="K58" s="6">
        <f>YEAR(Table1[[#This Row],[Date]])</f>
        <v>2023</v>
      </c>
      <c r="L58" s="6">
        <f>Table1[[#This Row],[Year Sold]]-Table1[[#This Row],[Car Year]]</f>
        <v>7</v>
      </c>
    </row>
    <row r="59" spans="1:12" hidden="1" x14ac:dyDescent="0.75">
      <c r="A59" s="1">
        <v>44934</v>
      </c>
      <c r="B59" t="s">
        <v>11</v>
      </c>
      <c r="C59" t="s">
        <v>74</v>
      </c>
      <c r="D59" t="s">
        <v>29</v>
      </c>
      <c r="E59">
        <v>2010</v>
      </c>
      <c r="F59">
        <v>45030</v>
      </c>
      <c r="G59">
        <v>7.2048507596484304E-2</v>
      </c>
      <c r="H59">
        <v>8535.0300000000007</v>
      </c>
      <c r="I59" s="5">
        <f>Table1[[#This Row],[Commission Rate]]*Table1[[#This Row],[Sale Price]]</f>
        <v>3244.3442970696883</v>
      </c>
      <c r="J59" s="6">
        <f>Table1[[#This Row],[Sale Price]]-Table1[[#This Row],[Cost of car]]</f>
        <v>36494.97</v>
      </c>
      <c r="K59" s="6">
        <f>YEAR(Table1[[#This Row],[Date]])</f>
        <v>2023</v>
      </c>
      <c r="L59" s="6">
        <f>Table1[[#This Row],[Year Sold]]-Table1[[#This Row],[Car Year]]</f>
        <v>13</v>
      </c>
    </row>
    <row r="60" spans="1:12" hidden="1" x14ac:dyDescent="0.75">
      <c r="A60" s="1">
        <v>44978</v>
      </c>
      <c r="B60" t="s">
        <v>23</v>
      </c>
      <c r="C60" t="s">
        <v>75</v>
      </c>
      <c r="D60" t="s">
        <v>22</v>
      </c>
      <c r="E60">
        <v>2016</v>
      </c>
      <c r="F60">
        <v>24096</v>
      </c>
      <c r="G60">
        <v>0.149007094468637</v>
      </c>
      <c r="H60">
        <v>3212.05</v>
      </c>
      <c r="I60" s="5">
        <f>Table1[[#This Row],[Commission Rate]]*Table1[[#This Row],[Sale Price]]</f>
        <v>3590.4749483162773</v>
      </c>
      <c r="J60" s="6">
        <f>Table1[[#This Row],[Sale Price]]-Table1[[#This Row],[Cost of car]]</f>
        <v>20883.95</v>
      </c>
      <c r="K60" s="6">
        <f>YEAR(Table1[[#This Row],[Date]])</f>
        <v>2023</v>
      </c>
      <c r="L60" s="6">
        <f>Table1[[#This Row],[Year Sold]]-Table1[[#This Row],[Car Year]]</f>
        <v>7</v>
      </c>
    </row>
    <row r="61" spans="1:12" hidden="1" x14ac:dyDescent="0.75">
      <c r="A61" s="1">
        <v>44852</v>
      </c>
      <c r="B61" t="s">
        <v>23</v>
      </c>
      <c r="C61" t="s">
        <v>76</v>
      </c>
      <c r="D61" t="s">
        <v>16</v>
      </c>
      <c r="E61">
        <v>2015</v>
      </c>
      <c r="F61">
        <v>32594</v>
      </c>
      <c r="G61">
        <v>8.4492154533301597E-2</v>
      </c>
      <c r="H61">
        <v>8321.76</v>
      </c>
      <c r="I61" s="5">
        <f>Table1[[#This Row],[Commission Rate]]*Table1[[#This Row],[Sale Price]]</f>
        <v>2753.9372848584321</v>
      </c>
      <c r="J61" s="6">
        <f>Table1[[#This Row],[Sale Price]]-Table1[[#This Row],[Cost of car]]</f>
        <v>24272.239999999998</v>
      </c>
      <c r="K61" s="6">
        <f>YEAR(Table1[[#This Row],[Date]])</f>
        <v>2022</v>
      </c>
      <c r="L61" s="6">
        <f>Table1[[#This Row],[Year Sold]]-Table1[[#This Row],[Car Year]]</f>
        <v>7</v>
      </c>
    </row>
    <row r="62" spans="1:12" hidden="1" x14ac:dyDescent="0.75">
      <c r="A62" s="1">
        <v>44818</v>
      </c>
      <c r="B62" t="s">
        <v>23</v>
      </c>
      <c r="C62" t="s">
        <v>77</v>
      </c>
      <c r="D62" t="s">
        <v>10</v>
      </c>
      <c r="E62">
        <v>2022</v>
      </c>
      <c r="F62">
        <v>16737</v>
      </c>
      <c r="G62">
        <v>0.13146033254254999</v>
      </c>
      <c r="H62">
        <v>13949.33</v>
      </c>
      <c r="I62" s="5">
        <f>Table1[[#This Row],[Commission Rate]]*Table1[[#This Row],[Sale Price]]</f>
        <v>2200.251585764659</v>
      </c>
      <c r="J62" s="6">
        <f>Table1[[#This Row],[Sale Price]]-Table1[[#This Row],[Cost of car]]</f>
        <v>2787.67</v>
      </c>
      <c r="K62" s="6">
        <f>YEAR(Table1[[#This Row],[Date]])</f>
        <v>2022</v>
      </c>
      <c r="L62" s="6">
        <f>Table1[[#This Row],[Year Sold]]-Table1[[#This Row],[Car Year]]</f>
        <v>0</v>
      </c>
    </row>
    <row r="63" spans="1:12" hidden="1" x14ac:dyDescent="0.75">
      <c r="A63" s="1">
        <v>44899</v>
      </c>
      <c r="B63" t="s">
        <v>27</v>
      </c>
      <c r="C63" t="s">
        <v>78</v>
      </c>
      <c r="D63" t="s">
        <v>22</v>
      </c>
      <c r="E63">
        <v>2011</v>
      </c>
      <c r="F63">
        <v>13127</v>
      </c>
      <c r="G63">
        <v>7.4448279869064202E-2</v>
      </c>
      <c r="H63">
        <v>6650.19</v>
      </c>
      <c r="I63" s="5">
        <f>Table1[[#This Row],[Commission Rate]]*Table1[[#This Row],[Sale Price]]</f>
        <v>977.28256984120583</v>
      </c>
      <c r="J63" s="6">
        <f>Table1[[#This Row],[Sale Price]]-Table1[[#This Row],[Cost of car]]</f>
        <v>6476.81</v>
      </c>
      <c r="K63" s="6">
        <f>YEAR(Table1[[#This Row],[Date]])</f>
        <v>2022</v>
      </c>
      <c r="L63" s="6">
        <f>Table1[[#This Row],[Year Sold]]-Table1[[#This Row],[Car Year]]</f>
        <v>11</v>
      </c>
    </row>
    <row r="64" spans="1:12" hidden="1" x14ac:dyDescent="0.75">
      <c r="A64" s="1">
        <v>44858</v>
      </c>
      <c r="B64" t="s">
        <v>764</v>
      </c>
      <c r="C64" t="s">
        <v>79</v>
      </c>
      <c r="D64" t="s">
        <v>10</v>
      </c>
      <c r="E64">
        <v>2016</v>
      </c>
      <c r="F64">
        <v>17383</v>
      </c>
      <c r="G64">
        <v>0.148261810865496</v>
      </c>
      <c r="H64">
        <v>3661.68</v>
      </c>
      <c r="I64" s="5">
        <f>Table1[[#This Row],[Commission Rate]]*Table1[[#This Row],[Sale Price]]</f>
        <v>2577.2350582749168</v>
      </c>
      <c r="J64" s="6">
        <f>Table1[[#This Row],[Sale Price]]-Table1[[#This Row],[Cost of car]]</f>
        <v>13721.32</v>
      </c>
      <c r="K64" s="6">
        <f>YEAR(Table1[[#This Row],[Date]])</f>
        <v>2022</v>
      </c>
      <c r="L64" s="6">
        <f>Table1[[#This Row],[Year Sold]]-Table1[[#This Row],[Car Year]]</f>
        <v>6</v>
      </c>
    </row>
    <row r="65" spans="1:12" hidden="1" x14ac:dyDescent="0.75">
      <c r="A65" s="1">
        <v>44718</v>
      </c>
      <c r="B65" t="s">
        <v>23</v>
      </c>
      <c r="C65" t="s">
        <v>80</v>
      </c>
      <c r="D65" t="s">
        <v>13</v>
      </c>
      <c r="E65">
        <v>2015</v>
      </c>
      <c r="F65">
        <v>16366</v>
      </c>
      <c r="G65">
        <v>0.118437281874943</v>
      </c>
      <c r="H65">
        <v>2353</v>
      </c>
      <c r="I65" s="5">
        <f>Table1[[#This Row],[Commission Rate]]*Table1[[#This Row],[Sale Price]]</f>
        <v>1938.3445551653172</v>
      </c>
      <c r="J65" s="6">
        <f>Table1[[#This Row],[Sale Price]]-Table1[[#This Row],[Cost of car]]</f>
        <v>14013</v>
      </c>
      <c r="K65" s="6">
        <f>YEAR(Table1[[#This Row],[Date]])</f>
        <v>2022</v>
      </c>
      <c r="L65" s="6">
        <f>Table1[[#This Row],[Year Sold]]-Table1[[#This Row],[Car Year]]</f>
        <v>7</v>
      </c>
    </row>
    <row r="66" spans="1:12" hidden="1" x14ac:dyDescent="0.75">
      <c r="A66" s="1">
        <v>44798</v>
      </c>
      <c r="B66" t="s">
        <v>17</v>
      </c>
      <c r="C66" t="s">
        <v>81</v>
      </c>
      <c r="D66" t="s">
        <v>13</v>
      </c>
      <c r="E66">
        <v>2013</v>
      </c>
      <c r="F66">
        <v>48108</v>
      </c>
      <c r="G66">
        <v>0.140176051058165</v>
      </c>
      <c r="H66">
        <v>5066.71</v>
      </c>
      <c r="I66" s="5">
        <f>Table1[[#This Row],[Commission Rate]]*Table1[[#This Row],[Sale Price]]</f>
        <v>6743.589464306202</v>
      </c>
      <c r="J66" s="6">
        <f>Table1[[#This Row],[Sale Price]]-Table1[[#This Row],[Cost of car]]</f>
        <v>43041.29</v>
      </c>
      <c r="K66" s="6">
        <f>YEAR(Table1[[#This Row],[Date]])</f>
        <v>2022</v>
      </c>
      <c r="L66" s="6">
        <f>Table1[[#This Row],[Year Sold]]-Table1[[#This Row],[Car Year]]</f>
        <v>9</v>
      </c>
    </row>
    <row r="67" spans="1:12" hidden="1" x14ac:dyDescent="0.75">
      <c r="A67" s="1">
        <v>44895</v>
      </c>
      <c r="B67" t="s">
        <v>46</v>
      </c>
      <c r="C67" t="s">
        <v>82</v>
      </c>
      <c r="D67" t="s">
        <v>13</v>
      </c>
      <c r="E67">
        <v>2016</v>
      </c>
      <c r="F67">
        <v>13402</v>
      </c>
      <c r="G67">
        <v>7.12104391187387E-2</v>
      </c>
      <c r="H67">
        <v>7585.23</v>
      </c>
      <c r="I67" s="5">
        <f>Table1[[#This Row],[Commission Rate]]*Table1[[#This Row],[Sale Price]]</f>
        <v>954.362305069336</v>
      </c>
      <c r="J67" s="6">
        <f>Table1[[#This Row],[Sale Price]]-Table1[[#This Row],[Cost of car]]</f>
        <v>5816.77</v>
      </c>
      <c r="K67" s="6">
        <f>YEAR(Table1[[#This Row],[Date]])</f>
        <v>2022</v>
      </c>
      <c r="L67" s="6">
        <f>Table1[[#This Row],[Year Sold]]-Table1[[#This Row],[Car Year]]</f>
        <v>6</v>
      </c>
    </row>
    <row r="68" spans="1:12" hidden="1" x14ac:dyDescent="0.75">
      <c r="A68" s="1">
        <v>45006</v>
      </c>
      <c r="B68" t="s">
        <v>27</v>
      </c>
      <c r="C68" t="s">
        <v>83</v>
      </c>
      <c r="D68" t="s">
        <v>10</v>
      </c>
      <c r="E68">
        <v>2016</v>
      </c>
      <c r="F68">
        <v>12483</v>
      </c>
      <c r="G68">
        <v>0.14468066115120601</v>
      </c>
      <c r="H68">
        <v>2130.64</v>
      </c>
      <c r="I68" s="5">
        <f>Table1[[#This Row],[Commission Rate]]*Table1[[#This Row],[Sale Price]]</f>
        <v>1806.0486931505045</v>
      </c>
      <c r="J68" s="6">
        <f>Table1[[#This Row],[Sale Price]]-Table1[[#This Row],[Cost of car]]</f>
        <v>10352.36</v>
      </c>
      <c r="K68" s="6">
        <f>YEAR(Table1[[#This Row],[Date]])</f>
        <v>2023</v>
      </c>
      <c r="L68" s="6">
        <f>Table1[[#This Row],[Year Sold]]-Table1[[#This Row],[Car Year]]</f>
        <v>7</v>
      </c>
    </row>
    <row r="69" spans="1:12" hidden="1" x14ac:dyDescent="0.75">
      <c r="A69" s="1">
        <v>44969</v>
      </c>
      <c r="B69" t="s">
        <v>11</v>
      </c>
      <c r="C69" t="s">
        <v>84</v>
      </c>
      <c r="D69" t="s">
        <v>13</v>
      </c>
      <c r="E69">
        <v>2011</v>
      </c>
      <c r="F69">
        <v>19014</v>
      </c>
      <c r="G69">
        <v>0.13557558275088</v>
      </c>
      <c r="H69">
        <v>5121</v>
      </c>
      <c r="I69" s="5">
        <f>Table1[[#This Row],[Commission Rate]]*Table1[[#This Row],[Sale Price]]</f>
        <v>2577.8341304252322</v>
      </c>
      <c r="J69" s="6">
        <f>Table1[[#This Row],[Sale Price]]-Table1[[#This Row],[Cost of car]]</f>
        <v>13893</v>
      </c>
      <c r="K69" s="6">
        <f>YEAR(Table1[[#This Row],[Date]])</f>
        <v>2023</v>
      </c>
      <c r="L69" s="6">
        <f>Table1[[#This Row],[Year Sold]]-Table1[[#This Row],[Car Year]]</f>
        <v>12</v>
      </c>
    </row>
    <row r="70" spans="1:12" hidden="1" x14ac:dyDescent="0.75">
      <c r="A70" s="1">
        <v>44849</v>
      </c>
      <c r="B70" t="s">
        <v>14</v>
      </c>
      <c r="C70" t="s">
        <v>85</v>
      </c>
      <c r="D70" t="s">
        <v>29</v>
      </c>
      <c r="E70">
        <v>2017</v>
      </c>
      <c r="F70">
        <v>16566</v>
      </c>
      <c r="G70">
        <v>5.8760940263075601E-2</v>
      </c>
      <c r="H70">
        <v>3717.85</v>
      </c>
      <c r="I70" s="5">
        <f>Table1[[#This Row],[Commission Rate]]*Table1[[#This Row],[Sale Price]]</f>
        <v>973.43373639811045</v>
      </c>
      <c r="J70" s="6">
        <f>Table1[[#This Row],[Sale Price]]-Table1[[#This Row],[Cost of car]]</f>
        <v>12848.15</v>
      </c>
      <c r="K70" s="6">
        <f>YEAR(Table1[[#This Row],[Date]])</f>
        <v>2022</v>
      </c>
      <c r="L70" s="6">
        <f>Table1[[#This Row],[Year Sold]]-Table1[[#This Row],[Car Year]]</f>
        <v>5</v>
      </c>
    </row>
    <row r="71" spans="1:12" x14ac:dyDescent="0.75">
      <c r="A71" s="1">
        <v>44913</v>
      </c>
      <c r="B71" t="s">
        <v>33</v>
      </c>
      <c r="C71" t="s">
        <v>86</v>
      </c>
      <c r="D71" t="s">
        <v>10</v>
      </c>
      <c r="E71">
        <v>2017</v>
      </c>
      <c r="F71">
        <v>14105</v>
      </c>
      <c r="G71">
        <v>9.1408075653267196E-2</v>
      </c>
      <c r="H71">
        <v>7198.21</v>
      </c>
      <c r="I71" s="5">
        <f>Table1[[#This Row],[Commission Rate]]*Table1[[#This Row],[Sale Price]]</f>
        <v>1289.3109070893338</v>
      </c>
      <c r="J71" s="6">
        <f>Table1[[#This Row],[Sale Price]]-Table1[[#This Row],[Cost of car]]</f>
        <v>6906.79</v>
      </c>
      <c r="K71" s="6">
        <f>YEAR(Table1[[#This Row],[Date]])</f>
        <v>2022</v>
      </c>
      <c r="L71" s="6">
        <f>Table1[[#This Row],[Year Sold]]-Table1[[#This Row],[Car Year]]</f>
        <v>5</v>
      </c>
    </row>
    <row r="72" spans="1:12" hidden="1" x14ac:dyDescent="0.75">
      <c r="A72" s="1">
        <v>44797</v>
      </c>
      <c r="B72" t="s">
        <v>23</v>
      </c>
      <c r="C72" t="s">
        <v>87</v>
      </c>
      <c r="D72" t="s">
        <v>10</v>
      </c>
      <c r="E72">
        <v>2016</v>
      </c>
      <c r="F72">
        <v>24796</v>
      </c>
      <c r="G72">
        <v>0.12970334413963699</v>
      </c>
      <c r="H72">
        <v>4137.45</v>
      </c>
      <c r="I72" s="5">
        <f>Table1[[#This Row],[Commission Rate]]*Table1[[#This Row],[Sale Price]]</f>
        <v>3216.1241212864388</v>
      </c>
      <c r="J72" s="6">
        <f>Table1[[#This Row],[Sale Price]]-Table1[[#This Row],[Cost of car]]</f>
        <v>20658.55</v>
      </c>
      <c r="K72" s="6">
        <f>YEAR(Table1[[#This Row],[Date]])</f>
        <v>2022</v>
      </c>
      <c r="L72" s="6">
        <f>Table1[[#This Row],[Year Sold]]-Table1[[#This Row],[Car Year]]</f>
        <v>6</v>
      </c>
    </row>
    <row r="73" spans="1:12" x14ac:dyDescent="0.75">
      <c r="A73" s="1">
        <v>44789</v>
      </c>
      <c r="B73" t="s">
        <v>33</v>
      </c>
      <c r="C73" t="s">
        <v>88</v>
      </c>
      <c r="D73" t="s">
        <v>22</v>
      </c>
      <c r="E73">
        <v>2018</v>
      </c>
      <c r="F73">
        <v>44552</v>
      </c>
      <c r="G73">
        <v>0.125093787065925</v>
      </c>
      <c r="H73">
        <v>19935.46</v>
      </c>
      <c r="I73" s="5">
        <f>Table1[[#This Row],[Commission Rate]]*Table1[[#This Row],[Sale Price]]</f>
        <v>5573.1784013610904</v>
      </c>
      <c r="J73" s="6">
        <f>Table1[[#This Row],[Sale Price]]-Table1[[#This Row],[Cost of car]]</f>
        <v>24616.54</v>
      </c>
      <c r="K73" s="6">
        <f>YEAR(Table1[[#This Row],[Date]])</f>
        <v>2022</v>
      </c>
      <c r="L73" s="6">
        <f>Table1[[#This Row],[Year Sold]]-Table1[[#This Row],[Car Year]]</f>
        <v>4</v>
      </c>
    </row>
    <row r="74" spans="1:12" hidden="1" x14ac:dyDescent="0.75">
      <c r="A74" s="1">
        <v>44773</v>
      </c>
      <c r="B74" t="s">
        <v>764</v>
      </c>
      <c r="C74" t="s">
        <v>89</v>
      </c>
      <c r="D74" t="s">
        <v>29</v>
      </c>
      <c r="E74">
        <v>2021</v>
      </c>
      <c r="F74">
        <v>11736</v>
      </c>
      <c r="G74">
        <v>0.12011431141651401</v>
      </c>
      <c r="H74">
        <v>5682.06</v>
      </c>
      <c r="I74" s="5">
        <f>Table1[[#This Row],[Commission Rate]]*Table1[[#This Row],[Sale Price]]</f>
        <v>1409.6615587842084</v>
      </c>
      <c r="J74" s="6">
        <f>Table1[[#This Row],[Sale Price]]-Table1[[#This Row],[Cost of car]]</f>
        <v>6053.94</v>
      </c>
      <c r="K74" s="6">
        <f>YEAR(Table1[[#This Row],[Date]])</f>
        <v>2022</v>
      </c>
      <c r="L74" s="6">
        <f>Table1[[#This Row],[Year Sold]]-Table1[[#This Row],[Car Year]]</f>
        <v>1</v>
      </c>
    </row>
    <row r="75" spans="1:12" hidden="1" x14ac:dyDescent="0.75">
      <c r="A75" s="1">
        <v>44793</v>
      </c>
      <c r="B75" t="s">
        <v>27</v>
      </c>
      <c r="C75" t="s">
        <v>90</v>
      </c>
      <c r="D75" t="s">
        <v>13</v>
      </c>
      <c r="E75">
        <v>2014</v>
      </c>
      <c r="F75">
        <v>27657</v>
      </c>
      <c r="G75">
        <v>0.12565644175377</v>
      </c>
      <c r="H75">
        <v>4979.3599999999997</v>
      </c>
      <c r="I75" s="5">
        <f>Table1[[#This Row],[Commission Rate]]*Table1[[#This Row],[Sale Price]]</f>
        <v>3475.280209584017</v>
      </c>
      <c r="J75" s="6">
        <f>Table1[[#This Row],[Sale Price]]-Table1[[#This Row],[Cost of car]]</f>
        <v>22677.64</v>
      </c>
      <c r="K75" s="6">
        <f>YEAR(Table1[[#This Row],[Date]])</f>
        <v>2022</v>
      </c>
      <c r="L75" s="6">
        <f>Table1[[#This Row],[Year Sold]]-Table1[[#This Row],[Car Year]]</f>
        <v>8</v>
      </c>
    </row>
    <row r="76" spans="1:12" hidden="1" x14ac:dyDescent="0.75">
      <c r="A76" s="1">
        <v>44713</v>
      </c>
      <c r="B76" t="s">
        <v>23</v>
      </c>
      <c r="C76" t="s">
        <v>91</v>
      </c>
      <c r="D76" t="s">
        <v>13</v>
      </c>
      <c r="E76">
        <v>2013</v>
      </c>
      <c r="F76">
        <v>12387</v>
      </c>
      <c r="G76">
        <v>0.12501629158546801</v>
      </c>
      <c r="H76">
        <v>2456.34</v>
      </c>
      <c r="I76" s="5">
        <f>Table1[[#This Row],[Commission Rate]]*Table1[[#This Row],[Sale Price]]</f>
        <v>1548.5768038691922</v>
      </c>
      <c r="J76" s="6">
        <f>Table1[[#This Row],[Sale Price]]-Table1[[#This Row],[Cost of car]]</f>
        <v>9930.66</v>
      </c>
      <c r="K76" s="6">
        <f>YEAR(Table1[[#This Row],[Date]])</f>
        <v>2022</v>
      </c>
      <c r="L76" s="6">
        <f>Table1[[#This Row],[Year Sold]]-Table1[[#This Row],[Car Year]]</f>
        <v>9</v>
      </c>
    </row>
    <row r="77" spans="1:12" hidden="1" x14ac:dyDescent="0.75">
      <c r="A77" s="1">
        <v>45034</v>
      </c>
      <c r="B77" t="s">
        <v>23</v>
      </c>
      <c r="C77" t="s">
        <v>92</v>
      </c>
      <c r="D77" t="s">
        <v>10</v>
      </c>
      <c r="E77">
        <v>2011</v>
      </c>
      <c r="F77">
        <v>40972</v>
      </c>
      <c r="G77">
        <v>7.5988487448849396E-2</v>
      </c>
      <c r="H77">
        <v>31880.560000000001</v>
      </c>
      <c r="I77" s="5">
        <f>Table1[[#This Row],[Commission Rate]]*Table1[[#This Row],[Sale Price]]</f>
        <v>3113.4003077542575</v>
      </c>
      <c r="J77" s="6">
        <f>Table1[[#This Row],[Sale Price]]-Table1[[#This Row],[Cost of car]]</f>
        <v>9091.4399999999987</v>
      </c>
      <c r="K77" s="6">
        <f>YEAR(Table1[[#This Row],[Date]])</f>
        <v>2023</v>
      </c>
      <c r="L77" s="6">
        <f>Table1[[#This Row],[Year Sold]]-Table1[[#This Row],[Car Year]]</f>
        <v>12</v>
      </c>
    </row>
    <row r="78" spans="1:12" hidden="1" x14ac:dyDescent="0.75">
      <c r="A78" s="1">
        <v>44720</v>
      </c>
      <c r="B78" t="s">
        <v>27</v>
      </c>
      <c r="C78" t="s">
        <v>93</v>
      </c>
      <c r="D78" t="s">
        <v>13</v>
      </c>
      <c r="E78">
        <v>2011</v>
      </c>
      <c r="F78">
        <v>25956</v>
      </c>
      <c r="G78">
        <v>8.7685178590148793E-2</v>
      </c>
      <c r="H78">
        <v>14018.44</v>
      </c>
      <c r="I78" s="5">
        <f>Table1[[#This Row],[Commission Rate]]*Table1[[#This Row],[Sale Price]]</f>
        <v>2275.956495485902</v>
      </c>
      <c r="J78" s="6">
        <f>Table1[[#This Row],[Sale Price]]-Table1[[#This Row],[Cost of car]]</f>
        <v>11937.56</v>
      </c>
      <c r="K78" s="6">
        <f>YEAR(Table1[[#This Row],[Date]])</f>
        <v>2022</v>
      </c>
      <c r="L78" s="6">
        <f>Table1[[#This Row],[Year Sold]]-Table1[[#This Row],[Car Year]]</f>
        <v>11</v>
      </c>
    </row>
    <row r="79" spans="1:12" hidden="1" x14ac:dyDescent="0.75">
      <c r="A79" s="1">
        <v>44821</v>
      </c>
      <c r="B79" t="s">
        <v>764</v>
      </c>
      <c r="C79" t="s">
        <v>94</v>
      </c>
      <c r="D79" t="s">
        <v>29</v>
      </c>
      <c r="E79">
        <v>2012</v>
      </c>
      <c r="F79">
        <v>37496</v>
      </c>
      <c r="G79">
        <v>0.122377843472945</v>
      </c>
      <c r="H79">
        <v>22709.65</v>
      </c>
      <c r="I79" s="5">
        <f>Table1[[#This Row],[Commission Rate]]*Table1[[#This Row],[Sale Price]]</f>
        <v>4588.6796188615463</v>
      </c>
      <c r="J79" s="6">
        <f>Table1[[#This Row],[Sale Price]]-Table1[[#This Row],[Cost of car]]</f>
        <v>14786.349999999999</v>
      </c>
      <c r="K79" s="6">
        <f>YEAR(Table1[[#This Row],[Date]])</f>
        <v>2022</v>
      </c>
      <c r="L79" s="6">
        <f>Table1[[#This Row],[Year Sold]]-Table1[[#This Row],[Car Year]]</f>
        <v>10</v>
      </c>
    </row>
    <row r="80" spans="1:12" hidden="1" x14ac:dyDescent="0.75">
      <c r="A80" s="1">
        <v>44707</v>
      </c>
      <c r="B80" t="s">
        <v>764</v>
      </c>
      <c r="C80" t="s">
        <v>95</v>
      </c>
      <c r="D80" t="s">
        <v>10</v>
      </c>
      <c r="E80">
        <v>2013</v>
      </c>
      <c r="F80">
        <v>28936</v>
      </c>
      <c r="G80">
        <v>6.3813072230084394E-2</v>
      </c>
      <c r="H80">
        <v>8008.44</v>
      </c>
      <c r="I80" s="5">
        <f>Table1[[#This Row],[Commission Rate]]*Table1[[#This Row],[Sale Price]]</f>
        <v>1846.495058049722</v>
      </c>
      <c r="J80" s="6">
        <f>Table1[[#This Row],[Sale Price]]-Table1[[#This Row],[Cost of car]]</f>
        <v>20927.560000000001</v>
      </c>
      <c r="K80" s="6">
        <f>YEAR(Table1[[#This Row],[Date]])</f>
        <v>2022</v>
      </c>
      <c r="L80" s="6">
        <f>Table1[[#This Row],[Year Sold]]-Table1[[#This Row],[Car Year]]</f>
        <v>9</v>
      </c>
    </row>
    <row r="81" spans="1:12" hidden="1" x14ac:dyDescent="0.75">
      <c r="A81" s="1">
        <v>45008</v>
      </c>
      <c r="B81" t="s">
        <v>23</v>
      </c>
      <c r="C81" t="s">
        <v>96</v>
      </c>
      <c r="D81" t="s">
        <v>22</v>
      </c>
      <c r="E81">
        <v>2018</v>
      </c>
      <c r="F81">
        <v>48879</v>
      </c>
      <c r="G81">
        <v>7.1317370408228803E-2</v>
      </c>
      <c r="H81">
        <v>30729.11</v>
      </c>
      <c r="I81" s="5">
        <f>Table1[[#This Row],[Commission Rate]]*Table1[[#This Row],[Sale Price]]</f>
        <v>3485.9217481838155</v>
      </c>
      <c r="J81" s="6">
        <f>Table1[[#This Row],[Sale Price]]-Table1[[#This Row],[Cost of car]]</f>
        <v>18149.89</v>
      </c>
      <c r="K81" s="6">
        <f>YEAR(Table1[[#This Row],[Date]])</f>
        <v>2023</v>
      </c>
      <c r="L81" s="6">
        <f>Table1[[#This Row],[Year Sold]]-Table1[[#This Row],[Car Year]]</f>
        <v>5</v>
      </c>
    </row>
    <row r="82" spans="1:12" hidden="1" x14ac:dyDescent="0.75">
      <c r="A82" s="1">
        <v>44684</v>
      </c>
      <c r="B82" t="s">
        <v>17</v>
      </c>
      <c r="C82" t="s">
        <v>97</v>
      </c>
      <c r="D82" t="s">
        <v>10</v>
      </c>
      <c r="E82">
        <v>2010</v>
      </c>
      <c r="F82">
        <v>21801</v>
      </c>
      <c r="G82">
        <v>6.17883761828696E-2</v>
      </c>
      <c r="H82">
        <v>9117.34</v>
      </c>
      <c r="I82" s="5">
        <f>Table1[[#This Row],[Commission Rate]]*Table1[[#This Row],[Sale Price]]</f>
        <v>1347.0483891627402</v>
      </c>
      <c r="J82" s="6">
        <f>Table1[[#This Row],[Sale Price]]-Table1[[#This Row],[Cost of car]]</f>
        <v>12683.66</v>
      </c>
      <c r="K82" s="6">
        <f>YEAR(Table1[[#This Row],[Date]])</f>
        <v>2022</v>
      </c>
      <c r="L82" s="6">
        <f>Table1[[#This Row],[Year Sold]]-Table1[[#This Row],[Car Year]]</f>
        <v>12</v>
      </c>
    </row>
    <row r="83" spans="1:12" hidden="1" x14ac:dyDescent="0.75">
      <c r="A83" s="1">
        <v>44818</v>
      </c>
      <c r="B83" t="s">
        <v>764</v>
      </c>
      <c r="C83" t="s">
        <v>98</v>
      </c>
      <c r="D83" t="s">
        <v>22</v>
      </c>
      <c r="E83">
        <v>2014</v>
      </c>
      <c r="F83">
        <v>41633</v>
      </c>
      <c r="G83">
        <v>0.12411567952055801</v>
      </c>
      <c r="H83">
        <v>33089.83</v>
      </c>
      <c r="I83" s="5">
        <f>Table1[[#This Row],[Commission Rate]]*Table1[[#This Row],[Sale Price]]</f>
        <v>5167.3080854793916</v>
      </c>
      <c r="J83" s="6">
        <f>Table1[[#This Row],[Sale Price]]-Table1[[#This Row],[Cost of car]]</f>
        <v>8543.1699999999983</v>
      </c>
      <c r="K83" s="6">
        <f>YEAR(Table1[[#This Row],[Date]])</f>
        <v>2022</v>
      </c>
      <c r="L83" s="6">
        <f>Table1[[#This Row],[Year Sold]]-Table1[[#This Row],[Car Year]]</f>
        <v>8</v>
      </c>
    </row>
    <row r="84" spans="1:12" hidden="1" x14ac:dyDescent="0.75">
      <c r="A84" s="1">
        <v>45005</v>
      </c>
      <c r="B84" t="s">
        <v>8</v>
      </c>
      <c r="C84" t="s">
        <v>99</v>
      </c>
      <c r="D84" t="s">
        <v>13</v>
      </c>
      <c r="E84">
        <v>2017</v>
      </c>
      <c r="F84">
        <v>29801</v>
      </c>
      <c r="G84">
        <v>0.14260598225601701</v>
      </c>
      <c r="H84">
        <v>5900.81</v>
      </c>
      <c r="I84" s="5">
        <f>Table1[[#This Row],[Commission Rate]]*Table1[[#This Row],[Sale Price]]</f>
        <v>4249.8008772115627</v>
      </c>
      <c r="J84" s="6">
        <f>Table1[[#This Row],[Sale Price]]-Table1[[#This Row],[Cost of car]]</f>
        <v>23900.19</v>
      </c>
      <c r="K84" s="6">
        <f>YEAR(Table1[[#This Row],[Date]])</f>
        <v>2023</v>
      </c>
      <c r="L84" s="6">
        <f>Table1[[#This Row],[Year Sold]]-Table1[[#This Row],[Car Year]]</f>
        <v>6</v>
      </c>
    </row>
    <row r="85" spans="1:12" hidden="1" x14ac:dyDescent="0.75">
      <c r="A85" s="1">
        <v>44695</v>
      </c>
      <c r="B85" t="s">
        <v>46</v>
      </c>
      <c r="C85" t="s">
        <v>100</v>
      </c>
      <c r="D85" t="s">
        <v>16</v>
      </c>
      <c r="E85">
        <v>2013</v>
      </c>
      <c r="F85">
        <v>25196</v>
      </c>
      <c r="G85">
        <v>0.111538695270092</v>
      </c>
      <c r="H85">
        <v>4937.32</v>
      </c>
      <c r="I85" s="5">
        <f>Table1[[#This Row],[Commission Rate]]*Table1[[#This Row],[Sale Price]]</f>
        <v>2810.3289660252381</v>
      </c>
      <c r="J85" s="6">
        <f>Table1[[#This Row],[Sale Price]]-Table1[[#This Row],[Cost of car]]</f>
        <v>20258.68</v>
      </c>
      <c r="K85" s="6">
        <f>YEAR(Table1[[#This Row],[Date]])</f>
        <v>2022</v>
      </c>
      <c r="L85" s="6">
        <f>Table1[[#This Row],[Year Sold]]-Table1[[#This Row],[Car Year]]</f>
        <v>9</v>
      </c>
    </row>
    <row r="86" spans="1:12" hidden="1" x14ac:dyDescent="0.75">
      <c r="A86" s="1">
        <v>44900</v>
      </c>
      <c r="B86" t="s">
        <v>11</v>
      </c>
      <c r="C86" t="s">
        <v>101</v>
      </c>
      <c r="D86" t="s">
        <v>16</v>
      </c>
      <c r="E86">
        <v>2012</v>
      </c>
      <c r="F86">
        <v>19922</v>
      </c>
      <c r="G86">
        <v>9.1356069730746295E-2</v>
      </c>
      <c r="H86">
        <v>4559.24</v>
      </c>
      <c r="I86" s="5">
        <f>Table1[[#This Row],[Commission Rate]]*Table1[[#This Row],[Sale Price]]</f>
        <v>1819.9956211759277</v>
      </c>
      <c r="J86" s="6">
        <f>Table1[[#This Row],[Sale Price]]-Table1[[#This Row],[Cost of car]]</f>
        <v>15362.76</v>
      </c>
      <c r="K86" s="6">
        <f>YEAR(Table1[[#This Row],[Date]])</f>
        <v>2022</v>
      </c>
      <c r="L86" s="6">
        <f>Table1[[#This Row],[Year Sold]]-Table1[[#This Row],[Car Year]]</f>
        <v>10</v>
      </c>
    </row>
    <row r="87" spans="1:12" hidden="1" x14ac:dyDescent="0.75">
      <c r="A87" s="1">
        <v>44782</v>
      </c>
      <c r="B87" t="s">
        <v>27</v>
      </c>
      <c r="C87" t="s">
        <v>102</v>
      </c>
      <c r="D87" t="s">
        <v>16</v>
      </c>
      <c r="E87">
        <v>2014</v>
      </c>
      <c r="F87">
        <v>37789</v>
      </c>
      <c r="G87">
        <v>0.108850312188324</v>
      </c>
      <c r="H87">
        <v>8391.69</v>
      </c>
      <c r="I87" s="5">
        <f>Table1[[#This Row],[Commission Rate]]*Table1[[#This Row],[Sale Price]]</f>
        <v>4113.3444472845758</v>
      </c>
      <c r="J87" s="6">
        <f>Table1[[#This Row],[Sale Price]]-Table1[[#This Row],[Cost of car]]</f>
        <v>29397.309999999998</v>
      </c>
      <c r="K87" s="6">
        <f>YEAR(Table1[[#This Row],[Date]])</f>
        <v>2022</v>
      </c>
      <c r="L87" s="6">
        <f>Table1[[#This Row],[Year Sold]]-Table1[[#This Row],[Car Year]]</f>
        <v>8</v>
      </c>
    </row>
    <row r="88" spans="1:12" hidden="1" x14ac:dyDescent="0.75">
      <c r="A88" s="1">
        <v>44891</v>
      </c>
      <c r="B88" t="s">
        <v>764</v>
      </c>
      <c r="C88" t="s">
        <v>103</v>
      </c>
      <c r="D88" t="s">
        <v>10</v>
      </c>
      <c r="E88">
        <v>2018</v>
      </c>
      <c r="F88">
        <v>18414</v>
      </c>
      <c r="G88">
        <v>9.31254668335256E-2</v>
      </c>
      <c r="H88">
        <v>3661.39</v>
      </c>
      <c r="I88" s="5">
        <f>Table1[[#This Row],[Commission Rate]]*Table1[[#This Row],[Sale Price]]</f>
        <v>1714.8123462725405</v>
      </c>
      <c r="J88" s="6">
        <f>Table1[[#This Row],[Sale Price]]-Table1[[#This Row],[Cost of car]]</f>
        <v>14752.61</v>
      </c>
      <c r="K88" s="6">
        <f>YEAR(Table1[[#This Row],[Date]])</f>
        <v>2022</v>
      </c>
      <c r="L88" s="6">
        <f>Table1[[#This Row],[Year Sold]]-Table1[[#This Row],[Car Year]]</f>
        <v>4</v>
      </c>
    </row>
    <row r="89" spans="1:12" hidden="1" x14ac:dyDescent="0.75">
      <c r="A89" s="1">
        <v>44796</v>
      </c>
      <c r="B89" t="s">
        <v>8</v>
      </c>
      <c r="C89" t="s">
        <v>104</v>
      </c>
      <c r="D89" t="s">
        <v>13</v>
      </c>
      <c r="E89">
        <v>2022</v>
      </c>
      <c r="F89">
        <v>36318</v>
      </c>
      <c r="G89">
        <v>0.10799757556287599</v>
      </c>
      <c r="H89">
        <v>27382.41</v>
      </c>
      <c r="I89" s="5">
        <f>Table1[[#This Row],[Commission Rate]]*Table1[[#This Row],[Sale Price]]</f>
        <v>3922.2559492925302</v>
      </c>
      <c r="J89" s="6">
        <f>Table1[[#This Row],[Sale Price]]-Table1[[#This Row],[Cost of car]]</f>
        <v>8935.59</v>
      </c>
      <c r="K89" s="6">
        <f>YEAR(Table1[[#This Row],[Date]])</f>
        <v>2022</v>
      </c>
      <c r="L89" s="6">
        <f>Table1[[#This Row],[Year Sold]]-Table1[[#This Row],[Car Year]]</f>
        <v>0</v>
      </c>
    </row>
    <row r="90" spans="1:12" hidden="1" x14ac:dyDescent="0.75">
      <c r="A90" s="1">
        <v>44989</v>
      </c>
      <c r="B90" t="s">
        <v>764</v>
      </c>
      <c r="C90" t="s">
        <v>105</v>
      </c>
      <c r="D90" t="s">
        <v>10</v>
      </c>
      <c r="E90">
        <v>2011</v>
      </c>
      <c r="F90">
        <v>25310</v>
      </c>
      <c r="G90">
        <v>9.4071630626829106E-2</v>
      </c>
      <c r="H90">
        <v>9520.4699999999993</v>
      </c>
      <c r="I90" s="5">
        <f>Table1[[#This Row],[Commission Rate]]*Table1[[#This Row],[Sale Price]]</f>
        <v>2380.9529711650448</v>
      </c>
      <c r="J90" s="6">
        <f>Table1[[#This Row],[Sale Price]]-Table1[[#This Row],[Cost of car]]</f>
        <v>15789.53</v>
      </c>
      <c r="K90" s="6">
        <f>YEAR(Table1[[#This Row],[Date]])</f>
        <v>2023</v>
      </c>
      <c r="L90" s="6">
        <f>Table1[[#This Row],[Year Sold]]-Table1[[#This Row],[Car Year]]</f>
        <v>12</v>
      </c>
    </row>
    <row r="91" spans="1:12" hidden="1" x14ac:dyDescent="0.75">
      <c r="A91" s="1">
        <v>45017</v>
      </c>
      <c r="B91" t="s">
        <v>27</v>
      </c>
      <c r="C91" t="s">
        <v>106</v>
      </c>
      <c r="D91" t="s">
        <v>22</v>
      </c>
      <c r="E91">
        <v>2010</v>
      </c>
      <c r="F91">
        <v>39784</v>
      </c>
      <c r="G91">
        <v>0.116943585419507</v>
      </c>
      <c r="H91">
        <v>9200.26</v>
      </c>
      <c r="I91" s="5">
        <f>Table1[[#This Row],[Commission Rate]]*Table1[[#This Row],[Sale Price]]</f>
        <v>4652.4836023296666</v>
      </c>
      <c r="J91" s="6">
        <f>Table1[[#This Row],[Sale Price]]-Table1[[#This Row],[Cost of car]]</f>
        <v>30583.739999999998</v>
      </c>
      <c r="K91" s="6">
        <f>YEAR(Table1[[#This Row],[Date]])</f>
        <v>2023</v>
      </c>
      <c r="L91" s="6">
        <f>Table1[[#This Row],[Year Sold]]-Table1[[#This Row],[Car Year]]</f>
        <v>13</v>
      </c>
    </row>
    <row r="92" spans="1:12" hidden="1" x14ac:dyDescent="0.75">
      <c r="A92" s="1">
        <v>44912</v>
      </c>
      <c r="B92" t="s">
        <v>764</v>
      </c>
      <c r="C92" t="s">
        <v>107</v>
      </c>
      <c r="D92" t="s">
        <v>29</v>
      </c>
      <c r="E92">
        <v>2021</v>
      </c>
      <c r="F92">
        <v>15807</v>
      </c>
      <c r="G92">
        <v>6.3333411210828403E-2</v>
      </c>
      <c r="H92">
        <v>13037.19</v>
      </c>
      <c r="I92" s="5">
        <f>Table1[[#This Row],[Commission Rate]]*Table1[[#This Row],[Sale Price]]</f>
        <v>1001.1112310095646</v>
      </c>
      <c r="J92" s="6">
        <f>Table1[[#This Row],[Sale Price]]-Table1[[#This Row],[Cost of car]]</f>
        <v>2769.8099999999995</v>
      </c>
      <c r="K92" s="6">
        <f>YEAR(Table1[[#This Row],[Date]])</f>
        <v>2022</v>
      </c>
      <c r="L92" s="6">
        <f>Table1[[#This Row],[Year Sold]]-Table1[[#This Row],[Car Year]]</f>
        <v>1</v>
      </c>
    </row>
    <row r="93" spans="1:12" hidden="1" x14ac:dyDescent="0.75">
      <c r="A93" s="1">
        <v>44773</v>
      </c>
      <c r="B93" t="s">
        <v>46</v>
      </c>
      <c r="C93" t="s">
        <v>108</v>
      </c>
      <c r="D93" t="s">
        <v>29</v>
      </c>
      <c r="E93">
        <v>2012</v>
      </c>
      <c r="F93">
        <v>29055</v>
      </c>
      <c r="G93">
        <v>0.14994483375874501</v>
      </c>
      <c r="H93">
        <v>8490.94</v>
      </c>
      <c r="I93" s="5">
        <f>Table1[[#This Row],[Commission Rate]]*Table1[[#This Row],[Sale Price]]</f>
        <v>4356.6471448603361</v>
      </c>
      <c r="J93" s="6">
        <f>Table1[[#This Row],[Sale Price]]-Table1[[#This Row],[Cost of car]]</f>
        <v>20564.059999999998</v>
      </c>
      <c r="K93" s="6">
        <f>YEAR(Table1[[#This Row],[Date]])</f>
        <v>2022</v>
      </c>
      <c r="L93" s="6">
        <f>Table1[[#This Row],[Year Sold]]-Table1[[#This Row],[Car Year]]</f>
        <v>10</v>
      </c>
    </row>
    <row r="94" spans="1:12" hidden="1" x14ac:dyDescent="0.75">
      <c r="A94" s="1">
        <v>44737</v>
      </c>
      <c r="B94" t="s">
        <v>27</v>
      </c>
      <c r="C94" t="s">
        <v>109</v>
      </c>
      <c r="D94" t="s">
        <v>13</v>
      </c>
      <c r="E94">
        <v>2017</v>
      </c>
      <c r="F94">
        <v>12869</v>
      </c>
      <c r="G94">
        <v>6.9382754601440805E-2</v>
      </c>
      <c r="H94">
        <v>5363.45</v>
      </c>
      <c r="I94" s="5">
        <f>Table1[[#This Row],[Commission Rate]]*Table1[[#This Row],[Sale Price]]</f>
        <v>892.88666896594168</v>
      </c>
      <c r="J94" s="6">
        <f>Table1[[#This Row],[Sale Price]]-Table1[[#This Row],[Cost of car]]</f>
        <v>7505.55</v>
      </c>
      <c r="K94" s="6">
        <f>YEAR(Table1[[#This Row],[Date]])</f>
        <v>2022</v>
      </c>
      <c r="L94" s="6">
        <f>Table1[[#This Row],[Year Sold]]-Table1[[#This Row],[Car Year]]</f>
        <v>5</v>
      </c>
    </row>
    <row r="95" spans="1:12" hidden="1" x14ac:dyDescent="0.75">
      <c r="A95" s="1">
        <v>44866</v>
      </c>
      <c r="B95" t="s">
        <v>8</v>
      </c>
      <c r="C95" t="s">
        <v>110</v>
      </c>
      <c r="D95" t="s">
        <v>22</v>
      </c>
      <c r="E95">
        <v>2014</v>
      </c>
      <c r="F95">
        <v>23448</v>
      </c>
      <c r="G95">
        <v>7.4480613928184197E-2</v>
      </c>
      <c r="H95">
        <v>14605.26</v>
      </c>
      <c r="I95" s="5">
        <f>Table1[[#This Row],[Commission Rate]]*Table1[[#This Row],[Sale Price]]</f>
        <v>1746.4214353880629</v>
      </c>
      <c r="J95" s="6">
        <f>Table1[[#This Row],[Sale Price]]-Table1[[#This Row],[Cost of car]]</f>
        <v>8842.74</v>
      </c>
      <c r="K95" s="6">
        <f>YEAR(Table1[[#This Row],[Date]])</f>
        <v>2022</v>
      </c>
      <c r="L95" s="6">
        <f>Table1[[#This Row],[Year Sold]]-Table1[[#This Row],[Car Year]]</f>
        <v>8</v>
      </c>
    </row>
    <row r="96" spans="1:12" hidden="1" x14ac:dyDescent="0.75">
      <c r="A96" s="1">
        <v>44986</v>
      </c>
      <c r="B96" t="s">
        <v>23</v>
      </c>
      <c r="C96" t="s">
        <v>111</v>
      </c>
      <c r="D96" t="s">
        <v>22</v>
      </c>
      <c r="E96">
        <v>2011</v>
      </c>
      <c r="F96">
        <v>25536</v>
      </c>
      <c r="G96">
        <v>7.0639002608015602E-2</v>
      </c>
      <c r="H96">
        <v>3863.95</v>
      </c>
      <c r="I96" s="5">
        <f>Table1[[#This Row],[Commission Rate]]*Table1[[#This Row],[Sale Price]]</f>
        <v>1803.8375705982864</v>
      </c>
      <c r="J96" s="6">
        <f>Table1[[#This Row],[Sale Price]]-Table1[[#This Row],[Cost of car]]</f>
        <v>21672.05</v>
      </c>
      <c r="K96" s="6">
        <f>YEAR(Table1[[#This Row],[Date]])</f>
        <v>2023</v>
      </c>
      <c r="L96" s="6">
        <f>Table1[[#This Row],[Year Sold]]-Table1[[#This Row],[Car Year]]</f>
        <v>12</v>
      </c>
    </row>
    <row r="97" spans="1:12" hidden="1" x14ac:dyDescent="0.75">
      <c r="A97" s="1">
        <v>44921</v>
      </c>
      <c r="B97" t="s">
        <v>23</v>
      </c>
      <c r="C97" t="s">
        <v>112</v>
      </c>
      <c r="D97" t="s">
        <v>10</v>
      </c>
      <c r="E97">
        <v>2019</v>
      </c>
      <c r="F97">
        <v>46195</v>
      </c>
      <c r="G97">
        <v>0.12827201830752</v>
      </c>
      <c r="H97">
        <v>11464.97</v>
      </c>
      <c r="I97" s="5">
        <f>Table1[[#This Row],[Commission Rate]]*Table1[[#This Row],[Sale Price]]</f>
        <v>5925.525885715886</v>
      </c>
      <c r="J97" s="6">
        <f>Table1[[#This Row],[Sale Price]]-Table1[[#This Row],[Cost of car]]</f>
        <v>34730.03</v>
      </c>
      <c r="K97" s="6">
        <f>YEAR(Table1[[#This Row],[Date]])</f>
        <v>2022</v>
      </c>
      <c r="L97" s="6">
        <f>Table1[[#This Row],[Year Sold]]-Table1[[#This Row],[Car Year]]</f>
        <v>3</v>
      </c>
    </row>
    <row r="98" spans="1:12" hidden="1" x14ac:dyDescent="0.75">
      <c r="A98" s="1">
        <v>45039</v>
      </c>
      <c r="B98" t="s">
        <v>27</v>
      </c>
      <c r="C98" t="s">
        <v>113</v>
      </c>
      <c r="D98" t="s">
        <v>16</v>
      </c>
      <c r="E98">
        <v>2012</v>
      </c>
      <c r="F98">
        <v>15061</v>
      </c>
      <c r="G98">
        <v>0.11368732544506401</v>
      </c>
      <c r="H98">
        <v>9631.52</v>
      </c>
      <c r="I98" s="5">
        <f>Table1[[#This Row],[Commission Rate]]*Table1[[#This Row],[Sale Price]]</f>
        <v>1712.2448085281089</v>
      </c>
      <c r="J98" s="6">
        <f>Table1[[#This Row],[Sale Price]]-Table1[[#This Row],[Cost of car]]</f>
        <v>5429.48</v>
      </c>
      <c r="K98" s="6">
        <f>YEAR(Table1[[#This Row],[Date]])</f>
        <v>2023</v>
      </c>
      <c r="L98" s="6">
        <f>Table1[[#This Row],[Year Sold]]-Table1[[#This Row],[Car Year]]</f>
        <v>11</v>
      </c>
    </row>
    <row r="99" spans="1:12" hidden="1" x14ac:dyDescent="0.75">
      <c r="A99" s="1">
        <v>44795</v>
      </c>
      <c r="B99" t="s">
        <v>23</v>
      </c>
      <c r="C99" t="s">
        <v>114</v>
      </c>
      <c r="D99" t="s">
        <v>22</v>
      </c>
      <c r="E99">
        <v>2018</v>
      </c>
      <c r="F99">
        <v>14239</v>
      </c>
      <c r="G99">
        <v>8.4698911730557894E-2</v>
      </c>
      <c r="H99">
        <v>8479.6200000000008</v>
      </c>
      <c r="I99" s="5">
        <f>Table1[[#This Row],[Commission Rate]]*Table1[[#This Row],[Sale Price]]</f>
        <v>1206.0278041314139</v>
      </c>
      <c r="J99" s="6">
        <f>Table1[[#This Row],[Sale Price]]-Table1[[#This Row],[Cost of car]]</f>
        <v>5759.3799999999992</v>
      </c>
      <c r="K99" s="6">
        <f>YEAR(Table1[[#This Row],[Date]])</f>
        <v>2022</v>
      </c>
      <c r="L99" s="6">
        <f>Table1[[#This Row],[Year Sold]]-Table1[[#This Row],[Car Year]]</f>
        <v>4</v>
      </c>
    </row>
    <row r="100" spans="1:12" hidden="1" x14ac:dyDescent="0.75">
      <c r="A100" s="1">
        <v>44980</v>
      </c>
      <c r="B100" t="s">
        <v>8</v>
      </c>
      <c r="C100" t="s">
        <v>115</v>
      </c>
      <c r="D100" t="s">
        <v>13</v>
      </c>
      <c r="E100">
        <v>2014</v>
      </c>
      <c r="F100">
        <v>10364</v>
      </c>
      <c r="G100">
        <v>6.2669812790513202E-2</v>
      </c>
      <c r="H100">
        <v>2097.92</v>
      </c>
      <c r="I100" s="5">
        <f>Table1[[#This Row],[Commission Rate]]*Table1[[#This Row],[Sale Price]]</f>
        <v>649.50993976087886</v>
      </c>
      <c r="J100" s="6">
        <f>Table1[[#This Row],[Sale Price]]-Table1[[#This Row],[Cost of car]]</f>
        <v>8266.08</v>
      </c>
      <c r="K100" s="6">
        <f>YEAR(Table1[[#This Row],[Date]])</f>
        <v>2023</v>
      </c>
      <c r="L100" s="6">
        <f>Table1[[#This Row],[Year Sold]]-Table1[[#This Row],[Car Year]]</f>
        <v>9</v>
      </c>
    </row>
    <row r="101" spans="1:12" hidden="1" x14ac:dyDescent="0.75">
      <c r="A101" s="1">
        <v>44757</v>
      </c>
      <c r="B101" t="s">
        <v>17</v>
      </c>
      <c r="C101" t="s">
        <v>116</v>
      </c>
      <c r="D101" t="s">
        <v>13</v>
      </c>
      <c r="E101">
        <v>2017</v>
      </c>
      <c r="F101">
        <v>20447</v>
      </c>
      <c r="G101">
        <v>6.6205216911507395E-2</v>
      </c>
      <c r="H101">
        <v>4544.62</v>
      </c>
      <c r="I101" s="5">
        <f>Table1[[#This Row],[Commission Rate]]*Table1[[#This Row],[Sale Price]]</f>
        <v>1353.6980701895916</v>
      </c>
      <c r="J101" s="6">
        <f>Table1[[#This Row],[Sale Price]]-Table1[[#This Row],[Cost of car]]</f>
        <v>15902.380000000001</v>
      </c>
      <c r="K101" s="6">
        <f>YEAR(Table1[[#This Row],[Date]])</f>
        <v>2022</v>
      </c>
      <c r="L101" s="6">
        <f>Table1[[#This Row],[Year Sold]]-Table1[[#This Row],[Car Year]]</f>
        <v>5</v>
      </c>
    </row>
    <row r="102" spans="1:12" x14ac:dyDescent="0.75">
      <c r="A102" s="1">
        <v>44831</v>
      </c>
      <c r="B102" t="s">
        <v>33</v>
      </c>
      <c r="C102" t="s">
        <v>117</v>
      </c>
      <c r="D102" t="s">
        <v>22</v>
      </c>
      <c r="E102">
        <v>2014</v>
      </c>
      <c r="F102">
        <v>24744</v>
      </c>
      <c r="G102">
        <v>5.1165608133635097E-2</v>
      </c>
      <c r="H102">
        <v>12751.16</v>
      </c>
      <c r="I102" s="5">
        <f>Table1[[#This Row],[Commission Rate]]*Table1[[#This Row],[Sale Price]]</f>
        <v>1266.0418076586668</v>
      </c>
      <c r="J102" s="6">
        <f>Table1[[#This Row],[Sale Price]]-Table1[[#This Row],[Cost of car]]</f>
        <v>11992.84</v>
      </c>
      <c r="K102" s="6">
        <f>YEAR(Table1[[#This Row],[Date]])</f>
        <v>2022</v>
      </c>
      <c r="L102" s="6">
        <f>Table1[[#This Row],[Year Sold]]-Table1[[#This Row],[Car Year]]</f>
        <v>8</v>
      </c>
    </row>
    <row r="103" spans="1:12" hidden="1" x14ac:dyDescent="0.75">
      <c r="A103" s="1">
        <v>44929</v>
      </c>
      <c r="B103" t="s">
        <v>46</v>
      </c>
      <c r="C103" t="s">
        <v>118</v>
      </c>
      <c r="D103" t="s">
        <v>13</v>
      </c>
      <c r="E103">
        <v>2014</v>
      </c>
      <c r="F103">
        <v>41417</v>
      </c>
      <c r="G103">
        <v>0.109634892103098</v>
      </c>
      <c r="H103">
        <v>28728.91</v>
      </c>
      <c r="I103" s="5">
        <f>Table1[[#This Row],[Commission Rate]]*Table1[[#This Row],[Sale Price]]</f>
        <v>4540.7483262340102</v>
      </c>
      <c r="J103" s="6">
        <f>Table1[[#This Row],[Sale Price]]-Table1[[#This Row],[Cost of car]]</f>
        <v>12688.09</v>
      </c>
      <c r="K103" s="6">
        <f>YEAR(Table1[[#This Row],[Date]])</f>
        <v>2023</v>
      </c>
      <c r="L103" s="6">
        <f>Table1[[#This Row],[Year Sold]]-Table1[[#This Row],[Car Year]]</f>
        <v>9</v>
      </c>
    </row>
    <row r="104" spans="1:12" x14ac:dyDescent="0.75">
      <c r="A104" s="1">
        <v>44827</v>
      </c>
      <c r="B104" t="s">
        <v>20</v>
      </c>
      <c r="C104" t="s">
        <v>119</v>
      </c>
      <c r="D104" t="s">
        <v>29</v>
      </c>
      <c r="E104">
        <v>2011</v>
      </c>
      <c r="F104">
        <v>14302</v>
      </c>
      <c r="G104">
        <v>0.13461650695695301</v>
      </c>
      <c r="H104">
        <v>2168.2199999999998</v>
      </c>
      <c r="I104" s="5">
        <f>Table1[[#This Row],[Commission Rate]]*Table1[[#This Row],[Sale Price]]</f>
        <v>1925.285282498342</v>
      </c>
      <c r="J104" s="6">
        <f>Table1[[#This Row],[Sale Price]]-Table1[[#This Row],[Cost of car]]</f>
        <v>12133.78</v>
      </c>
      <c r="K104" s="6">
        <f>YEAR(Table1[[#This Row],[Date]])</f>
        <v>2022</v>
      </c>
      <c r="L104" s="6">
        <f>Table1[[#This Row],[Year Sold]]-Table1[[#This Row],[Car Year]]</f>
        <v>11</v>
      </c>
    </row>
    <row r="105" spans="1:12" hidden="1" x14ac:dyDescent="0.75">
      <c r="A105" s="1">
        <v>45003</v>
      </c>
      <c r="B105" t="s">
        <v>17</v>
      </c>
      <c r="C105" t="s">
        <v>120</v>
      </c>
      <c r="D105" t="s">
        <v>16</v>
      </c>
      <c r="E105">
        <v>2017</v>
      </c>
      <c r="F105">
        <v>43318</v>
      </c>
      <c r="G105">
        <v>7.4124938411897406E-2</v>
      </c>
      <c r="H105">
        <v>32341.82</v>
      </c>
      <c r="I105" s="5">
        <f>Table1[[#This Row],[Commission Rate]]*Table1[[#This Row],[Sale Price]]</f>
        <v>3210.9440821265716</v>
      </c>
      <c r="J105" s="6">
        <f>Table1[[#This Row],[Sale Price]]-Table1[[#This Row],[Cost of car]]</f>
        <v>10976.18</v>
      </c>
      <c r="K105" s="6">
        <f>YEAR(Table1[[#This Row],[Date]])</f>
        <v>2023</v>
      </c>
      <c r="L105" s="6">
        <f>Table1[[#This Row],[Year Sold]]-Table1[[#This Row],[Car Year]]</f>
        <v>6</v>
      </c>
    </row>
    <row r="106" spans="1:12" hidden="1" x14ac:dyDescent="0.75">
      <c r="A106" s="1">
        <v>44901</v>
      </c>
      <c r="B106" t="s">
        <v>11</v>
      </c>
      <c r="C106" t="s">
        <v>121</v>
      </c>
      <c r="D106" t="s">
        <v>29</v>
      </c>
      <c r="E106">
        <v>2014</v>
      </c>
      <c r="F106">
        <v>20597</v>
      </c>
      <c r="G106">
        <v>0.11092902622252</v>
      </c>
      <c r="H106">
        <v>7992.04</v>
      </c>
      <c r="I106" s="5">
        <f>Table1[[#This Row],[Commission Rate]]*Table1[[#This Row],[Sale Price]]</f>
        <v>2284.8051531052447</v>
      </c>
      <c r="J106" s="6">
        <f>Table1[[#This Row],[Sale Price]]-Table1[[#This Row],[Cost of car]]</f>
        <v>12604.96</v>
      </c>
      <c r="K106" s="6">
        <f>YEAR(Table1[[#This Row],[Date]])</f>
        <v>2022</v>
      </c>
      <c r="L106" s="6">
        <f>Table1[[#This Row],[Year Sold]]-Table1[[#This Row],[Car Year]]</f>
        <v>8</v>
      </c>
    </row>
    <row r="107" spans="1:12" hidden="1" x14ac:dyDescent="0.75">
      <c r="A107" s="1">
        <v>44913</v>
      </c>
      <c r="B107" t="s">
        <v>27</v>
      </c>
      <c r="C107" t="s">
        <v>122</v>
      </c>
      <c r="D107" t="s">
        <v>16</v>
      </c>
      <c r="E107">
        <v>2011</v>
      </c>
      <c r="F107">
        <v>11853</v>
      </c>
      <c r="G107">
        <v>0.11856870571978</v>
      </c>
      <c r="H107">
        <v>3135</v>
      </c>
      <c r="I107" s="5">
        <f>Table1[[#This Row],[Commission Rate]]*Table1[[#This Row],[Sale Price]]</f>
        <v>1405.3948688965522</v>
      </c>
      <c r="J107" s="6">
        <f>Table1[[#This Row],[Sale Price]]-Table1[[#This Row],[Cost of car]]</f>
        <v>8718</v>
      </c>
      <c r="K107" s="6">
        <f>YEAR(Table1[[#This Row],[Date]])</f>
        <v>2022</v>
      </c>
      <c r="L107" s="6">
        <f>Table1[[#This Row],[Year Sold]]-Table1[[#This Row],[Car Year]]</f>
        <v>11</v>
      </c>
    </row>
    <row r="108" spans="1:12" hidden="1" x14ac:dyDescent="0.75">
      <c r="A108" s="1">
        <v>44825</v>
      </c>
      <c r="B108" t="s">
        <v>14</v>
      </c>
      <c r="C108" t="s">
        <v>123</v>
      </c>
      <c r="D108" t="s">
        <v>16</v>
      </c>
      <c r="E108">
        <v>2018</v>
      </c>
      <c r="F108">
        <v>45975</v>
      </c>
      <c r="G108">
        <v>0.134241919250249</v>
      </c>
      <c r="H108">
        <v>8962.31</v>
      </c>
      <c r="I108" s="5">
        <f>Table1[[#This Row],[Commission Rate]]*Table1[[#This Row],[Sale Price]]</f>
        <v>6171.7722375301983</v>
      </c>
      <c r="J108" s="6">
        <f>Table1[[#This Row],[Sale Price]]-Table1[[#This Row],[Cost of car]]</f>
        <v>37012.69</v>
      </c>
      <c r="K108" s="6">
        <f>YEAR(Table1[[#This Row],[Date]])</f>
        <v>2022</v>
      </c>
      <c r="L108" s="6">
        <f>Table1[[#This Row],[Year Sold]]-Table1[[#This Row],[Car Year]]</f>
        <v>4</v>
      </c>
    </row>
    <row r="109" spans="1:12" hidden="1" x14ac:dyDescent="0.75">
      <c r="A109" s="1">
        <v>44999</v>
      </c>
      <c r="B109" t="s">
        <v>46</v>
      </c>
      <c r="C109" t="s">
        <v>124</v>
      </c>
      <c r="D109" t="s">
        <v>22</v>
      </c>
      <c r="E109">
        <v>2012</v>
      </c>
      <c r="F109">
        <v>35003</v>
      </c>
      <c r="G109">
        <v>0.115034457972768</v>
      </c>
      <c r="H109">
        <v>3028.52</v>
      </c>
      <c r="I109" s="5">
        <f>Table1[[#This Row],[Commission Rate]]*Table1[[#This Row],[Sale Price]]</f>
        <v>4026.5511324207982</v>
      </c>
      <c r="J109" s="6">
        <f>Table1[[#This Row],[Sale Price]]-Table1[[#This Row],[Cost of car]]</f>
        <v>31974.48</v>
      </c>
      <c r="K109" s="6">
        <f>YEAR(Table1[[#This Row],[Date]])</f>
        <v>2023</v>
      </c>
      <c r="L109" s="6">
        <f>Table1[[#This Row],[Year Sold]]-Table1[[#This Row],[Car Year]]</f>
        <v>11</v>
      </c>
    </row>
    <row r="110" spans="1:12" hidden="1" x14ac:dyDescent="0.75">
      <c r="A110" s="1">
        <v>44718</v>
      </c>
      <c r="B110" t="s">
        <v>8</v>
      </c>
      <c r="C110" t="s">
        <v>125</v>
      </c>
      <c r="D110" t="s">
        <v>22</v>
      </c>
      <c r="E110">
        <v>2020</v>
      </c>
      <c r="F110">
        <v>16020</v>
      </c>
      <c r="G110">
        <v>9.6959792328444205E-2</v>
      </c>
      <c r="H110">
        <v>12474.69</v>
      </c>
      <c r="I110" s="5">
        <f>Table1[[#This Row],[Commission Rate]]*Table1[[#This Row],[Sale Price]]</f>
        <v>1553.2958731016761</v>
      </c>
      <c r="J110" s="6">
        <f>Table1[[#This Row],[Sale Price]]-Table1[[#This Row],[Cost of car]]</f>
        <v>3545.3099999999995</v>
      </c>
      <c r="K110" s="6">
        <f>YEAR(Table1[[#This Row],[Date]])</f>
        <v>2022</v>
      </c>
      <c r="L110" s="6">
        <f>Table1[[#This Row],[Year Sold]]-Table1[[#This Row],[Car Year]]</f>
        <v>2</v>
      </c>
    </row>
    <row r="111" spans="1:12" hidden="1" x14ac:dyDescent="0.75">
      <c r="A111" s="1">
        <v>44979</v>
      </c>
      <c r="B111" t="s">
        <v>764</v>
      </c>
      <c r="C111" t="s">
        <v>126</v>
      </c>
      <c r="D111" t="s">
        <v>29</v>
      </c>
      <c r="E111">
        <v>2019</v>
      </c>
      <c r="F111">
        <v>43219</v>
      </c>
      <c r="G111">
        <v>5.8279957897417502E-2</v>
      </c>
      <c r="H111">
        <v>22593.759999999998</v>
      </c>
      <c r="I111" s="5">
        <f>Table1[[#This Row],[Commission Rate]]*Table1[[#This Row],[Sale Price]]</f>
        <v>2518.8015003684868</v>
      </c>
      <c r="J111" s="6">
        <f>Table1[[#This Row],[Sale Price]]-Table1[[#This Row],[Cost of car]]</f>
        <v>20625.240000000002</v>
      </c>
      <c r="K111" s="6">
        <f>YEAR(Table1[[#This Row],[Date]])</f>
        <v>2023</v>
      </c>
      <c r="L111" s="6">
        <f>Table1[[#This Row],[Year Sold]]-Table1[[#This Row],[Car Year]]</f>
        <v>4</v>
      </c>
    </row>
    <row r="112" spans="1:12" x14ac:dyDescent="0.75">
      <c r="A112" s="1">
        <v>44733</v>
      </c>
      <c r="B112" t="s">
        <v>20</v>
      </c>
      <c r="C112" t="s">
        <v>127</v>
      </c>
      <c r="D112" t="s">
        <v>16</v>
      </c>
      <c r="E112">
        <v>2012</v>
      </c>
      <c r="F112">
        <v>44895</v>
      </c>
      <c r="G112">
        <v>0.106798130653931</v>
      </c>
      <c r="H112">
        <v>8531.91</v>
      </c>
      <c r="I112" s="5">
        <f>Table1[[#This Row],[Commission Rate]]*Table1[[#This Row],[Sale Price]]</f>
        <v>4794.7020757082319</v>
      </c>
      <c r="J112" s="6">
        <f>Table1[[#This Row],[Sale Price]]-Table1[[#This Row],[Cost of car]]</f>
        <v>36363.089999999997</v>
      </c>
      <c r="K112" s="6">
        <f>YEAR(Table1[[#This Row],[Date]])</f>
        <v>2022</v>
      </c>
      <c r="L112" s="6">
        <f>Table1[[#This Row],[Year Sold]]-Table1[[#This Row],[Car Year]]</f>
        <v>10</v>
      </c>
    </row>
    <row r="113" spans="1:12" hidden="1" x14ac:dyDescent="0.75">
      <c r="A113" s="1">
        <v>44926</v>
      </c>
      <c r="B113" t="s">
        <v>23</v>
      </c>
      <c r="C113" t="s">
        <v>128</v>
      </c>
      <c r="D113" t="s">
        <v>10</v>
      </c>
      <c r="E113">
        <v>2020</v>
      </c>
      <c r="F113">
        <v>42505</v>
      </c>
      <c r="G113">
        <v>9.1330403371328403E-2</v>
      </c>
      <c r="H113">
        <v>27064.28</v>
      </c>
      <c r="I113" s="5">
        <f>Table1[[#This Row],[Commission Rate]]*Table1[[#This Row],[Sale Price]]</f>
        <v>3881.9987952983138</v>
      </c>
      <c r="J113" s="6">
        <f>Table1[[#This Row],[Sale Price]]-Table1[[#This Row],[Cost of car]]</f>
        <v>15440.720000000001</v>
      </c>
      <c r="K113" s="6">
        <f>YEAR(Table1[[#This Row],[Date]])</f>
        <v>2022</v>
      </c>
      <c r="L113" s="6">
        <f>Table1[[#This Row],[Year Sold]]-Table1[[#This Row],[Car Year]]</f>
        <v>2</v>
      </c>
    </row>
    <row r="114" spans="1:12" x14ac:dyDescent="0.75">
      <c r="A114" s="1">
        <v>44816</v>
      </c>
      <c r="B114" t="s">
        <v>20</v>
      </c>
      <c r="C114" t="s">
        <v>129</v>
      </c>
      <c r="D114" t="s">
        <v>13</v>
      </c>
      <c r="E114">
        <v>2012</v>
      </c>
      <c r="F114">
        <v>18361</v>
      </c>
      <c r="G114">
        <v>0.14542436577964099</v>
      </c>
      <c r="H114">
        <v>6587.71</v>
      </c>
      <c r="I114" s="5">
        <f>Table1[[#This Row],[Commission Rate]]*Table1[[#This Row],[Sale Price]]</f>
        <v>2670.1367800799881</v>
      </c>
      <c r="J114" s="6">
        <f>Table1[[#This Row],[Sale Price]]-Table1[[#This Row],[Cost of car]]</f>
        <v>11773.29</v>
      </c>
      <c r="K114" s="6">
        <f>YEAR(Table1[[#This Row],[Date]])</f>
        <v>2022</v>
      </c>
      <c r="L114" s="6">
        <f>Table1[[#This Row],[Year Sold]]-Table1[[#This Row],[Car Year]]</f>
        <v>10</v>
      </c>
    </row>
    <row r="115" spans="1:12" hidden="1" x14ac:dyDescent="0.75">
      <c r="A115" s="1">
        <v>44887</v>
      </c>
      <c r="B115" t="s">
        <v>23</v>
      </c>
      <c r="C115" t="s">
        <v>130</v>
      </c>
      <c r="D115" t="s">
        <v>13</v>
      </c>
      <c r="E115">
        <v>2017</v>
      </c>
      <c r="F115">
        <v>36551</v>
      </c>
      <c r="G115">
        <v>9.8624614974345798E-2</v>
      </c>
      <c r="H115">
        <v>9502.39</v>
      </c>
      <c r="I115" s="5">
        <f>Table1[[#This Row],[Commission Rate]]*Table1[[#This Row],[Sale Price]]</f>
        <v>3604.8283019273131</v>
      </c>
      <c r="J115" s="6">
        <f>Table1[[#This Row],[Sale Price]]-Table1[[#This Row],[Cost of car]]</f>
        <v>27048.61</v>
      </c>
      <c r="K115" s="6">
        <f>YEAR(Table1[[#This Row],[Date]])</f>
        <v>2022</v>
      </c>
      <c r="L115" s="6">
        <f>Table1[[#This Row],[Year Sold]]-Table1[[#This Row],[Car Year]]</f>
        <v>5</v>
      </c>
    </row>
    <row r="116" spans="1:12" hidden="1" x14ac:dyDescent="0.75">
      <c r="A116" s="1">
        <v>44700</v>
      </c>
      <c r="B116" t="s">
        <v>764</v>
      </c>
      <c r="C116" t="s">
        <v>131</v>
      </c>
      <c r="D116" t="s">
        <v>29</v>
      </c>
      <c r="E116">
        <v>2020</v>
      </c>
      <c r="F116">
        <v>11166</v>
      </c>
      <c r="G116">
        <v>0.102435396624024</v>
      </c>
      <c r="H116">
        <v>6244.51</v>
      </c>
      <c r="I116" s="5">
        <f>Table1[[#This Row],[Commission Rate]]*Table1[[#This Row],[Sale Price]]</f>
        <v>1143.7936387038519</v>
      </c>
      <c r="J116" s="6">
        <f>Table1[[#This Row],[Sale Price]]-Table1[[#This Row],[Cost of car]]</f>
        <v>4921.49</v>
      </c>
      <c r="K116" s="6">
        <f>YEAR(Table1[[#This Row],[Date]])</f>
        <v>2022</v>
      </c>
      <c r="L116" s="6">
        <f>Table1[[#This Row],[Year Sold]]-Table1[[#This Row],[Car Year]]</f>
        <v>2</v>
      </c>
    </row>
    <row r="117" spans="1:12" hidden="1" x14ac:dyDescent="0.75">
      <c r="A117" s="1">
        <v>44942</v>
      </c>
      <c r="B117" t="s">
        <v>23</v>
      </c>
      <c r="C117" t="s">
        <v>132</v>
      </c>
      <c r="D117" t="s">
        <v>13</v>
      </c>
      <c r="E117">
        <v>2015</v>
      </c>
      <c r="F117">
        <v>28848</v>
      </c>
      <c r="G117">
        <v>0.12057484210718</v>
      </c>
      <c r="H117">
        <v>3457.52</v>
      </c>
      <c r="I117" s="5">
        <f>Table1[[#This Row],[Commission Rate]]*Table1[[#This Row],[Sale Price]]</f>
        <v>3478.3430451079289</v>
      </c>
      <c r="J117" s="6">
        <f>Table1[[#This Row],[Sale Price]]-Table1[[#This Row],[Cost of car]]</f>
        <v>25390.48</v>
      </c>
      <c r="K117" s="6">
        <f>YEAR(Table1[[#This Row],[Date]])</f>
        <v>2023</v>
      </c>
      <c r="L117" s="6">
        <f>Table1[[#This Row],[Year Sold]]-Table1[[#This Row],[Car Year]]</f>
        <v>8</v>
      </c>
    </row>
    <row r="118" spans="1:12" x14ac:dyDescent="0.75">
      <c r="A118" s="1">
        <v>44809</v>
      </c>
      <c r="B118" t="s">
        <v>33</v>
      </c>
      <c r="C118" t="s">
        <v>133</v>
      </c>
      <c r="D118" t="s">
        <v>13</v>
      </c>
      <c r="E118">
        <v>2013</v>
      </c>
      <c r="F118">
        <v>11432</v>
      </c>
      <c r="G118">
        <v>0.116594012326986</v>
      </c>
      <c r="H118">
        <v>2070.4299999999998</v>
      </c>
      <c r="I118" s="5">
        <f>Table1[[#This Row],[Commission Rate]]*Table1[[#This Row],[Sale Price]]</f>
        <v>1332.9027489221039</v>
      </c>
      <c r="J118" s="6">
        <f>Table1[[#This Row],[Sale Price]]-Table1[[#This Row],[Cost of car]]</f>
        <v>9361.57</v>
      </c>
      <c r="K118" s="6">
        <f>YEAR(Table1[[#This Row],[Date]])</f>
        <v>2022</v>
      </c>
      <c r="L118" s="6">
        <f>Table1[[#This Row],[Year Sold]]-Table1[[#This Row],[Car Year]]</f>
        <v>9</v>
      </c>
    </row>
    <row r="119" spans="1:12" hidden="1" x14ac:dyDescent="0.75">
      <c r="A119" s="1">
        <v>45042</v>
      </c>
      <c r="B119" t="s">
        <v>23</v>
      </c>
      <c r="C119" t="s">
        <v>134</v>
      </c>
      <c r="D119" t="s">
        <v>22</v>
      </c>
      <c r="E119">
        <v>2014</v>
      </c>
      <c r="F119">
        <v>22855</v>
      </c>
      <c r="G119">
        <v>0.11530829168496801</v>
      </c>
      <c r="H119">
        <v>8072.44</v>
      </c>
      <c r="I119" s="5">
        <f>Table1[[#This Row],[Commission Rate]]*Table1[[#This Row],[Sale Price]]</f>
        <v>2635.3710064599436</v>
      </c>
      <c r="J119" s="6">
        <f>Table1[[#This Row],[Sale Price]]-Table1[[#This Row],[Cost of car]]</f>
        <v>14782.560000000001</v>
      </c>
      <c r="K119" s="6">
        <f>YEAR(Table1[[#This Row],[Date]])</f>
        <v>2023</v>
      </c>
      <c r="L119" s="6">
        <f>Table1[[#This Row],[Year Sold]]-Table1[[#This Row],[Car Year]]</f>
        <v>9</v>
      </c>
    </row>
    <row r="120" spans="1:12" hidden="1" x14ac:dyDescent="0.75">
      <c r="A120" s="1">
        <v>44879</v>
      </c>
      <c r="B120" t="s">
        <v>11</v>
      </c>
      <c r="C120" t="s">
        <v>135</v>
      </c>
      <c r="D120" t="s">
        <v>16</v>
      </c>
      <c r="E120">
        <v>2010</v>
      </c>
      <c r="F120">
        <v>41364</v>
      </c>
      <c r="G120">
        <v>7.8778145852860207E-2</v>
      </c>
      <c r="H120">
        <v>16188.75</v>
      </c>
      <c r="I120" s="5">
        <f>Table1[[#This Row],[Commission Rate]]*Table1[[#This Row],[Sale Price]]</f>
        <v>3258.5792250577097</v>
      </c>
      <c r="J120" s="6">
        <f>Table1[[#This Row],[Sale Price]]-Table1[[#This Row],[Cost of car]]</f>
        <v>25175.25</v>
      </c>
      <c r="K120" s="6">
        <f>YEAR(Table1[[#This Row],[Date]])</f>
        <v>2022</v>
      </c>
      <c r="L120" s="6">
        <f>Table1[[#This Row],[Year Sold]]-Table1[[#This Row],[Car Year]]</f>
        <v>12</v>
      </c>
    </row>
    <row r="121" spans="1:12" hidden="1" x14ac:dyDescent="0.75">
      <c r="A121" s="1">
        <v>44743</v>
      </c>
      <c r="B121" t="s">
        <v>8</v>
      </c>
      <c r="C121" t="s">
        <v>136</v>
      </c>
      <c r="D121" t="s">
        <v>16</v>
      </c>
      <c r="E121">
        <v>2020</v>
      </c>
      <c r="F121">
        <v>25251</v>
      </c>
      <c r="G121">
        <v>9.8135946229466905E-2</v>
      </c>
      <c r="H121">
        <v>9001.5400000000009</v>
      </c>
      <c r="I121" s="5">
        <f>Table1[[#This Row],[Commission Rate]]*Table1[[#This Row],[Sale Price]]</f>
        <v>2478.0307782402688</v>
      </c>
      <c r="J121" s="6">
        <f>Table1[[#This Row],[Sale Price]]-Table1[[#This Row],[Cost of car]]</f>
        <v>16249.46</v>
      </c>
      <c r="K121" s="6">
        <f>YEAR(Table1[[#This Row],[Date]])</f>
        <v>2022</v>
      </c>
      <c r="L121" s="6">
        <f>Table1[[#This Row],[Year Sold]]-Table1[[#This Row],[Car Year]]</f>
        <v>2</v>
      </c>
    </row>
    <row r="122" spans="1:12" hidden="1" x14ac:dyDescent="0.75">
      <c r="A122" s="1">
        <v>44801</v>
      </c>
      <c r="B122" t="s">
        <v>27</v>
      </c>
      <c r="C122" t="s">
        <v>137</v>
      </c>
      <c r="D122" t="s">
        <v>10</v>
      </c>
      <c r="E122">
        <v>2016</v>
      </c>
      <c r="F122">
        <v>30059</v>
      </c>
      <c r="G122">
        <v>0.12644323147021599</v>
      </c>
      <c r="H122">
        <v>19713.38</v>
      </c>
      <c r="I122" s="5">
        <f>Table1[[#This Row],[Commission Rate]]*Table1[[#This Row],[Sale Price]]</f>
        <v>3800.7570947632225</v>
      </c>
      <c r="J122" s="6">
        <f>Table1[[#This Row],[Sale Price]]-Table1[[#This Row],[Cost of car]]</f>
        <v>10345.619999999999</v>
      </c>
      <c r="K122" s="6">
        <f>YEAR(Table1[[#This Row],[Date]])</f>
        <v>2022</v>
      </c>
      <c r="L122" s="6">
        <f>Table1[[#This Row],[Year Sold]]-Table1[[#This Row],[Car Year]]</f>
        <v>6</v>
      </c>
    </row>
    <row r="123" spans="1:12" hidden="1" x14ac:dyDescent="0.75">
      <c r="A123" s="1">
        <v>44718</v>
      </c>
      <c r="B123" t="s">
        <v>17</v>
      </c>
      <c r="C123" t="s">
        <v>138</v>
      </c>
      <c r="D123" t="s">
        <v>13</v>
      </c>
      <c r="E123">
        <v>2021</v>
      </c>
      <c r="F123">
        <v>13254</v>
      </c>
      <c r="G123">
        <v>7.6286933178972602E-2</v>
      </c>
      <c r="H123">
        <v>5787.37</v>
      </c>
      <c r="I123" s="5">
        <f>Table1[[#This Row],[Commission Rate]]*Table1[[#This Row],[Sale Price]]</f>
        <v>1011.1070123541028</v>
      </c>
      <c r="J123" s="6">
        <f>Table1[[#This Row],[Sale Price]]-Table1[[#This Row],[Cost of car]]</f>
        <v>7466.63</v>
      </c>
      <c r="K123" s="6">
        <f>YEAR(Table1[[#This Row],[Date]])</f>
        <v>2022</v>
      </c>
      <c r="L123" s="6">
        <f>Table1[[#This Row],[Year Sold]]-Table1[[#This Row],[Car Year]]</f>
        <v>1</v>
      </c>
    </row>
    <row r="124" spans="1:12" hidden="1" x14ac:dyDescent="0.75">
      <c r="A124" s="1">
        <v>44930</v>
      </c>
      <c r="B124" t="s">
        <v>14</v>
      </c>
      <c r="C124" t="s">
        <v>139</v>
      </c>
      <c r="D124" t="s">
        <v>22</v>
      </c>
      <c r="E124">
        <v>2016</v>
      </c>
      <c r="F124">
        <v>43410</v>
      </c>
      <c r="G124">
        <v>5.51113200177017E-2</v>
      </c>
      <c r="H124">
        <v>5112.8999999999996</v>
      </c>
      <c r="I124" s="5">
        <f>Table1[[#This Row],[Commission Rate]]*Table1[[#This Row],[Sale Price]]</f>
        <v>2392.3824019684307</v>
      </c>
      <c r="J124" s="6">
        <f>Table1[[#This Row],[Sale Price]]-Table1[[#This Row],[Cost of car]]</f>
        <v>38297.1</v>
      </c>
      <c r="K124" s="6">
        <f>YEAR(Table1[[#This Row],[Date]])</f>
        <v>2023</v>
      </c>
      <c r="L124" s="6">
        <f>Table1[[#This Row],[Year Sold]]-Table1[[#This Row],[Car Year]]</f>
        <v>7</v>
      </c>
    </row>
    <row r="125" spans="1:12" hidden="1" x14ac:dyDescent="0.75">
      <c r="A125" s="1">
        <v>44723</v>
      </c>
      <c r="B125" t="s">
        <v>27</v>
      </c>
      <c r="C125" t="s">
        <v>140</v>
      </c>
      <c r="D125" t="s">
        <v>16</v>
      </c>
      <c r="E125">
        <v>2014</v>
      </c>
      <c r="F125">
        <v>40252</v>
      </c>
      <c r="G125">
        <v>6.1145230065255601E-2</v>
      </c>
      <c r="H125">
        <v>8875.33</v>
      </c>
      <c r="I125" s="5">
        <f>Table1[[#This Row],[Commission Rate]]*Table1[[#This Row],[Sale Price]]</f>
        <v>2461.2178005866685</v>
      </c>
      <c r="J125" s="6">
        <f>Table1[[#This Row],[Sale Price]]-Table1[[#This Row],[Cost of car]]</f>
        <v>31376.67</v>
      </c>
      <c r="K125" s="6">
        <f>YEAR(Table1[[#This Row],[Date]])</f>
        <v>2022</v>
      </c>
      <c r="L125" s="6">
        <f>Table1[[#This Row],[Year Sold]]-Table1[[#This Row],[Car Year]]</f>
        <v>8</v>
      </c>
    </row>
    <row r="126" spans="1:12" hidden="1" x14ac:dyDescent="0.75">
      <c r="A126" s="1">
        <v>44860</v>
      </c>
      <c r="B126" t="s">
        <v>23</v>
      </c>
      <c r="C126" t="s">
        <v>141</v>
      </c>
      <c r="D126" t="s">
        <v>29</v>
      </c>
      <c r="E126">
        <v>2014</v>
      </c>
      <c r="F126">
        <v>12737</v>
      </c>
      <c r="G126">
        <v>9.2558884483219805E-2</v>
      </c>
      <c r="H126">
        <v>3856.16</v>
      </c>
      <c r="I126" s="5">
        <f>Table1[[#This Row],[Commission Rate]]*Table1[[#This Row],[Sale Price]]</f>
        <v>1178.9225116627706</v>
      </c>
      <c r="J126" s="6">
        <f>Table1[[#This Row],[Sale Price]]-Table1[[#This Row],[Cost of car]]</f>
        <v>8880.84</v>
      </c>
      <c r="K126" s="6">
        <f>YEAR(Table1[[#This Row],[Date]])</f>
        <v>2022</v>
      </c>
      <c r="L126" s="6">
        <f>Table1[[#This Row],[Year Sold]]-Table1[[#This Row],[Car Year]]</f>
        <v>8</v>
      </c>
    </row>
    <row r="127" spans="1:12" hidden="1" x14ac:dyDescent="0.75">
      <c r="A127" s="1">
        <v>44692</v>
      </c>
      <c r="B127" t="s">
        <v>8</v>
      </c>
      <c r="C127" t="s">
        <v>142</v>
      </c>
      <c r="D127" t="s">
        <v>10</v>
      </c>
      <c r="E127">
        <v>2014</v>
      </c>
      <c r="F127">
        <v>17319</v>
      </c>
      <c r="G127">
        <v>8.0689870724712107E-2</v>
      </c>
      <c r="H127">
        <v>2108.58</v>
      </c>
      <c r="I127" s="5">
        <f>Table1[[#This Row],[Commission Rate]]*Table1[[#This Row],[Sale Price]]</f>
        <v>1397.4678710812889</v>
      </c>
      <c r="J127" s="6">
        <f>Table1[[#This Row],[Sale Price]]-Table1[[#This Row],[Cost of car]]</f>
        <v>15210.42</v>
      </c>
      <c r="K127" s="6">
        <f>YEAR(Table1[[#This Row],[Date]])</f>
        <v>2022</v>
      </c>
      <c r="L127" s="6">
        <f>Table1[[#This Row],[Year Sold]]-Table1[[#This Row],[Car Year]]</f>
        <v>8</v>
      </c>
    </row>
    <row r="128" spans="1:12" hidden="1" x14ac:dyDescent="0.75">
      <c r="A128" s="1">
        <v>44837</v>
      </c>
      <c r="B128" t="s">
        <v>27</v>
      </c>
      <c r="C128" t="s">
        <v>143</v>
      </c>
      <c r="D128" t="s">
        <v>13</v>
      </c>
      <c r="E128">
        <v>2022</v>
      </c>
      <c r="F128">
        <v>47010</v>
      </c>
      <c r="G128">
        <v>6.0486279673837497E-2</v>
      </c>
      <c r="H128">
        <v>30469.32</v>
      </c>
      <c r="I128" s="5">
        <f>Table1[[#This Row],[Commission Rate]]*Table1[[#This Row],[Sale Price]]</f>
        <v>2843.4600074671007</v>
      </c>
      <c r="J128" s="6">
        <f>Table1[[#This Row],[Sale Price]]-Table1[[#This Row],[Cost of car]]</f>
        <v>16540.68</v>
      </c>
      <c r="K128" s="6">
        <f>YEAR(Table1[[#This Row],[Date]])</f>
        <v>2022</v>
      </c>
      <c r="L128" s="6">
        <f>Table1[[#This Row],[Year Sold]]-Table1[[#This Row],[Car Year]]</f>
        <v>0</v>
      </c>
    </row>
    <row r="129" spans="1:12" hidden="1" x14ac:dyDescent="0.75">
      <c r="A129" s="1">
        <v>44733</v>
      </c>
      <c r="B129" t="s">
        <v>764</v>
      </c>
      <c r="C129" t="s">
        <v>144</v>
      </c>
      <c r="D129" t="s">
        <v>29</v>
      </c>
      <c r="E129">
        <v>2016</v>
      </c>
      <c r="F129">
        <v>24128</v>
      </c>
      <c r="G129">
        <v>9.5821396938689102E-2</v>
      </c>
      <c r="H129">
        <v>9443.7000000000007</v>
      </c>
      <c r="I129" s="5">
        <f>Table1[[#This Row],[Commission Rate]]*Table1[[#This Row],[Sale Price]]</f>
        <v>2311.9786653366905</v>
      </c>
      <c r="J129" s="6">
        <f>Table1[[#This Row],[Sale Price]]-Table1[[#This Row],[Cost of car]]</f>
        <v>14684.3</v>
      </c>
      <c r="K129" s="6">
        <f>YEAR(Table1[[#This Row],[Date]])</f>
        <v>2022</v>
      </c>
      <c r="L129" s="6">
        <f>Table1[[#This Row],[Year Sold]]-Table1[[#This Row],[Car Year]]</f>
        <v>6</v>
      </c>
    </row>
    <row r="130" spans="1:12" hidden="1" x14ac:dyDescent="0.75">
      <c r="A130" s="1">
        <v>44867</v>
      </c>
      <c r="B130" t="s">
        <v>764</v>
      </c>
      <c r="C130" t="s">
        <v>145</v>
      </c>
      <c r="D130" t="s">
        <v>22</v>
      </c>
      <c r="E130">
        <v>2013</v>
      </c>
      <c r="F130">
        <v>13125</v>
      </c>
      <c r="G130">
        <v>0.136961200240452</v>
      </c>
      <c r="H130">
        <v>3139.83</v>
      </c>
      <c r="I130" s="5">
        <f>Table1[[#This Row],[Commission Rate]]*Table1[[#This Row],[Sale Price]]</f>
        <v>1797.6157531559325</v>
      </c>
      <c r="J130" s="6">
        <f>Table1[[#This Row],[Sale Price]]-Table1[[#This Row],[Cost of car]]</f>
        <v>9985.17</v>
      </c>
      <c r="K130" s="6">
        <f>YEAR(Table1[[#This Row],[Date]])</f>
        <v>2022</v>
      </c>
      <c r="L130" s="6">
        <f>Table1[[#This Row],[Year Sold]]-Table1[[#This Row],[Car Year]]</f>
        <v>9</v>
      </c>
    </row>
    <row r="131" spans="1:12" hidden="1" x14ac:dyDescent="0.75">
      <c r="A131" s="1">
        <v>44761</v>
      </c>
      <c r="B131" t="s">
        <v>23</v>
      </c>
      <c r="C131" t="s">
        <v>146</v>
      </c>
      <c r="D131" t="s">
        <v>29</v>
      </c>
      <c r="E131">
        <v>2010</v>
      </c>
      <c r="F131">
        <v>40136</v>
      </c>
      <c r="G131">
        <v>0.113825901521536</v>
      </c>
      <c r="H131">
        <v>24689.45</v>
      </c>
      <c r="I131" s="5">
        <f>Table1[[#This Row],[Commission Rate]]*Table1[[#This Row],[Sale Price]]</f>
        <v>4568.516383468369</v>
      </c>
      <c r="J131" s="6">
        <f>Table1[[#This Row],[Sale Price]]-Table1[[#This Row],[Cost of car]]</f>
        <v>15446.55</v>
      </c>
      <c r="K131" s="6">
        <f>YEAR(Table1[[#This Row],[Date]])</f>
        <v>2022</v>
      </c>
      <c r="L131" s="6">
        <f>Table1[[#This Row],[Year Sold]]-Table1[[#This Row],[Car Year]]</f>
        <v>12</v>
      </c>
    </row>
    <row r="132" spans="1:12" hidden="1" x14ac:dyDescent="0.75">
      <c r="A132" s="1">
        <v>44991</v>
      </c>
      <c r="B132" t="s">
        <v>11</v>
      </c>
      <c r="C132" t="s">
        <v>147</v>
      </c>
      <c r="D132" t="s">
        <v>29</v>
      </c>
      <c r="E132">
        <v>2019</v>
      </c>
      <c r="F132">
        <v>46133</v>
      </c>
      <c r="G132">
        <v>0.14174048933763</v>
      </c>
      <c r="H132">
        <v>20612.32</v>
      </c>
      <c r="I132" s="5">
        <f>Table1[[#This Row],[Commission Rate]]*Table1[[#This Row],[Sale Price]]</f>
        <v>6538.9139946128853</v>
      </c>
      <c r="J132" s="6">
        <f>Table1[[#This Row],[Sale Price]]-Table1[[#This Row],[Cost of car]]</f>
        <v>25520.68</v>
      </c>
      <c r="K132" s="6">
        <f>YEAR(Table1[[#This Row],[Date]])</f>
        <v>2023</v>
      </c>
      <c r="L132" s="6">
        <f>Table1[[#This Row],[Year Sold]]-Table1[[#This Row],[Car Year]]</f>
        <v>4</v>
      </c>
    </row>
    <row r="133" spans="1:12" x14ac:dyDescent="0.75">
      <c r="A133" s="1">
        <v>44889</v>
      </c>
      <c r="B133" t="s">
        <v>20</v>
      </c>
      <c r="C133" t="s">
        <v>148</v>
      </c>
      <c r="D133" t="s">
        <v>13</v>
      </c>
      <c r="E133">
        <v>2014</v>
      </c>
      <c r="F133">
        <v>48335</v>
      </c>
      <c r="G133">
        <v>6.0558791988601299E-2</v>
      </c>
      <c r="H133">
        <v>22824.05</v>
      </c>
      <c r="I133" s="5">
        <f>Table1[[#This Row],[Commission Rate]]*Table1[[#This Row],[Sale Price]]</f>
        <v>2927.1092107690438</v>
      </c>
      <c r="J133" s="6">
        <f>Table1[[#This Row],[Sale Price]]-Table1[[#This Row],[Cost of car]]</f>
        <v>25510.95</v>
      </c>
      <c r="K133" s="6">
        <f>YEAR(Table1[[#This Row],[Date]])</f>
        <v>2022</v>
      </c>
      <c r="L133" s="6">
        <f>Table1[[#This Row],[Year Sold]]-Table1[[#This Row],[Car Year]]</f>
        <v>8</v>
      </c>
    </row>
    <row r="134" spans="1:12" hidden="1" x14ac:dyDescent="0.75">
      <c r="A134" s="1">
        <v>44894</v>
      </c>
      <c r="B134" t="s">
        <v>23</v>
      </c>
      <c r="C134" t="s">
        <v>149</v>
      </c>
      <c r="D134" t="s">
        <v>10</v>
      </c>
      <c r="E134">
        <v>2010</v>
      </c>
      <c r="F134">
        <v>20073</v>
      </c>
      <c r="G134">
        <v>9.6491572165238904E-2</v>
      </c>
      <c r="H134">
        <v>7308.68</v>
      </c>
      <c r="I134" s="5">
        <f>Table1[[#This Row],[Commission Rate]]*Table1[[#This Row],[Sale Price]]</f>
        <v>1936.8753280728406</v>
      </c>
      <c r="J134" s="6">
        <f>Table1[[#This Row],[Sale Price]]-Table1[[#This Row],[Cost of car]]</f>
        <v>12764.32</v>
      </c>
      <c r="K134" s="6">
        <f>YEAR(Table1[[#This Row],[Date]])</f>
        <v>2022</v>
      </c>
      <c r="L134" s="6">
        <f>Table1[[#This Row],[Year Sold]]-Table1[[#This Row],[Car Year]]</f>
        <v>12</v>
      </c>
    </row>
    <row r="135" spans="1:12" hidden="1" x14ac:dyDescent="0.75">
      <c r="A135" s="1">
        <v>44736</v>
      </c>
      <c r="B135" t="s">
        <v>764</v>
      </c>
      <c r="C135" t="s">
        <v>150</v>
      </c>
      <c r="D135" t="s">
        <v>13</v>
      </c>
      <c r="E135">
        <v>2020</v>
      </c>
      <c r="F135">
        <v>26119</v>
      </c>
      <c r="G135">
        <v>0.12499051567875499</v>
      </c>
      <c r="H135">
        <v>6712.31</v>
      </c>
      <c r="I135" s="5">
        <f>Table1[[#This Row],[Commission Rate]]*Table1[[#This Row],[Sale Price]]</f>
        <v>3264.6272790134017</v>
      </c>
      <c r="J135" s="6">
        <f>Table1[[#This Row],[Sale Price]]-Table1[[#This Row],[Cost of car]]</f>
        <v>19406.689999999999</v>
      </c>
      <c r="K135" s="6">
        <f>YEAR(Table1[[#This Row],[Date]])</f>
        <v>2022</v>
      </c>
      <c r="L135" s="6">
        <f>Table1[[#This Row],[Year Sold]]-Table1[[#This Row],[Car Year]]</f>
        <v>2</v>
      </c>
    </row>
    <row r="136" spans="1:12" x14ac:dyDescent="0.75">
      <c r="A136" s="1">
        <v>44802</v>
      </c>
      <c r="B136" t="s">
        <v>20</v>
      </c>
      <c r="C136" t="s">
        <v>151</v>
      </c>
      <c r="D136" t="s">
        <v>10</v>
      </c>
      <c r="E136">
        <v>2011</v>
      </c>
      <c r="F136">
        <v>35750</v>
      </c>
      <c r="G136">
        <v>7.2434719773424305E-2</v>
      </c>
      <c r="H136">
        <v>2920.07</v>
      </c>
      <c r="I136" s="5">
        <f>Table1[[#This Row],[Commission Rate]]*Table1[[#This Row],[Sale Price]]</f>
        <v>2589.5412318999188</v>
      </c>
      <c r="J136" s="6">
        <f>Table1[[#This Row],[Sale Price]]-Table1[[#This Row],[Cost of car]]</f>
        <v>32829.93</v>
      </c>
      <c r="K136" s="6">
        <f>YEAR(Table1[[#This Row],[Date]])</f>
        <v>2022</v>
      </c>
      <c r="L136" s="6">
        <f>Table1[[#This Row],[Year Sold]]-Table1[[#This Row],[Car Year]]</f>
        <v>11</v>
      </c>
    </row>
    <row r="137" spans="1:12" hidden="1" x14ac:dyDescent="0.75">
      <c r="A137" s="1">
        <v>44848</v>
      </c>
      <c r="B137" t="s">
        <v>23</v>
      </c>
      <c r="C137" t="s">
        <v>152</v>
      </c>
      <c r="D137" t="s">
        <v>29</v>
      </c>
      <c r="E137">
        <v>2014</v>
      </c>
      <c r="F137">
        <v>32570</v>
      </c>
      <c r="G137">
        <v>5.3213009503228E-2</v>
      </c>
      <c r="H137">
        <v>22566.55</v>
      </c>
      <c r="I137" s="5">
        <f>Table1[[#This Row],[Commission Rate]]*Table1[[#This Row],[Sale Price]]</f>
        <v>1733.147719520136</v>
      </c>
      <c r="J137" s="6">
        <f>Table1[[#This Row],[Sale Price]]-Table1[[#This Row],[Cost of car]]</f>
        <v>10003.450000000001</v>
      </c>
      <c r="K137" s="6">
        <f>YEAR(Table1[[#This Row],[Date]])</f>
        <v>2022</v>
      </c>
      <c r="L137" s="6">
        <f>Table1[[#This Row],[Year Sold]]-Table1[[#This Row],[Car Year]]</f>
        <v>8</v>
      </c>
    </row>
    <row r="138" spans="1:12" hidden="1" x14ac:dyDescent="0.75">
      <c r="A138" s="1">
        <v>44782</v>
      </c>
      <c r="B138" t="s">
        <v>23</v>
      </c>
      <c r="C138" t="s">
        <v>153</v>
      </c>
      <c r="D138" t="s">
        <v>22</v>
      </c>
      <c r="E138">
        <v>2016</v>
      </c>
      <c r="F138">
        <v>21711</v>
      </c>
      <c r="G138">
        <v>0.12881100007721</v>
      </c>
      <c r="H138">
        <v>9946.51</v>
      </c>
      <c r="I138" s="5">
        <f>Table1[[#This Row],[Commission Rate]]*Table1[[#This Row],[Sale Price]]</f>
        <v>2796.6156226763064</v>
      </c>
      <c r="J138" s="6">
        <f>Table1[[#This Row],[Sale Price]]-Table1[[#This Row],[Cost of car]]</f>
        <v>11764.49</v>
      </c>
      <c r="K138" s="6">
        <f>YEAR(Table1[[#This Row],[Date]])</f>
        <v>2022</v>
      </c>
      <c r="L138" s="6">
        <f>Table1[[#This Row],[Year Sold]]-Table1[[#This Row],[Car Year]]</f>
        <v>6</v>
      </c>
    </row>
    <row r="139" spans="1:12" x14ac:dyDescent="0.75">
      <c r="A139" s="1">
        <v>44835</v>
      </c>
      <c r="B139" t="s">
        <v>20</v>
      </c>
      <c r="C139" t="s">
        <v>154</v>
      </c>
      <c r="D139" t="s">
        <v>29</v>
      </c>
      <c r="E139">
        <v>2011</v>
      </c>
      <c r="F139">
        <v>48268</v>
      </c>
      <c r="G139">
        <v>0.105606466936255</v>
      </c>
      <c r="H139">
        <v>35505.519999999997</v>
      </c>
      <c r="I139" s="5">
        <f>Table1[[#This Row],[Commission Rate]]*Table1[[#This Row],[Sale Price]]</f>
        <v>5097.4129460791564</v>
      </c>
      <c r="J139" s="6">
        <f>Table1[[#This Row],[Sale Price]]-Table1[[#This Row],[Cost of car]]</f>
        <v>12762.480000000003</v>
      </c>
      <c r="K139" s="6">
        <f>YEAR(Table1[[#This Row],[Date]])</f>
        <v>2022</v>
      </c>
      <c r="L139" s="6">
        <f>Table1[[#This Row],[Year Sold]]-Table1[[#This Row],[Car Year]]</f>
        <v>11</v>
      </c>
    </row>
    <row r="140" spans="1:12" hidden="1" x14ac:dyDescent="0.75">
      <c r="A140" s="1">
        <v>44714</v>
      </c>
      <c r="B140" t="s">
        <v>17</v>
      </c>
      <c r="C140" t="s">
        <v>155</v>
      </c>
      <c r="D140" t="s">
        <v>16</v>
      </c>
      <c r="E140">
        <v>2020</v>
      </c>
      <c r="F140">
        <v>13759</v>
      </c>
      <c r="G140">
        <v>5.3533970530108499E-2</v>
      </c>
      <c r="H140">
        <v>3698.61</v>
      </c>
      <c r="I140" s="5">
        <f>Table1[[#This Row],[Commission Rate]]*Table1[[#This Row],[Sale Price]]</f>
        <v>736.57390052376286</v>
      </c>
      <c r="J140" s="6">
        <f>Table1[[#This Row],[Sale Price]]-Table1[[#This Row],[Cost of car]]</f>
        <v>10060.39</v>
      </c>
      <c r="K140" s="6">
        <f>YEAR(Table1[[#This Row],[Date]])</f>
        <v>2022</v>
      </c>
      <c r="L140" s="6">
        <f>Table1[[#This Row],[Year Sold]]-Table1[[#This Row],[Car Year]]</f>
        <v>2</v>
      </c>
    </row>
    <row r="141" spans="1:12" hidden="1" x14ac:dyDescent="0.75">
      <c r="A141" s="1">
        <v>44816</v>
      </c>
      <c r="B141" t="s">
        <v>11</v>
      </c>
      <c r="C141" t="s">
        <v>156</v>
      </c>
      <c r="D141" t="s">
        <v>10</v>
      </c>
      <c r="E141">
        <v>2014</v>
      </c>
      <c r="F141">
        <v>42620</v>
      </c>
      <c r="G141">
        <v>6.1437560184620703E-2</v>
      </c>
      <c r="H141">
        <v>14239.17</v>
      </c>
      <c r="I141" s="5">
        <f>Table1[[#This Row],[Commission Rate]]*Table1[[#This Row],[Sale Price]]</f>
        <v>2618.4688150685342</v>
      </c>
      <c r="J141" s="6">
        <f>Table1[[#This Row],[Sale Price]]-Table1[[#This Row],[Cost of car]]</f>
        <v>28380.83</v>
      </c>
      <c r="K141" s="6">
        <f>YEAR(Table1[[#This Row],[Date]])</f>
        <v>2022</v>
      </c>
      <c r="L141" s="6">
        <f>Table1[[#This Row],[Year Sold]]-Table1[[#This Row],[Car Year]]</f>
        <v>8</v>
      </c>
    </row>
    <row r="142" spans="1:12" hidden="1" x14ac:dyDescent="0.75">
      <c r="A142" s="1">
        <v>44910</v>
      </c>
      <c r="B142" t="s">
        <v>23</v>
      </c>
      <c r="C142" t="s">
        <v>157</v>
      </c>
      <c r="D142" t="s">
        <v>13</v>
      </c>
      <c r="E142">
        <v>2014</v>
      </c>
      <c r="F142">
        <v>37104</v>
      </c>
      <c r="G142">
        <v>0.11742424137021</v>
      </c>
      <c r="H142">
        <v>17531.22</v>
      </c>
      <c r="I142" s="5">
        <f>Table1[[#This Row],[Commission Rate]]*Table1[[#This Row],[Sale Price]]</f>
        <v>4356.9090518002722</v>
      </c>
      <c r="J142" s="6">
        <f>Table1[[#This Row],[Sale Price]]-Table1[[#This Row],[Cost of car]]</f>
        <v>19572.78</v>
      </c>
      <c r="K142" s="6">
        <f>YEAR(Table1[[#This Row],[Date]])</f>
        <v>2022</v>
      </c>
      <c r="L142" s="6">
        <f>Table1[[#This Row],[Year Sold]]-Table1[[#This Row],[Car Year]]</f>
        <v>8</v>
      </c>
    </row>
    <row r="143" spans="1:12" hidden="1" x14ac:dyDescent="0.75">
      <c r="A143" s="1">
        <v>44729</v>
      </c>
      <c r="B143" t="s">
        <v>23</v>
      </c>
      <c r="C143" t="s">
        <v>158</v>
      </c>
      <c r="D143" t="s">
        <v>10</v>
      </c>
      <c r="E143">
        <v>2010</v>
      </c>
      <c r="F143">
        <v>10681</v>
      </c>
      <c r="G143">
        <v>0.11276874262757899</v>
      </c>
      <c r="H143">
        <v>2233.5300000000002</v>
      </c>
      <c r="I143" s="5">
        <f>Table1[[#This Row],[Commission Rate]]*Table1[[#This Row],[Sale Price]]</f>
        <v>1204.4829400051713</v>
      </c>
      <c r="J143" s="6">
        <f>Table1[[#This Row],[Sale Price]]-Table1[[#This Row],[Cost of car]]</f>
        <v>8447.4699999999993</v>
      </c>
      <c r="K143" s="6">
        <f>YEAR(Table1[[#This Row],[Date]])</f>
        <v>2022</v>
      </c>
      <c r="L143" s="6">
        <f>Table1[[#This Row],[Year Sold]]-Table1[[#This Row],[Car Year]]</f>
        <v>12</v>
      </c>
    </row>
    <row r="144" spans="1:12" hidden="1" x14ac:dyDescent="0.75">
      <c r="A144" s="1">
        <v>44896</v>
      </c>
      <c r="B144" t="s">
        <v>27</v>
      </c>
      <c r="C144" t="s">
        <v>159</v>
      </c>
      <c r="D144" t="s">
        <v>29</v>
      </c>
      <c r="E144">
        <v>2014</v>
      </c>
      <c r="F144">
        <v>33918</v>
      </c>
      <c r="G144">
        <v>0.11404979407398901</v>
      </c>
      <c r="H144">
        <v>29367.99</v>
      </c>
      <c r="I144" s="5">
        <f>Table1[[#This Row],[Commission Rate]]*Table1[[#This Row],[Sale Price]]</f>
        <v>3868.340915401559</v>
      </c>
      <c r="J144" s="6">
        <f>Table1[[#This Row],[Sale Price]]-Table1[[#This Row],[Cost of car]]</f>
        <v>4550.0099999999984</v>
      </c>
      <c r="K144" s="6">
        <f>YEAR(Table1[[#This Row],[Date]])</f>
        <v>2022</v>
      </c>
      <c r="L144" s="6">
        <f>Table1[[#This Row],[Year Sold]]-Table1[[#This Row],[Car Year]]</f>
        <v>8</v>
      </c>
    </row>
    <row r="145" spans="1:12" hidden="1" x14ac:dyDescent="0.75">
      <c r="A145" s="1">
        <v>44779</v>
      </c>
      <c r="B145" t="s">
        <v>17</v>
      </c>
      <c r="C145" t="s">
        <v>160</v>
      </c>
      <c r="D145" t="s">
        <v>10</v>
      </c>
      <c r="E145">
        <v>2022</v>
      </c>
      <c r="F145">
        <v>37606</v>
      </c>
      <c r="G145">
        <v>0.14262874364179801</v>
      </c>
      <c r="H145">
        <v>20121.62</v>
      </c>
      <c r="I145" s="5">
        <f>Table1[[#This Row],[Commission Rate]]*Table1[[#This Row],[Sale Price]]</f>
        <v>5363.6965333934559</v>
      </c>
      <c r="J145" s="6">
        <f>Table1[[#This Row],[Sale Price]]-Table1[[#This Row],[Cost of car]]</f>
        <v>17484.38</v>
      </c>
      <c r="K145" s="6">
        <f>YEAR(Table1[[#This Row],[Date]])</f>
        <v>2022</v>
      </c>
      <c r="L145" s="6">
        <f>Table1[[#This Row],[Year Sold]]-Table1[[#This Row],[Car Year]]</f>
        <v>0</v>
      </c>
    </row>
    <row r="146" spans="1:12" hidden="1" x14ac:dyDescent="0.75">
      <c r="A146" s="1">
        <v>44947</v>
      </c>
      <c r="B146" t="s">
        <v>23</v>
      </c>
      <c r="C146" t="s">
        <v>161</v>
      </c>
      <c r="D146" t="s">
        <v>22</v>
      </c>
      <c r="E146">
        <v>2010</v>
      </c>
      <c r="F146">
        <v>14128</v>
      </c>
      <c r="G146">
        <v>0.13966744914870499</v>
      </c>
      <c r="H146">
        <v>4529.18</v>
      </c>
      <c r="I146" s="5">
        <f>Table1[[#This Row],[Commission Rate]]*Table1[[#This Row],[Sale Price]]</f>
        <v>1973.221721572904</v>
      </c>
      <c r="J146" s="6">
        <f>Table1[[#This Row],[Sale Price]]-Table1[[#This Row],[Cost of car]]</f>
        <v>9598.82</v>
      </c>
      <c r="K146" s="6">
        <f>YEAR(Table1[[#This Row],[Date]])</f>
        <v>2023</v>
      </c>
      <c r="L146" s="6">
        <f>Table1[[#This Row],[Year Sold]]-Table1[[#This Row],[Car Year]]</f>
        <v>13</v>
      </c>
    </row>
    <row r="147" spans="1:12" hidden="1" x14ac:dyDescent="0.75">
      <c r="A147" s="1">
        <v>44917</v>
      </c>
      <c r="B147" t="s">
        <v>17</v>
      </c>
      <c r="C147" t="s">
        <v>162</v>
      </c>
      <c r="D147" t="s">
        <v>29</v>
      </c>
      <c r="E147">
        <v>2022</v>
      </c>
      <c r="F147">
        <v>18322</v>
      </c>
      <c r="G147">
        <v>9.2753163909235894E-2</v>
      </c>
      <c r="H147">
        <v>14765.29</v>
      </c>
      <c r="I147" s="5">
        <f>Table1[[#This Row],[Commission Rate]]*Table1[[#This Row],[Sale Price]]</f>
        <v>1699.4234691450201</v>
      </c>
      <c r="J147" s="6">
        <f>Table1[[#This Row],[Sale Price]]-Table1[[#This Row],[Cost of car]]</f>
        <v>3556.7099999999991</v>
      </c>
      <c r="K147" s="6">
        <f>YEAR(Table1[[#This Row],[Date]])</f>
        <v>2022</v>
      </c>
      <c r="L147" s="6">
        <f>Table1[[#This Row],[Year Sold]]-Table1[[#This Row],[Car Year]]</f>
        <v>0</v>
      </c>
    </row>
    <row r="148" spans="1:12" hidden="1" x14ac:dyDescent="0.75">
      <c r="A148" s="1">
        <v>45012</v>
      </c>
      <c r="B148" t="s">
        <v>14</v>
      </c>
      <c r="C148" t="s">
        <v>163</v>
      </c>
      <c r="D148" t="s">
        <v>13</v>
      </c>
      <c r="E148">
        <v>2013</v>
      </c>
      <c r="F148">
        <v>29110</v>
      </c>
      <c r="G148">
        <v>0.133126852254001</v>
      </c>
      <c r="H148">
        <v>17953.919999999998</v>
      </c>
      <c r="I148" s="5">
        <f>Table1[[#This Row],[Commission Rate]]*Table1[[#This Row],[Sale Price]]</f>
        <v>3875.3226691139694</v>
      </c>
      <c r="J148" s="6">
        <f>Table1[[#This Row],[Sale Price]]-Table1[[#This Row],[Cost of car]]</f>
        <v>11156.080000000002</v>
      </c>
      <c r="K148" s="6">
        <f>YEAR(Table1[[#This Row],[Date]])</f>
        <v>2023</v>
      </c>
      <c r="L148" s="6">
        <f>Table1[[#This Row],[Year Sold]]-Table1[[#This Row],[Car Year]]</f>
        <v>10</v>
      </c>
    </row>
    <row r="149" spans="1:12" x14ac:dyDescent="0.75">
      <c r="A149" s="1">
        <v>44730</v>
      </c>
      <c r="B149" t="s">
        <v>20</v>
      </c>
      <c r="C149" t="s">
        <v>164</v>
      </c>
      <c r="D149" t="s">
        <v>10</v>
      </c>
      <c r="E149">
        <v>2021</v>
      </c>
      <c r="F149">
        <v>47851</v>
      </c>
      <c r="G149">
        <v>6.6272773010477695E-2</v>
      </c>
      <c r="H149">
        <v>31141.7</v>
      </c>
      <c r="I149" s="5">
        <f>Table1[[#This Row],[Commission Rate]]*Table1[[#This Row],[Sale Price]]</f>
        <v>3171.218461324368</v>
      </c>
      <c r="J149" s="6">
        <f>Table1[[#This Row],[Sale Price]]-Table1[[#This Row],[Cost of car]]</f>
        <v>16709.3</v>
      </c>
      <c r="K149" s="6">
        <f>YEAR(Table1[[#This Row],[Date]])</f>
        <v>2022</v>
      </c>
      <c r="L149" s="6">
        <f>Table1[[#This Row],[Year Sold]]-Table1[[#This Row],[Car Year]]</f>
        <v>1</v>
      </c>
    </row>
    <row r="150" spans="1:12" hidden="1" x14ac:dyDescent="0.75">
      <c r="A150" s="1">
        <v>44902</v>
      </c>
      <c r="B150" t="s">
        <v>27</v>
      </c>
      <c r="C150" t="s">
        <v>165</v>
      </c>
      <c r="D150" t="s">
        <v>10</v>
      </c>
      <c r="E150">
        <v>2021</v>
      </c>
      <c r="F150">
        <v>17829</v>
      </c>
      <c r="G150">
        <v>0.13322058898713501</v>
      </c>
      <c r="H150">
        <v>10482.75</v>
      </c>
      <c r="I150" s="5">
        <f>Table1[[#This Row],[Commission Rate]]*Table1[[#This Row],[Sale Price]]</f>
        <v>2375.18988105163</v>
      </c>
      <c r="J150" s="6">
        <f>Table1[[#This Row],[Sale Price]]-Table1[[#This Row],[Cost of car]]</f>
        <v>7346.25</v>
      </c>
      <c r="K150" s="6">
        <f>YEAR(Table1[[#This Row],[Date]])</f>
        <v>2022</v>
      </c>
      <c r="L150" s="6">
        <f>Table1[[#This Row],[Year Sold]]-Table1[[#This Row],[Car Year]]</f>
        <v>1</v>
      </c>
    </row>
    <row r="151" spans="1:12" hidden="1" x14ac:dyDescent="0.75">
      <c r="A151" s="1">
        <v>44978</v>
      </c>
      <c r="B151" t="s">
        <v>23</v>
      </c>
      <c r="C151" t="s">
        <v>166</v>
      </c>
      <c r="D151" t="s">
        <v>16</v>
      </c>
      <c r="E151">
        <v>2015</v>
      </c>
      <c r="F151">
        <v>40677</v>
      </c>
      <c r="G151">
        <v>0.10015656897894799</v>
      </c>
      <c r="H151">
        <v>21707.119999999999</v>
      </c>
      <c r="I151" s="5">
        <f>Table1[[#This Row],[Commission Rate]]*Table1[[#This Row],[Sale Price]]</f>
        <v>4074.0687563566676</v>
      </c>
      <c r="J151" s="6">
        <f>Table1[[#This Row],[Sale Price]]-Table1[[#This Row],[Cost of car]]</f>
        <v>18969.88</v>
      </c>
      <c r="K151" s="6">
        <f>YEAR(Table1[[#This Row],[Date]])</f>
        <v>2023</v>
      </c>
      <c r="L151" s="6">
        <f>Table1[[#This Row],[Year Sold]]-Table1[[#This Row],[Car Year]]</f>
        <v>8</v>
      </c>
    </row>
    <row r="152" spans="1:12" hidden="1" x14ac:dyDescent="0.75">
      <c r="A152" s="1">
        <v>44785</v>
      </c>
      <c r="B152" t="s">
        <v>17</v>
      </c>
      <c r="C152" t="s">
        <v>167</v>
      </c>
      <c r="D152" t="s">
        <v>13</v>
      </c>
      <c r="E152">
        <v>2020</v>
      </c>
      <c r="F152">
        <v>13194</v>
      </c>
      <c r="G152">
        <v>6.8788472205261894E-2</v>
      </c>
      <c r="H152">
        <v>9733.19</v>
      </c>
      <c r="I152" s="5">
        <f>Table1[[#This Row],[Commission Rate]]*Table1[[#This Row],[Sale Price]]</f>
        <v>907.59510227622548</v>
      </c>
      <c r="J152" s="6">
        <f>Table1[[#This Row],[Sale Price]]-Table1[[#This Row],[Cost of car]]</f>
        <v>3460.8099999999995</v>
      </c>
      <c r="K152" s="6">
        <f>YEAR(Table1[[#This Row],[Date]])</f>
        <v>2022</v>
      </c>
      <c r="L152" s="6">
        <f>Table1[[#This Row],[Year Sold]]-Table1[[#This Row],[Car Year]]</f>
        <v>2</v>
      </c>
    </row>
    <row r="153" spans="1:12" hidden="1" x14ac:dyDescent="0.75">
      <c r="A153" s="1">
        <v>44996</v>
      </c>
      <c r="B153" t="s">
        <v>17</v>
      </c>
      <c r="C153" t="s">
        <v>168</v>
      </c>
      <c r="D153" t="s">
        <v>10</v>
      </c>
      <c r="E153">
        <v>2020</v>
      </c>
      <c r="F153">
        <v>26009</v>
      </c>
      <c r="G153">
        <v>0.110082018974044</v>
      </c>
      <c r="H153">
        <v>8653.1299999999992</v>
      </c>
      <c r="I153" s="5">
        <f>Table1[[#This Row],[Commission Rate]]*Table1[[#This Row],[Sale Price]]</f>
        <v>2863.1232314959107</v>
      </c>
      <c r="J153" s="6">
        <f>Table1[[#This Row],[Sale Price]]-Table1[[#This Row],[Cost of car]]</f>
        <v>17355.870000000003</v>
      </c>
      <c r="K153" s="6">
        <f>YEAR(Table1[[#This Row],[Date]])</f>
        <v>2023</v>
      </c>
      <c r="L153" s="6">
        <f>Table1[[#This Row],[Year Sold]]-Table1[[#This Row],[Car Year]]</f>
        <v>3</v>
      </c>
    </row>
    <row r="154" spans="1:12" hidden="1" x14ac:dyDescent="0.75">
      <c r="A154" s="1">
        <v>44776</v>
      </c>
      <c r="B154" t="s">
        <v>8</v>
      </c>
      <c r="C154" t="s">
        <v>169</v>
      </c>
      <c r="D154" t="s">
        <v>29</v>
      </c>
      <c r="E154">
        <v>2013</v>
      </c>
      <c r="F154">
        <v>34377</v>
      </c>
      <c r="G154">
        <v>0.121713539880907</v>
      </c>
      <c r="H154">
        <v>14860.02</v>
      </c>
      <c r="I154" s="5">
        <f>Table1[[#This Row],[Commission Rate]]*Table1[[#This Row],[Sale Price]]</f>
        <v>4184.14636048594</v>
      </c>
      <c r="J154" s="6">
        <f>Table1[[#This Row],[Sale Price]]-Table1[[#This Row],[Cost of car]]</f>
        <v>19516.98</v>
      </c>
      <c r="K154" s="6">
        <f>YEAR(Table1[[#This Row],[Date]])</f>
        <v>2022</v>
      </c>
      <c r="L154" s="6">
        <f>Table1[[#This Row],[Year Sold]]-Table1[[#This Row],[Car Year]]</f>
        <v>9</v>
      </c>
    </row>
    <row r="155" spans="1:12" hidden="1" x14ac:dyDescent="0.75">
      <c r="A155" s="1">
        <v>44689</v>
      </c>
      <c r="B155" t="s">
        <v>46</v>
      </c>
      <c r="C155" t="s">
        <v>170</v>
      </c>
      <c r="D155" t="s">
        <v>13</v>
      </c>
      <c r="E155">
        <v>2011</v>
      </c>
      <c r="F155">
        <v>20722</v>
      </c>
      <c r="G155">
        <v>0.12937180261081599</v>
      </c>
      <c r="H155">
        <v>12813.23</v>
      </c>
      <c r="I155" s="5">
        <f>Table1[[#This Row],[Commission Rate]]*Table1[[#This Row],[Sale Price]]</f>
        <v>2680.8424937013287</v>
      </c>
      <c r="J155" s="6">
        <f>Table1[[#This Row],[Sale Price]]-Table1[[#This Row],[Cost of car]]</f>
        <v>7908.77</v>
      </c>
      <c r="K155" s="6">
        <f>YEAR(Table1[[#This Row],[Date]])</f>
        <v>2022</v>
      </c>
      <c r="L155" s="6">
        <f>Table1[[#This Row],[Year Sold]]-Table1[[#This Row],[Car Year]]</f>
        <v>11</v>
      </c>
    </row>
    <row r="156" spans="1:12" hidden="1" x14ac:dyDescent="0.75">
      <c r="A156" s="1">
        <v>44902</v>
      </c>
      <c r="B156" t="s">
        <v>11</v>
      </c>
      <c r="C156" t="s">
        <v>171</v>
      </c>
      <c r="D156" t="s">
        <v>22</v>
      </c>
      <c r="E156">
        <v>2015</v>
      </c>
      <c r="F156">
        <v>46889</v>
      </c>
      <c r="G156">
        <v>5.39060564476797E-2</v>
      </c>
      <c r="H156">
        <v>14466.79</v>
      </c>
      <c r="I156" s="5">
        <f>Table1[[#This Row],[Commission Rate]]*Table1[[#This Row],[Sale Price]]</f>
        <v>2527.6010807752536</v>
      </c>
      <c r="J156" s="6">
        <f>Table1[[#This Row],[Sale Price]]-Table1[[#This Row],[Cost of car]]</f>
        <v>32422.21</v>
      </c>
      <c r="K156" s="6">
        <f>YEAR(Table1[[#This Row],[Date]])</f>
        <v>2022</v>
      </c>
      <c r="L156" s="6">
        <f>Table1[[#This Row],[Year Sold]]-Table1[[#This Row],[Car Year]]</f>
        <v>7</v>
      </c>
    </row>
    <row r="157" spans="1:12" x14ac:dyDescent="0.75">
      <c r="A157" s="1">
        <v>44752</v>
      </c>
      <c r="B157" t="s">
        <v>20</v>
      </c>
      <c r="C157" t="s">
        <v>172</v>
      </c>
      <c r="D157" t="s">
        <v>13</v>
      </c>
      <c r="E157">
        <v>2020</v>
      </c>
      <c r="F157">
        <v>30181</v>
      </c>
      <c r="G157">
        <v>0.124690899341325</v>
      </c>
      <c r="H157">
        <v>17799.57</v>
      </c>
      <c r="I157" s="5">
        <f>Table1[[#This Row],[Commission Rate]]*Table1[[#This Row],[Sale Price]]</f>
        <v>3763.2960330205301</v>
      </c>
      <c r="J157" s="6">
        <f>Table1[[#This Row],[Sale Price]]-Table1[[#This Row],[Cost of car]]</f>
        <v>12381.43</v>
      </c>
      <c r="K157" s="6">
        <f>YEAR(Table1[[#This Row],[Date]])</f>
        <v>2022</v>
      </c>
      <c r="L157" s="6">
        <f>Table1[[#This Row],[Year Sold]]-Table1[[#This Row],[Car Year]]</f>
        <v>2</v>
      </c>
    </row>
    <row r="158" spans="1:12" hidden="1" x14ac:dyDescent="0.75">
      <c r="A158" s="1">
        <v>44883</v>
      </c>
      <c r="B158" t="s">
        <v>27</v>
      </c>
      <c r="C158" t="s">
        <v>173</v>
      </c>
      <c r="D158" t="s">
        <v>22</v>
      </c>
      <c r="E158">
        <v>2020</v>
      </c>
      <c r="F158">
        <v>43613</v>
      </c>
      <c r="G158">
        <v>8.2864499324392105E-2</v>
      </c>
      <c r="H158">
        <v>29464.41</v>
      </c>
      <c r="I158" s="5">
        <f>Table1[[#This Row],[Commission Rate]]*Table1[[#This Row],[Sale Price]]</f>
        <v>3613.969409034713</v>
      </c>
      <c r="J158" s="6">
        <f>Table1[[#This Row],[Sale Price]]-Table1[[#This Row],[Cost of car]]</f>
        <v>14148.59</v>
      </c>
      <c r="K158" s="6">
        <f>YEAR(Table1[[#This Row],[Date]])</f>
        <v>2022</v>
      </c>
      <c r="L158" s="6">
        <f>Table1[[#This Row],[Year Sold]]-Table1[[#This Row],[Car Year]]</f>
        <v>2</v>
      </c>
    </row>
    <row r="159" spans="1:12" hidden="1" x14ac:dyDescent="0.75">
      <c r="A159" s="1">
        <v>45009</v>
      </c>
      <c r="B159" t="s">
        <v>33</v>
      </c>
      <c r="C159" t="s">
        <v>174</v>
      </c>
      <c r="D159" t="s">
        <v>13</v>
      </c>
      <c r="E159">
        <v>2018</v>
      </c>
      <c r="F159">
        <v>13062</v>
      </c>
      <c r="G159">
        <v>0.107712269521639</v>
      </c>
      <c r="H159">
        <v>5206.3500000000004</v>
      </c>
      <c r="I159" s="5">
        <f>Table1[[#This Row],[Commission Rate]]*Table1[[#This Row],[Sale Price]]</f>
        <v>1406.9376644916485</v>
      </c>
      <c r="J159" s="6">
        <f>Table1[[#This Row],[Sale Price]]-Table1[[#This Row],[Cost of car]]</f>
        <v>7855.65</v>
      </c>
      <c r="K159" s="6">
        <f>YEAR(Table1[[#This Row],[Date]])</f>
        <v>2023</v>
      </c>
      <c r="L159" s="6">
        <f>Table1[[#This Row],[Year Sold]]-Table1[[#This Row],[Car Year]]</f>
        <v>5</v>
      </c>
    </row>
    <row r="160" spans="1:12" hidden="1" x14ac:dyDescent="0.75">
      <c r="A160" s="1">
        <v>44847</v>
      </c>
      <c r="B160" t="s">
        <v>23</v>
      </c>
      <c r="C160" t="s">
        <v>175</v>
      </c>
      <c r="D160" t="s">
        <v>10</v>
      </c>
      <c r="E160">
        <v>2021</v>
      </c>
      <c r="F160">
        <v>12087</v>
      </c>
      <c r="G160">
        <v>7.8797320398110202E-2</v>
      </c>
      <c r="H160">
        <v>7105.06</v>
      </c>
      <c r="I160" s="5">
        <f>Table1[[#This Row],[Commission Rate]]*Table1[[#This Row],[Sale Price]]</f>
        <v>952.42321165195801</v>
      </c>
      <c r="J160" s="6">
        <f>Table1[[#This Row],[Sale Price]]-Table1[[#This Row],[Cost of car]]</f>
        <v>4981.9399999999996</v>
      </c>
      <c r="K160" s="6">
        <f>YEAR(Table1[[#This Row],[Date]])</f>
        <v>2022</v>
      </c>
      <c r="L160" s="6">
        <f>Table1[[#This Row],[Year Sold]]-Table1[[#This Row],[Car Year]]</f>
        <v>1</v>
      </c>
    </row>
    <row r="161" spans="1:12" hidden="1" x14ac:dyDescent="0.75">
      <c r="A161" s="1">
        <v>44798</v>
      </c>
      <c r="B161" t="s">
        <v>27</v>
      </c>
      <c r="C161" t="s">
        <v>176</v>
      </c>
      <c r="D161" t="s">
        <v>22</v>
      </c>
      <c r="E161">
        <v>2011</v>
      </c>
      <c r="F161">
        <v>37822</v>
      </c>
      <c r="G161">
        <v>7.6546234080289002E-2</v>
      </c>
      <c r="H161">
        <v>9667.39</v>
      </c>
      <c r="I161" s="5">
        <f>Table1[[#This Row],[Commission Rate]]*Table1[[#This Row],[Sale Price]]</f>
        <v>2895.1316653846907</v>
      </c>
      <c r="J161" s="6">
        <f>Table1[[#This Row],[Sale Price]]-Table1[[#This Row],[Cost of car]]</f>
        <v>28154.61</v>
      </c>
      <c r="K161" s="6">
        <f>YEAR(Table1[[#This Row],[Date]])</f>
        <v>2022</v>
      </c>
      <c r="L161" s="6">
        <f>Table1[[#This Row],[Year Sold]]-Table1[[#This Row],[Car Year]]</f>
        <v>11</v>
      </c>
    </row>
    <row r="162" spans="1:12" hidden="1" x14ac:dyDescent="0.75">
      <c r="A162" s="1">
        <v>44772</v>
      </c>
      <c r="B162" t="s">
        <v>27</v>
      </c>
      <c r="C162" t="s">
        <v>11</v>
      </c>
      <c r="D162" t="s">
        <v>29</v>
      </c>
      <c r="E162">
        <v>2021</v>
      </c>
      <c r="F162">
        <v>32504</v>
      </c>
      <c r="G162">
        <v>0.11807653500632299</v>
      </c>
      <c r="H162">
        <v>17722.849999999999</v>
      </c>
      <c r="I162" s="5">
        <f>Table1[[#This Row],[Commission Rate]]*Table1[[#This Row],[Sale Price]]</f>
        <v>3837.9596938455225</v>
      </c>
      <c r="J162" s="6">
        <f>Table1[[#This Row],[Sale Price]]-Table1[[#This Row],[Cost of car]]</f>
        <v>14781.150000000001</v>
      </c>
      <c r="K162" s="6">
        <f>YEAR(Table1[[#This Row],[Date]])</f>
        <v>2022</v>
      </c>
      <c r="L162" s="6">
        <f>Table1[[#This Row],[Year Sold]]-Table1[[#This Row],[Car Year]]</f>
        <v>1</v>
      </c>
    </row>
    <row r="163" spans="1:12" hidden="1" x14ac:dyDescent="0.75">
      <c r="A163" s="1">
        <v>44866</v>
      </c>
      <c r="B163" t="s">
        <v>11</v>
      </c>
      <c r="C163" t="s">
        <v>177</v>
      </c>
      <c r="D163" t="s">
        <v>22</v>
      </c>
      <c r="E163">
        <v>2014</v>
      </c>
      <c r="F163">
        <v>21630</v>
      </c>
      <c r="G163">
        <v>0.12194835725775199</v>
      </c>
      <c r="H163">
        <v>2689.32</v>
      </c>
      <c r="I163" s="5">
        <f>Table1[[#This Row],[Commission Rate]]*Table1[[#This Row],[Sale Price]]</f>
        <v>2637.7429674851755</v>
      </c>
      <c r="J163" s="6">
        <f>Table1[[#This Row],[Sale Price]]-Table1[[#This Row],[Cost of car]]</f>
        <v>18940.68</v>
      </c>
      <c r="K163" s="6">
        <f>YEAR(Table1[[#This Row],[Date]])</f>
        <v>2022</v>
      </c>
      <c r="L163" s="6">
        <f>Table1[[#This Row],[Year Sold]]-Table1[[#This Row],[Car Year]]</f>
        <v>8</v>
      </c>
    </row>
    <row r="164" spans="1:12" hidden="1" x14ac:dyDescent="0.75">
      <c r="A164" s="1">
        <v>44924</v>
      </c>
      <c r="B164" t="s">
        <v>8</v>
      </c>
      <c r="C164" t="s">
        <v>178</v>
      </c>
      <c r="D164" t="s">
        <v>29</v>
      </c>
      <c r="E164">
        <v>2018</v>
      </c>
      <c r="F164">
        <v>41893</v>
      </c>
      <c r="G164">
        <v>0.13487381952209701</v>
      </c>
      <c r="H164">
        <v>18429.310000000001</v>
      </c>
      <c r="I164" s="5">
        <f>Table1[[#This Row],[Commission Rate]]*Table1[[#This Row],[Sale Price]]</f>
        <v>5650.2689212392097</v>
      </c>
      <c r="J164" s="6">
        <f>Table1[[#This Row],[Sale Price]]-Table1[[#This Row],[Cost of car]]</f>
        <v>23463.69</v>
      </c>
      <c r="K164" s="6">
        <f>YEAR(Table1[[#This Row],[Date]])</f>
        <v>2022</v>
      </c>
      <c r="L164" s="6">
        <f>Table1[[#This Row],[Year Sold]]-Table1[[#This Row],[Car Year]]</f>
        <v>4</v>
      </c>
    </row>
    <row r="165" spans="1:12" hidden="1" x14ac:dyDescent="0.75">
      <c r="A165" s="1">
        <v>44997</v>
      </c>
      <c r="B165" t="s">
        <v>20</v>
      </c>
      <c r="C165" t="s">
        <v>179</v>
      </c>
      <c r="D165" t="s">
        <v>16</v>
      </c>
      <c r="E165">
        <v>2015</v>
      </c>
      <c r="F165">
        <v>45104</v>
      </c>
      <c r="G165">
        <v>9.9134267053787306E-2</v>
      </c>
      <c r="H165">
        <v>37660.74</v>
      </c>
      <c r="I165" s="5">
        <f>Table1[[#This Row],[Commission Rate]]*Table1[[#This Row],[Sale Price]]</f>
        <v>4471.3519811940223</v>
      </c>
      <c r="J165" s="6">
        <f>Table1[[#This Row],[Sale Price]]-Table1[[#This Row],[Cost of car]]</f>
        <v>7443.260000000002</v>
      </c>
      <c r="K165" s="6">
        <f>YEAR(Table1[[#This Row],[Date]])</f>
        <v>2023</v>
      </c>
      <c r="L165" s="6">
        <f>Table1[[#This Row],[Year Sold]]-Table1[[#This Row],[Car Year]]</f>
        <v>8</v>
      </c>
    </row>
    <row r="166" spans="1:12" hidden="1" x14ac:dyDescent="0.75">
      <c r="A166" s="1">
        <v>44729</v>
      </c>
      <c r="B166" t="s">
        <v>27</v>
      </c>
      <c r="C166" t="s">
        <v>180</v>
      </c>
      <c r="D166" t="s">
        <v>29</v>
      </c>
      <c r="E166">
        <v>2015</v>
      </c>
      <c r="F166">
        <v>29449</v>
      </c>
      <c r="G166">
        <v>0.140206933869857</v>
      </c>
      <c r="H166">
        <v>17571.12</v>
      </c>
      <c r="I166" s="5">
        <f>Table1[[#This Row],[Commission Rate]]*Table1[[#This Row],[Sale Price]]</f>
        <v>4128.9539955334185</v>
      </c>
      <c r="J166" s="6">
        <f>Table1[[#This Row],[Sale Price]]-Table1[[#This Row],[Cost of car]]</f>
        <v>11877.880000000001</v>
      </c>
      <c r="K166" s="6">
        <f>YEAR(Table1[[#This Row],[Date]])</f>
        <v>2022</v>
      </c>
      <c r="L166" s="6">
        <f>Table1[[#This Row],[Year Sold]]-Table1[[#This Row],[Car Year]]</f>
        <v>7</v>
      </c>
    </row>
    <row r="167" spans="1:12" x14ac:dyDescent="0.75">
      <c r="A167" s="1">
        <v>44833</v>
      </c>
      <c r="B167" t="s">
        <v>33</v>
      </c>
      <c r="C167" t="s">
        <v>181</v>
      </c>
      <c r="D167" t="s">
        <v>13</v>
      </c>
      <c r="E167">
        <v>2020</v>
      </c>
      <c r="F167">
        <v>14286</v>
      </c>
      <c r="G167">
        <v>9.0020927707851597E-2</v>
      </c>
      <c r="H167">
        <v>8169.14</v>
      </c>
      <c r="I167" s="5">
        <f>Table1[[#This Row],[Commission Rate]]*Table1[[#This Row],[Sale Price]]</f>
        <v>1286.0389732343679</v>
      </c>
      <c r="J167" s="6">
        <f>Table1[[#This Row],[Sale Price]]-Table1[[#This Row],[Cost of car]]</f>
        <v>6116.86</v>
      </c>
      <c r="K167" s="6">
        <f>YEAR(Table1[[#This Row],[Date]])</f>
        <v>2022</v>
      </c>
      <c r="L167" s="6">
        <f>Table1[[#This Row],[Year Sold]]-Table1[[#This Row],[Car Year]]</f>
        <v>2</v>
      </c>
    </row>
    <row r="168" spans="1:12" hidden="1" x14ac:dyDescent="0.75">
      <c r="A168" s="1">
        <v>44946</v>
      </c>
      <c r="B168" t="s">
        <v>27</v>
      </c>
      <c r="C168" t="s">
        <v>182</v>
      </c>
      <c r="D168" t="s">
        <v>16</v>
      </c>
      <c r="E168">
        <v>2018</v>
      </c>
      <c r="F168">
        <v>28675</v>
      </c>
      <c r="G168">
        <v>5.1196287791129003E-2</v>
      </c>
      <c r="H168">
        <v>9195.5499999999993</v>
      </c>
      <c r="I168" s="5">
        <f>Table1[[#This Row],[Commission Rate]]*Table1[[#This Row],[Sale Price]]</f>
        <v>1468.0535524106242</v>
      </c>
      <c r="J168" s="6">
        <f>Table1[[#This Row],[Sale Price]]-Table1[[#This Row],[Cost of car]]</f>
        <v>19479.45</v>
      </c>
      <c r="K168" s="6">
        <f>YEAR(Table1[[#This Row],[Date]])</f>
        <v>2023</v>
      </c>
      <c r="L168" s="6">
        <f>Table1[[#This Row],[Year Sold]]-Table1[[#This Row],[Car Year]]</f>
        <v>5</v>
      </c>
    </row>
    <row r="169" spans="1:12" hidden="1" x14ac:dyDescent="0.75">
      <c r="A169" s="1">
        <v>44907</v>
      </c>
      <c r="B169" t="s">
        <v>8</v>
      </c>
      <c r="C169" t="s">
        <v>183</v>
      </c>
      <c r="D169" t="s">
        <v>16</v>
      </c>
      <c r="E169">
        <v>2018</v>
      </c>
      <c r="F169">
        <v>21878</v>
      </c>
      <c r="G169">
        <v>0.105770686384857</v>
      </c>
      <c r="H169">
        <v>11321.35</v>
      </c>
      <c r="I169" s="5">
        <f>Table1[[#This Row],[Commission Rate]]*Table1[[#This Row],[Sale Price]]</f>
        <v>2314.0510767279015</v>
      </c>
      <c r="J169" s="6">
        <f>Table1[[#This Row],[Sale Price]]-Table1[[#This Row],[Cost of car]]</f>
        <v>10556.65</v>
      </c>
      <c r="K169" s="6">
        <f>YEAR(Table1[[#This Row],[Date]])</f>
        <v>2022</v>
      </c>
      <c r="L169" s="6">
        <f>Table1[[#This Row],[Year Sold]]-Table1[[#This Row],[Car Year]]</f>
        <v>4</v>
      </c>
    </row>
    <row r="170" spans="1:12" x14ac:dyDescent="0.75">
      <c r="A170" s="1">
        <v>44820</v>
      </c>
      <c r="B170" t="s">
        <v>33</v>
      </c>
      <c r="C170" t="s">
        <v>184</v>
      </c>
      <c r="D170" t="s">
        <v>22</v>
      </c>
      <c r="E170">
        <v>2018</v>
      </c>
      <c r="F170">
        <v>21309</v>
      </c>
      <c r="G170">
        <v>0.11281280677608101</v>
      </c>
      <c r="H170">
        <v>8888.34</v>
      </c>
      <c r="I170" s="5">
        <f>Table1[[#This Row],[Commission Rate]]*Table1[[#This Row],[Sale Price]]</f>
        <v>2403.9280995915101</v>
      </c>
      <c r="J170" s="6">
        <f>Table1[[#This Row],[Sale Price]]-Table1[[#This Row],[Cost of car]]</f>
        <v>12420.66</v>
      </c>
      <c r="K170" s="6">
        <f>YEAR(Table1[[#This Row],[Date]])</f>
        <v>2022</v>
      </c>
      <c r="L170" s="6">
        <f>Table1[[#This Row],[Year Sold]]-Table1[[#This Row],[Car Year]]</f>
        <v>4</v>
      </c>
    </row>
    <row r="171" spans="1:12" hidden="1" x14ac:dyDescent="0.75">
      <c r="A171" s="1">
        <v>44896</v>
      </c>
      <c r="B171" t="s">
        <v>23</v>
      </c>
      <c r="C171" t="s">
        <v>185</v>
      </c>
      <c r="D171" t="s">
        <v>22</v>
      </c>
      <c r="E171">
        <v>2012</v>
      </c>
      <c r="F171">
        <v>40199</v>
      </c>
      <c r="G171">
        <v>0.119324741488052</v>
      </c>
      <c r="H171">
        <v>11218.31</v>
      </c>
      <c r="I171" s="5">
        <f>Table1[[#This Row],[Commission Rate]]*Table1[[#This Row],[Sale Price]]</f>
        <v>4796.735283078202</v>
      </c>
      <c r="J171" s="6">
        <f>Table1[[#This Row],[Sale Price]]-Table1[[#This Row],[Cost of car]]</f>
        <v>28980.690000000002</v>
      </c>
      <c r="K171" s="6">
        <f>YEAR(Table1[[#This Row],[Date]])</f>
        <v>2022</v>
      </c>
      <c r="L171" s="6">
        <f>Table1[[#This Row],[Year Sold]]-Table1[[#This Row],[Car Year]]</f>
        <v>10</v>
      </c>
    </row>
    <row r="172" spans="1:12" hidden="1" x14ac:dyDescent="0.75">
      <c r="A172" s="1">
        <v>44692</v>
      </c>
      <c r="B172" t="s">
        <v>11</v>
      </c>
      <c r="C172" t="s">
        <v>186</v>
      </c>
      <c r="D172" t="s">
        <v>29</v>
      </c>
      <c r="E172">
        <v>2015</v>
      </c>
      <c r="F172">
        <v>25931</v>
      </c>
      <c r="G172">
        <v>6.8508735827287004E-2</v>
      </c>
      <c r="H172">
        <v>3746.15</v>
      </c>
      <c r="I172" s="5">
        <f>Table1[[#This Row],[Commission Rate]]*Table1[[#This Row],[Sale Price]]</f>
        <v>1776.5000287373794</v>
      </c>
      <c r="J172" s="6">
        <f>Table1[[#This Row],[Sale Price]]-Table1[[#This Row],[Cost of car]]</f>
        <v>22184.85</v>
      </c>
      <c r="K172" s="6">
        <f>YEAR(Table1[[#This Row],[Date]])</f>
        <v>2022</v>
      </c>
      <c r="L172" s="6">
        <f>Table1[[#This Row],[Year Sold]]-Table1[[#This Row],[Car Year]]</f>
        <v>7</v>
      </c>
    </row>
    <row r="173" spans="1:12" hidden="1" x14ac:dyDescent="0.75">
      <c r="A173" s="1">
        <v>44860</v>
      </c>
      <c r="B173" t="s">
        <v>27</v>
      </c>
      <c r="C173" t="s">
        <v>187</v>
      </c>
      <c r="D173" t="s">
        <v>16</v>
      </c>
      <c r="E173">
        <v>2021</v>
      </c>
      <c r="F173">
        <v>27861</v>
      </c>
      <c r="G173">
        <v>0.129287879638494</v>
      </c>
      <c r="H173">
        <v>17094.18</v>
      </c>
      <c r="I173" s="5">
        <f>Table1[[#This Row],[Commission Rate]]*Table1[[#This Row],[Sale Price]]</f>
        <v>3602.0896146080813</v>
      </c>
      <c r="J173" s="6">
        <f>Table1[[#This Row],[Sale Price]]-Table1[[#This Row],[Cost of car]]</f>
        <v>10766.82</v>
      </c>
      <c r="K173" s="6">
        <f>YEAR(Table1[[#This Row],[Date]])</f>
        <v>2022</v>
      </c>
      <c r="L173" s="6">
        <f>Table1[[#This Row],[Year Sold]]-Table1[[#This Row],[Car Year]]</f>
        <v>1</v>
      </c>
    </row>
    <row r="174" spans="1:12" hidden="1" x14ac:dyDescent="0.75">
      <c r="A174" s="1">
        <v>44979</v>
      </c>
      <c r="B174" t="s">
        <v>27</v>
      </c>
      <c r="C174" t="s">
        <v>188</v>
      </c>
      <c r="D174" t="s">
        <v>13</v>
      </c>
      <c r="E174">
        <v>2015</v>
      </c>
      <c r="F174">
        <v>37887</v>
      </c>
      <c r="G174">
        <v>5.7983985177848099E-2</v>
      </c>
      <c r="H174">
        <v>4225.3999999999996</v>
      </c>
      <c r="I174" s="5">
        <f>Table1[[#This Row],[Commission Rate]]*Table1[[#This Row],[Sale Price]]</f>
        <v>2196.8392464331309</v>
      </c>
      <c r="J174" s="6">
        <f>Table1[[#This Row],[Sale Price]]-Table1[[#This Row],[Cost of car]]</f>
        <v>33661.599999999999</v>
      </c>
      <c r="K174" s="6">
        <f>YEAR(Table1[[#This Row],[Date]])</f>
        <v>2023</v>
      </c>
      <c r="L174" s="6">
        <f>Table1[[#This Row],[Year Sold]]-Table1[[#This Row],[Car Year]]</f>
        <v>8</v>
      </c>
    </row>
    <row r="175" spans="1:12" hidden="1" x14ac:dyDescent="0.75">
      <c r="A175" s="1">
        <v>45045</v>
      </c>
      <c r="B175" t="s">
        <v>17</v>
      </c>
      <c r="C175" t="s">
        <v>189</v>
      </c>
      <c r="D175" t="s">
        <v>29</v>
      </c>
      <c r="E175">
        <v>2017</v>
      </c>
      <c r="F175">
        <v>26850</v>
      </c>
      <c r="G175">
        <v>6.3855392162477806E-2</v>
      </c>
      <c r="H175">
        <v>11374.22</v>
      </c>
      <c r="I175" s="5">
        <f>Table1[[#This Row],[Commission Rate]]*Table1[[#This Row],[Sale Price]]</f>
        <v>1714.517279562529</v>
      </c>
      <c r="J175" s="6">
        <f>Table1[[#This Row],[Sale Price]]-Table1[[#This Row],[Cost of car]]</f>
        <v>15475.78</v>
      </c>
      <c r="K175" s="6">
        <f>YEAR(Table1[[#This Row],[Date]])</f>
        <v>2023</v>
      </c>
      <c r="L175" s="6">
        <f>Table1[[#This Row],[Year Sold]]-Table1[[#This Row],[Car Year]]</f>
        <v>6</v>
      </c>
    </row>
    <row r="176" spans="1:12" hidden="1" x14ac:dyDescent="0.75">
      <c r="A176" s="1">
        <v>45030</v>
      </c>
      <c r="B176" t="s">
        <v>20</v>
      </c>
      <c r="C176" t="s">
        <v>190</v>
      </c>
      <c r="D176" t="s">
        <v>10</v>
      </c>
      <c r="E176">
        <v>2020</v>
      </c>
      <c r="F176">
        <v>18986</v>
      </c>
      <c r="G176">
        <v>0.103503212161952</v>
      </c>
      <c r="H176">
        <v>7483.76</v>
      </c>
      <c r="I176" s="5">
        <f>Table1[[#This Row],[Commission Rate]]*Table1[[#This Row],[Sale Price]]</f>
        <v>1965.1119861068207</v>
      </c>
      <c r="J176" s="6">
        <f>Table1[[#This Row],[Sale Price]]-Table1[[#This Row],[Cost of car]]</f>
        <v>11502.24</v>
      </c>
      <c r="K176" s="6">
        <f>YEAR(Table1[[#This Row],[Date]])</f>
        <v>2023</v>
      </c>
      <c r="L176" s="6">
        <f>Table1[[#This Row],[Year Sold]]-Table1[[#This Row],[Car Year]]</f>
        <v>3</v>
      </c>
    </row>
    <row r="177" spans="1:12" hidden="1" x14ac:dyDescent="0.75">
      <c r="A177" s="1">
        <v>44910</v>
      </c>
      <c r="B177" t="s">
        <v>46</v>
      </c>
      <c r="C177" t="s">
        <v>191</v>
      </c>
      <c r="D177" t="s">
        <v>29</v>
      </c>
      <c r="E177">
        <v>2019</v>
      </c>
      <c r="F177">
        <v>47898</v>
      </c>
      <c r="G177">
        <v>0.14829271247981901</v>
      </c>
      <c r="H177">
        <v>12957.94</v>
      </c>
      <c r="I177" s="5">
        <f>Table1[[#This Row],[Commission Rate]]*Table1[[#This Row],[Sale Price]]</f>
        <v>7102.9243423583712</v>
      </c>
      <c r="J177" s="6">
        <f>Table1[[#This Row],[Sale Price]]-Table1[[#This Row],[Cost of car]]</f>
        <v>34940.06</v>
      </c>
      <c r="K177" s="6">
        <f>YEAR(Table1[[#This Row],[Date]])</f>
        <v>2022</v>
      </c>
      <c r="L177" s="6">
        <f>Table1[[#This Row],[Year Sold]]-Table1[[#This Row],[Car Year]]</f>
        <v>3</v>
      </c>
    </row>
    <row r="178" spans="1:12" hidden="1" x14ac:dyDescent="0.75">
      <c r="A178" s="1">
        <v>44817</v>
      </c>
      <c r="B178" t="s">
        <v>23</v>
      </c>
      <c r="C178" t="s">
        <v>192</v>
      </c>
      <c r="D178" t="s">
        <v>29</v>
      </c>
      <c r="E178">
        <v>2021</v>
      </c>
      <c r="F178">
        <v>39103</v>
      </c>
      <c r="G178">
        <v>5.4615356804553199E-2</v>
      </c>
      <c r="H178">
        <v>24969.01</v>
      </c>
      <c r="I178" s="5">
        <f>Table1[[#This Row],[Commission Rate]]*Table1[[#This Row],[Sale Price]]</f>
        <v>2135.6242971284437</v>
      </c>
      <c r="J178" s="6">
        <f>Table1[[#This Row],[Sale Price]]-Table1[[#This Row],[Cost of car]]</f>
        <v>14133.990000000002</v>
      </c>
      <c r="K178" s="6">
        <f>YEAR(Table1[[#This Row],[Date]])</f>
        <v>2022</v>
      </c>
      <c r="L178" s="6">
        <f>Table1[[#This Row],[Year Sold]]-Table1[[#This Row],[Car Year]]</f>
        <v>1</v>
      </c>
    </row>
    <row r="179" spans="1:12" hidden="1" x14ac:dyDescent="0.75">
      <c r="A179" s="1">
        <v>44797</v>
      </c>
      <c r="B179" t="s">
        <v>23</v>
      </c>
      <c r="C179" t="s">
        <v>193</v>
      </c>
      <c r="D179" t="s">
        <v>10</v>
      </c>
      <c r="E179">
        <v>2013</v>
      </c>
      <c r="F179">
        <v>18318</v>
      </c>
      <c r="G179">
        <v>5.79094378176064E-2</v>
      </c>
      <c r="H179">
        <v>6183.07</v>
      </c>
      <c r="I179" s="5">
        <f>Table1[[#This Row],[Commission Rate]]*Table1[[#This Row],[Sale Price]]</f>
        <v>1060.7850819429141</v>
      </c>
      <c r="J179" s="6">
        <f>Table1[[#This Row],[Sale Price]]-Table1[[#This Row],[Cost of car]]</f>
        <v>12134.93</v>
      </c>
      <c r="K179" s="6">
        <f>YEAR(Table1[[#This Row],[Date]])</f>
        <v>2022</v>
      </c>
      <c r="L179" s="6">
        <f>Table1[[#This Row],[Year Sold]]-Table1[[#This Row],[Car Year]]</f>
        <v>9</v>
      </c>
    </row>
    <row r="180" spans="1:12" hidden="1" x14ac:dyDescent="0.75">
      <c r="A180" s="1">
        <v>44764</v>
      </c>
      <c r="B180" t="s">
        <v>27</v>
      </c>
      <c r="C180" t="s">
        <v>194</v>
      </c>
      <c r="D180" t="s">
        <v>13</v>
      </c>
      <c r="E180">
        <v>2018</v>
      </c>
      <c r="F180">
        <v>26472</v>
      </c>
      <c r="G180">
        <v>0.140668151820139</v>
      </c>
      <c r="H180">
        <v>11187.79</v>
      </c>
      <c r="I180" s="5">
        <f>Table1[[#This Row],[Commission Rate]]*Table1[[#This Row],[Sale Price]]</f>
        <v>3723.7673149827197</v>
      </c>
      <c r="J180" s="6">
        <f>Table1[[#This Row],[Sale Price]]-Table1[[#This Row],[Cost of car]]</f>
        <v>15284.21</v>
      </c>
      <c r="K180" s="6">
        <f>YEAR(Table1[[#This Row],[Date]])</f>
        <v>2022</v>
      </c>
      <c r="L180" s="6">
        <f>Table1[[#This Row],[Year Sold]]-Table1[[#This Row],[Car Year]]</f>
        <v>4</v>
      </c>
    </row>
    <row r="181" spans="1:12" hidden="1" x14ac:dyDescent="0.75">
      <c r="A181" s="1">
        <v>44945</v>
      </c>
      <c r="B181" t="s">
        <v>20</v>
      </c>
      <c r="C181" t="s">
        <v>195</v>
      </c>
      <c r="D181" t="s">
        <v>22</v>
      </c>
      <c r="E181">
        <v>2010</v>
      </c>
      <c r="F181">
        <v>45640</v>
      </c>
      <c r="G181">
        <v>6.5474881543098107E-2</v>
      </c>
      <c r="H181">
        <v>31450.59</v>
      </c>
      <c r="I181" s="5">
        <f>Table1[[#This Row],[Commission Rate]]*Table1[[#This Row],[Sale Price]]</f>
        <v>2988.2735936269978</v>
      </c>
      <c r="J181" s="6">
        <f>Table1[[#This Row],[Sale Price]]-Table1[[#This Row],[Cost of car]]</f>
        <v>14189.41</v>
      </c>
      <c r="K181" s="6">
        <f>YEAR(Table1[[#This Row],[Date]])</f>
        <v>2023</v>
      </c>
      <c r="L181" s="6">
        <f>Table1[[#This Row],[Year Sold]]-Table1[[#This Row],[Car Year]]</f>
        <v>13</v>
      </c>
    </row>
    <row r="182" spans="1:12" hidden="1" x14ac:dyDescent="0.75">
      <c r="A182" s="1">
        <v>44714</v>
      </c>
      <c r="B182" t="s">
        <v>764</v>
      </c>
      <c r="C182" t="s">
        <v>196</v>
      </c>
      <c r="D182" t="s">
        <v>16</v>
      </c>
      <c r="E182">
        <v>2021</v>
      </c>
      <c r="F182">
        <v>35570</v>
      </c>
      <c r="G182">
        <v>0.102514661858504</v>
      </c>
      <c r="H182">
        <v>11688.78</v>
      </c>
      <c r="I182" s="5">
        <f>Table1[[#This Row],[Commission Rate]]*Table1[[#This Row],[Sale Price]]</f>
        <v>3646.4465223069874</v>
      </c>
      <c r="J182" s="6">
        <f>Table1[[#This Row],[Sale Price]]-Table1[[#This Row],[Cost of car]]</f>
        <v>23881.22</v>
      </c>
      <c r="K182" s="6">
        <f>YEAR(Table1[[#This Row],[Date]])</f>
        <v>2022</v>
      </c>
      <c r="L182" s="6">
        <f>Table1[[#This Row],[Year Sold]]-Table1[[#This Row],[Car Year]]</f>
        <v>1</v>
      </c>
    </row>
    <row r="183" spans="1:12" hidden="1" x14ac:dyDescent="0.75">
      <c r="A183" s="1">
        <v>45031</v>
      </c>
      <c r="B183" t="s">
        <v>20</v>
      </c>
      <c r="C183" t="s">
        <v>197</v>
      </c>
      <c r="D183" t="s">
        <v>13</v>
      </c>
      <c r="E183">
        <v>2015</v>
      </c>
      <c r="F183">
        <v>32469</v>
      </c>
      <c r="G183">
        <v>0.14662653837612399</v>
      </c>
      <c r="H183">
        <v>6974.35</v>
      </c>
      <c r="I183" s="5">
        <f>Table1[[#This Row],[Commission Rate]]*Table1[[#This Row],[Sale Price]]</f>
        <v>4760.8170745343696</v>
      </c>
      <c r="J183" s="6">
        <f>Table1[[#This Row],[Sale Price]]-Table1[[#This Row],[Cost of car]]</f>
        <v>25494.65</v>
      </c>
      <c r="K183" s="6">
        <f>YEAR(Table1[[#This Row],[Date]])</f>
        <v>2023</v>
      </c>
      <c r="L183" s="6">
        <f>Table1[[#This Row],[Year Sold]]-Table1[[#This Row],[Car Year]]</f>
        <v>8</v>
      </c>
    </row>
    <row r="184" spans="1:12" hidden="1" x14ac:dyDescent="0.75">
      <c r="A184" s="1">
        <v>44807</v>
      </c>
      <c r="B184" t="s">
        <v>46</v>
      </c>
      <c r="C184" t="s">
        <v>198</v>
      </c>
      <c r="D184" t="s">
        <v>10</v>
      </c>
      <c r="E184">
        <v>2016</v>
      </c>
      <c r="F184">
        <v>12453</v>
      </c>
      <c r="G184">
        <v>0.109619034896787</v>
      </c>
      <c r="H184">
        <v>5633.79</v>
      </c>
      <c r="I184" s="5">
        <f>Table1[[#This Row],[Commission Rate]]*Table1[[#This Row],[Sale Price]]</f>
        <v>1365.0858415696885</v>
      </c>
      <c r="J184" s="6">
        <f>Table1[[#This Row],[Sale Price]]-Table1[[#This Row],[Cost of car]]</f>
        <v>6819.21</v>
      </c>
      <c r="K184" s="6">
        <f>YEAR(Table1[[#This Row],[Date]])</f>
        <v>2022</v>
      </c>
      <c r="L184" s="6">
        <f>Table1[[#This Row],[Year Sold]]-Table1[[#This Row],[Car Year]]</f>
        <v>6</v>
      </c>
    </row>
    <row r="185" spans="1:12" hidden="1" x14ac:dyDescent="0.75">
      <c r="A185" s="1">
        <v>45007</v>
      </c>
      <c r="B185" t="s">
        <v>27</v>
      </c>
      <c r="C185" t="s">
        <v>199</v>
      </c>
      <c r="D185" t="s">
        <v>13</v>
      </c>
      <c r="E185">
        <v>2021</v>
      </c>
      <c r="F185">
        <v>41686</v>
      </c>
      <c r="G185">
        <v>0.12837190572472701</v>
      </c>
      <c r="H185">
        <v>13207.33</v>
      </c>
      <c r="I185" s="5">
        <f>Table1[[#This Row],[Commission Rate]]*Table1[[#This Row],[Sale Price]]</f>
        <v>5351.3112620409702</v>
      </c>
      <c r="J185" s="6">
        <f>Table1[[#This Row],[Sale Price]]-Table1[[#This Row],[Cost of car]]</f>
        <v>28478.67</v>
      </c>
      <c r="K185" s="6">
        <f>YEAR(Table1[[#This Row],[Date]])</f>
        <v>2023</v>
      </c>
      <c r="L185" s="6">
        <f>Table1[[#This Row],[Year Sold]]-Table1[[#This Row],[Car Year]]</f>
        <v>2</v>
      </c>
    </row>
    <row r="186" spans="1:12" hidden="1" x14ac:dyDescent="0.75">
      <c r="A186" s="1">
        <v>44775</v>
      </c>
      <c r="B186" t="s">
        <v>8</v>
      </c>
      <c r="C186" t="s">
        <v>200</v>
      </c>
      <c r="D186" t="s">
        <v>10</v>
      </c>
      <c r="E186">
        <v>2015</v>
      </c>
      <c r="F186">
        <v>23587</v>
      </c>
      <c r="G186">
        <v>0.14368098693276199</v>
      </c>
      <c r="H186">
        <v>3951.47</v>
      </c>
      <c r="I186" s="5">
        <f>Table1[[#This Row],[Commission Rate]]*Table1[[#This Row],[Sale Price]]</f>
        <v>3389.0034387830569</v>
      </c>
      <c r="J186" s="6">
        <f>Table1[[#This Row],[Sale Price]]-Table1[[#This Row],[Cost of car]]</f>
        <v>19635.53</v>
      </c>
      <c r="K186" s="6">
        <f>YEAR(Table1[[#This Row],[Date]])</f>
        <v>2022</v>
      </c>
      <c r="L186" s="6">
        <f>Table1[[#This Row],[Year Sold]]-Table1[[#This Row],[Car Year]]</f>
        <v>7</v>
      </c>
    </row>
    <row r="187" spans="1:12" hidden="1" x14ac:dyDescent="0.75">
      <c r="A187" s="1">
        <v>44806</v>
      </c>
      <c r="B187" t="s">
        <v>14</v>
      </c>
      <c r="C187" t="s">
        <v>201</v>
      </c>
      <c r="D187" t="s">
        <v>29</v>
      </c>
      <c r="E187">
        <v>2010</v>
      </c>
      <c r="F187">
        <v>30130</v>
      </c>
      <c r="G187">
        <v>5.0598461696101597E-2</v>
      </c>
      <c r="H187">
        <v>20471.18</v>
      </c>
      <c r="I187" s="5">
        <f>Table1[[#This Row],[Commission Rate]]*Table1[[#This Row],[Sale Price]]</f>
        <v>1524.531650903541</v>
      </c>
      <c r="J187" s="6">
        <f>Table1[[#This Row],[Sale Price]]-Table1[[#This Row],[Cost of car]]</f>
        <v>9658.82</v>
      </c>
      <c r="K187" s="6">
        <f>YEAR(Table1[[#This Row],[Date]])</f>
        <v>2022</v>
      </c>
      <c r="L187" s="6">
        <f>Table1[[#This Row],[Year Sold]]-Table1[[#This Row],[Car Year]]</f>
        <v>12</v>
      </c>
    </row>
    <row r="188" spans="1:12" hidden="1" x14ac:dyDescent="0.75">
      <c r="A188" s="1">
        <v>44704</v>
      </c>
      <c r="B188" t="s">
        <v>11</v>
      </c>
      <c r="C188" t="s">
        <v>202</v>
      </c>
      <c r="D188" t="s">
        <v>29</v>
      </c>
      <c r="E188">
        <v>2014</v>
      </c>
      <c r="F188">
        <v>43904</v>
      </c>
      <c r="G188">
        <v>6.69411875593688E-2</v>
      </c>
      <c r="H188">
        <v>13574.54</v>
      </c>
      <c r="I188" s="5">
        <f>Table1[[#This Row],[Commission Rate]]*Table1[[#This Row],[Sale Price]]</f>
        <v>2938.9858986065278</v>
      </c>
      <c r="J188" s="6">
        <f>Table1[[#This Row],[Sale Price]]-Table1[[#This Row],[Cost of car]]</f>
        <v>30329.46</v>
      </c>
      <c r="K188" s="6">
        <f>YEAR(Table1[[#This Row],[Date]])</f>
        <v>2022</v>
      </c>
      <c r="L188" s="6">
        <f>Table1[[#This Row],[Year Sold]]-Table1[[#This Row],[Car Year]]</f>
        <v>8</v>
      </c>
    </row>
    <row r="189" spans="1:12" hidden="1" x14ac:dyDescent="0.75">
      <c r="A189" s="1">
        <v>44885</v>
      </c>
      <c r="B189" t="s">
        <v>27</v>
      </c>
      <c r="C189" t="s">
        <v>203</v>
      </c>
      <c r="D189" t="s">
        <v>16</v>
      </c>
      <c r="E189">
        <v>2014</v>
      </c>
      <c r="F189">
        <v>38746</v>
      </c>
      <c r="G189">
        <v>0.124517561296366</v>
      </c>
      <c r="H189">
        <v>23931.16</v>
      </c>
      <c r="I189" s="5">
        <f>Table1[[#This Row],[Commission Rate]]*Table1[[#This Row],[Sale Price]]</f>
        <v>4824.5574299889968</v>
      </c>
      <c r="J189" s="6">
        <f>Table1[[#This Row],[Sale Price]]-Table1[[#This Row],[Cost of car]]</f>
        <v>14814.84</v>
      </c>
      <c r="K189" s="6">
        <f>YEAR(Table1[[#This Row],[Date]])</f>
        <v>2022</v>
      </c>
      <c r="L189" s="6">
        <f>Table1[[#This Row],[Year Sold]]-Table1[[#This Row],[Car Year]]</f>
        <v>8</v>
      </c>
    </row>
    <row r="190" spans="1:12" hidden="1" x14ac:dyDescent="0.75">
      <c r="A190" s="1">
        <v>44838</v>
      </c>
      <c r="B190" t="s">
        <v>23</v>
      </c>
      <c r="C190" t="s">
        <v>204</v>
      </c>
      <c r="D190" t="s">
        <v>29</v>
      </c>
      <c r="E190">
        <v>2020</v>
      </c>
      <c r="F190">
        <v>48821</v>
      </c>
      <c r="G190">
        <v>7.2154647451568896E-2</v>
      </c>
      <c r="H190">
        <v>18809.560000000001</v>
      </c>
      <c r="I190" s="5">
        <f>Table1[[#This Row],[Commission Rate]]*Table1[[#This Row],[Sale Price]]</f>
        <v>3522.6620432330451</v>
      </c>
      <c r="J190" s="6">
        <f>Table1[[#This Row],[Sale Price]]-Table1[[#This Row],[Cost of car]]</f>
        <v>30011.439999999999</v>
      </c>
      <c r="K190" s="6">
        <f>YEAR(Table1[[#This Row],[Date]])</f>
        <v>2022</v>
      </c>
      <c r="L190" s="6">
        <f>Table1[[#This Row],[Year Sold]]-Table1[[#This Row],[Car Year]]</f>
        <v>2</v>
      </c>
    </row>
    <row r="191" spans="1:12" hidden="1" x14ac:dyDescent="0.75">
      <c r="A191" s="1">
        <v>44915</v>
      </c>
      <c r="B191" t="s">
        <v>11</v>
      </c>
      <c r="C191" t="s">
        <v>205</v>
      </c>
      <c r="D191" t="s">
        <v>29</v>
      </c>
      <c r="E191">
        <v>2019</v>
      </c>
      <c r="F191">
        <v>46789</v>
      </c>
      <c r="G191">
        <v>5.5154727704896302E-2</v>
      </c>
      <c r="H191">
        <v>13426.95</v>
      </c>
      <c r="I191" s="5">
        <f>Table1[[#This Row],[Commission Rate]]*Table1[[#This Row],[Sale Price]]</f>
        <v>2580.6345545843928</v>
      </c>
      <c r="J191" s="6">
        <f>Table1[[#This Row],[Sale Price]]-Table1[[#This Row],[Cost of car]]</f>
        <v>33362.050000000003</v>
      </c>
      <c r="K191" s="6">
        <f>YEAR(Table1[[#This Row],[Date]])</f>
        <v>2022</v>
      </c>
      <c r="L191" s="6">
        <f>Table1[[#This Row],[Year Sold]]-Table1[[#This Row],[Car Year]]</f>
        <v>3</v>
      </c>
    </row>
    <row r="192" spans="1:12" hidden="1" x14ac:dyDescent="0.75">
      <c r="A192" s="1">
        <v>44810</v>
      </c>
      <c r="B192" t="s">
        <v>764</v>
      </c>
      <c r="C192" t="s">
        <v>206</v>
      </c>
      <c r="D192" t="s">
        <v>10</v>
      </c>
      <c r="E192">
        <v>2022</v>
      </c>
      <c r="F192">
        <v>22711</v>
      </c>
      <c r="G192">
        <v>7.2421670578979705E-2</v>
      </c>
      <c r="H192">
        <v>19086.66</v>
      </c>
      <c r="I192" s="5">
        <f>Table1[[#This Row],[Commission Rate]]*Table1[[#This Row],[Sale Price]]</f>
        <v>1644.768560519208</v>
      </c>
      <c r="J192" s="6">
        <f>Table1[[#This Row],[Sale Price]]-Table1[[#This Row],[Cost of car]]</f>
        <v>3624.34</v>
      </c>
      <c r="K192" s="6">
        <f>YEAR(Table1[[#This Row],[Date]])</f>
        <v>2022</v>
      </c>
      <c r="L192" s="6">
        <f>Table1[[#This Row],[Year Sold]]-Table1[[#This Row],[Car Year]]</f>
        <v>0</v>
      </c>
    </row>
    <row r="193" spans="1:12" hidden="1" x14ac:dyDescent="0.75">
      <c r="A193" s="1">
        <v>44940</v>
      </c>
      <c r="B193" t="s">
        <v>17</v>
      </c>
      <c r="C193" t="s">
        <v>207</v>
      </c>
      <c r="D193" t="s">
        <v>10</v>
      </c>
      <c r="E193">
        <v>2020</v>
      </c>
      <c r="F193">
        <v>19431</v>
      </c>
      <c r="G193">
        <v>9.1580479372773499E-2</v>
      </c>
      <c r="H193">
        <v>13630.76</v>
      </c>
      <c r="I193" s="5">
        <f>Table1[[#This Row],[Commission Rate]]*Table1[[#This Row],[Sale Price]]</f>
        <v>1779.5002946923619</v>
      </c>
      <c r="J193" s="6">
        <f>Table1[[#This Row],[Sale Price]]-Table1[[#This Row],[Cost of car]]</f>
        <v>5800.24</v>
      </c>
      <c r="K193" s="6">
        <f>YEAR(Table1[[#This Row],[Date]])</f>
        <v>2023</v>
      </c>
      <c r="L193" s="6">
        <f>Table1[[#This Row],[Year Sold]]-Table1[[#This Row],[Car Year]]</f>
        <v>3</v>
      </c>
    </row>
    <row r="194" spans="1:12" hidden="1" x14ac:dyDescent="0.75">
      <c r="A194" s="1">
        <v>44886</v>
      </c>
      <c r="B194" t="s">
        <v>27</v>
      </c>
      <c r="C194" t="s">
        <v>208</v>
      </c>
      <c r="D194" t="s">
        <v>10</v>
      </c>
      <c r="E194">
        <v>2017</v>
      </c>
      <c r="F194">
        <v>43151</v>
      </c>
      <c r="G194">
        <v>8.8738838250275107E-2</v>
      </c>
      <c r="H194">
        <v>27803.65</v>
      </c>
      <c r="I194" s="5">
        <f>Table1[[#This Row],[Commission Rate]]*Table1[[#This Row],[Sale Price]]</f>
        <v>3829.1696093376213</v>
      </c>
      <c r="J194" s="6">
        <f>Table1[[#This Row],[Sale Price]]-Table1[[#This Row],[Cost of car]]</f>
        <v>15347.349999999999</v>
      </c>
      <c r="K194" s="6">
        <f>YEAR(Table1[[#This Row],[Date]])</f>
        <v>2022</v>
      </c>
      <c r="L194" s="6">
        <f>Table1[[#This Row],[Year Sold]]-Table1[[#This Row],[Car Year]]</f>
        <v>5</v>
      </c>
    </row>
    <row r="195" spans="1:12" hidden="1" x14ac:dyDescent="0.75">
      <c r="A195" s="1">
        <v>44897</v>
      </c>
      <c r="B195" t="s">
        <v>8</v>
      </c>
      <c r="C195" t="s">
        <v>209</v>
      </c>
      <c r="D195" t="s">
        <v>10</v>
      </c>
      <c r="E195">
        <v>2022</v>
      </c>
      <c r="F195">
        <v>38896</v>
      </c>
      <c r="G195">
        <v>5.0654029708168999E-2</v>
      </c>
      <c r="H195">
        <v>28817.32</v>
      </c>
      <c r="I195" s="5">
        <f>Table1[[#This Row],[Commission Rate]]*Table1[[#This Row],[Sale Price]]</f>
        <v>1970.2391395289415</v>
      </c>
      <c r="J195" s="6">
        <f>Table1[[#This Row],[Sale Price]]-Table1[[#This Row],[Cost of car]]</f>
        <v>10078.68</v>
      </c>
      <c r="K195" s="6">
        <f>YEAR(Table1[[#This Row],[Date]])</f>
        <v>2022</v>
      </c>
      <c r="L195" s="6">
        <f>Table1[[#This Row],[Year Sold]]-Table1[[#This Row],[Car Year]]</f>
        <v>0</v>
      </c>
    </row>
    <row r="196" spans="1:12" hidden="1" x14ac:dyDescent="0.75">
      <c r="A196" s="1">
        <v>45016</v>
      </c>
      <c r="B196" t="s">
        <v>11</v>
      </c>
      <c r="C196" t="s">
        <v>210</v>
      </c>
      <c r="D196" t="s">
        <v>16</v>
      </c>
      <c r="E196">
        <v>2020</v>
      </c>
      <c r="F196">
        <v>22790</v>
      </c>
      <c r="G196">
        <v>0.14043290740398801</v>
      </c>
      <c r="H196">
        <v>6993.57</v>
      </c>
      <c r="I196" s="5">
        <f>Table1[[#This Row],[Commission Rate]]*Table1[[#This Row],[Sale Price]]</f>
        <v>3200.4659597368868</v>
      </c>
      <c r="J196" s="6">
        <f>Table1[[#This Row],[Sale Price]]-Table1[[#This Row],[Cost of car]]</f>
        <v>15796.43</v>
      </c>
      <c r="K196" s="6">
        <f>YEAR(Table1[[#This Row],[Date]])</f>
        <v>2023</v>
      </c>
      <c r="L196" s="6">
        <f>Table1[[#This Row],[Year Sold]]-Table1[[#This Row],[Car Year]]</f>
        <v>3</v>
      </c>
    </row>
    <row r="197" spans="1:12" hidden="1" x14ac:dyDescent="0.75">
      <c r="A197" s="1">
        <v>44781</v>
      </c>
      <c r="B197" t="s">
        <v>14</v>
      </c>
      <c r="C197" t="s">
        <v>211</v>
      </c>
      <c r="D197" t="s">
        <v>10</v>
      </c>
      <c r="E197">
        <v>2019</v>
      </c>
      <c r="F197">
        <v>46547</v>
      </c>
      <c r="G197">
        <v>6.3972352614066405E-2</v>
      </c>
      <c r="H197">
        <v>12075.35</v>
      </c>
      <c r="I197" s="5">
        <f>Table1[[#This Row],[Commission Rate]]*Table1[[#This Row],[Sale Price]]</f>
        <v>2977.7210971269487</v>
      </c>
      <c r="J197" s="6">
        <f>Table1[[#This Row],[Sale Price]]-Table1[[#This Row],[Cost of car]]</f>
        <v>34471.65</v>
      </c>
      <c r="K197" s="6">
        <f>YEAR(Table1[[#This Row],[Date]])</f>
        <v>2022</v>
      </c>
      <c r="L197" s="6">
        <f>Table1[[#This Row],[Year Sold]]-Table1[[#This Row],[Car Year]]</f>
        <v>3</v>
      </c>
    </row>
    <row r="198" spans="1:12" hidden="1" x14ac:dyDescent="0.75">
      <c r="A198" s="1">
        <v>44811</v>
      </c>
      <c r="B198" t="s">
        <v>27</v>
      </c>
      <c r="C198" t="s">
        <v>212</v>
      </c>
      <c r="D198" t="s">
        <v>13</v>
      </c>
      <c r="E198">
        <v>2018</v>
      </c>
      <c r="F198">
        <v>46526</v>
      </c>
      <c r="G198">
        <v>0.112503518537531</v>
      </c>
      <c r="H198">
        <v>17309.27</v>
      </c>
      <c r="I198" s="5">
        <f>Table1[[#This Row],[Commission Rate]]*Table1[[#This Row],[Sale Price]]</f>
        <v>5234.3387034771677</v>
      </c>
      <c r="J198" s="6">
        <f>Table1[[#This Row],[Sale Price]]-Table1[[#This Row],[Cost of car]]</f>
        <v>29216.73</v>
      </c>
      <c r="K198" s="6">
        <f>YEAR(Table1[[#This Row],[Date]])</f>
        <v>2022</v>
      </c>
      <c r="L198" s="6">
        <f>Table1[[#This Row],[Year Sold]]-Table1[[#This Row],[Car Year]]</f>
        <v>4</v>
      </c>
    </row>
    <row r="199" spans="1:12" hidden="1" x14ac:dyDescent="0.75">
      <c r="A199" s="1">
        <v>44697</v>
      </c>
      <c r="B199" t="s">
        <v>23</v>
      </c>
      <c r="C199" t="s">
        <v>213</v>
      </c>
      <c r="D199" t="s">
        <v>13</v>
      </c>
      <c r="E199">
        <v>2018</v>
      </c>
      <c r="F199">
        <v>23379</v>
      </c>
      <c r="G199">
        <v>0.14781499680409699</v>
      </c>
      <c r="H199">
        <v>13341.47</v>
      </c>
      <c r="I199" s="5">
        <f>Table1[[#This Row],[Commission Rate]]*Table1[[#This Row],[Sale Price]]</f>
        <v>3455.7668102829834</v>
      </c>
      <c r="J199" s="6">
        <f>Table1[[#This Row],[Sale Price]]-Table1[[#This Row],[Cost of car]]</f>
        <v>10037.530000000001</v>
      </c>
      <c r="K199" s="6">
        <f>YEAR(Table1[[#This Row],[Date]])</f>
        <v>2022</v>
      </c>
      <c r="L199" s="6">
        <f>Table1[[#This Row],[Year Sold]]-Table1[[#This Row],[Car Year]]</f>
        <v>4</v>
      </c>
    </row>
    <row r="200" spans="1:12" hidden="1" x14ac:dyDescent="0.75">
      <c r="A200" s="1">
        <v>44728</v>
      </c>
      <c r="B200" t="s">
        <v>11</v>
      </c>
      <c r="C200" t="s">
        <v>214</v>
      </c>
      <c r="D200" t="s">
        <v>29</v>
      </c>
      <c r="E200">
        <v>2014</v>
      </c>
      <c r="F200">
        <v>42559</v>
      </c>
      <c r="G200">
        <v>0.12888462646352</v>
      </c>
      <c r="H200">
        <v>19241.990000000002</v>
      </c>
      <c r="I200" s="5">
        <f>Table1[[#This Row],[Commission Rate]]*Table1[[#This Row],[Sale Price]]</f>
        <v>5485.2008176609479</v>
      </c>
      <c r="J200" s="6">
        <f>Table1[[#This Row],[Sale Price]]-Table1[[#This Row],[Cost of car]]</f>
        <v>23317.01</v>
      </c>
      <c r="K200" s="6">
        <f>YEAR(Table1[[#This Row],[Date]])</f>
        <v>2022</v>
      </c>
      <c r="L200" s="6">
        <f>Table1[[#This Row],[Year Sold]]-Table1[[#This Row],[Car Year]]</f>
        <v>8</v>
      </c>
    </row>
    <row r="201" spans="1:12" hidden="1" x14ac:dyDescent="0.75">
      <c r="A201" s="1">
        <v>44961</v>
      </c>
      <c r="B201" t="s">
        <v>23</v>
      </c>
      <c r="C201" t="s">
        <v>215</v>
      </c>
      <c r="D201" t="s">
        <v>29</v>
      </c>
      <c r="E201">
        <v>2021</v>
      </c>
      <c r="F201">
        <v>43539</v>
      </c>
      <c r="G201">
        <v>0.147843511615315</v>
      </c>
      <c r="H201">
        <v>31188.58</v>
      </c>
      <c r="I201" s="5">
        <f>Table1[[#This Row],[Commission Rate]]*Table1[[#This Row],[Sale Price]]</f>
        <v>6436.9586522192003</v>
      </c>
      <c r="J201" s="6">
        <f>Table1[[#This Row],[Sale Price]]-Table1[[#This Row],[Cost of car]]</f>
        <v>12350.419999999998</v>
      </c>
      <c r="K201" s="6">
        <f>YEAR(Table1[[#This Row],[Date]])</f>
        <v>2023</v>
      </c>
      <c r="L201" s="6">
        <f>Table1[[#This Row],[Year Sold]]-Table1[[#This Row],[Car Year]]</f>
        <v>2</v>
      </c>
    </row>
    <row r="202" spans="1:12" hidden="1" x14ac:dyDescent="0.75">
      <c r="A202" s="1">
        <v>45017</v>
      </c>
      <c r="B202" t="s">
        <v>23</v>
      </c>
      <c r="C202" t="s">
        <v>216</v>
      </c>
      <c r="D202" t="s">
        <v>16</v>
      </c>
      <c r="E202">
        <v>2015</v>
      </c>
      <c r="F202">
        <v>18210</v>
      </c>
      <c r="G202">
        <v>0.14450712950570499</v>
      </c>
      <c r="H202">
        <v>3720.84</v>
      </c>
      <c r="I202" s="5">
        <f>Table1[[#This Row],[Commission Rate]]*Table1[[#This Row],[Sale Price]]</f>
        <v>2631.474828298888</v>
      </c>
      <c r="J202" s="6">
        <f>Table1[[#This Row],[Sale Price]]-Table1[[#This Row],[Cost of car]]</f>
        <v>14489.16</v>
      </c>
      <c r="K202" s="6">
        <f>YEAR(Table1[[#This Row],[Date]])</f>
        <v>2023</v>
      </c>
      <c r="L202" s="6">
        <f>Table1[[#This Row],[Year Sold]]-Table1[[#This Row],[Car Year]]</f>
        <v>8</v>
      </c>
    </row>
    <row r="203" spans="1:12" hidden="1" x14ac:dyDescent="0.75">
      <c r="A203" s="1">
        <v>44968</v>
      </c>
      <c r="B203" t="s">
        <v>764</v>
      </c>
      <c r="C203" t="s">
        <v>217</v>
      </c>
      <c r="D203" t="s">
        <v>29</v>
      </c>
      <c r="E203">
        <v>2015</v>
      </c>
      <c r="F203">
        <v>38458</v>
      </c>
      <c r="G203">
        <v>0.125011561600268</v>
      </c>
      <c r="H203">
        <v>11327.09</v>
      </c>
      <c r="I203" s="5">
        <f>Table1[[#This Row],[Commission Rate]]*Table1[[#This Row],[Sale Price]]</f>
        <v>4807.6946360231068</v>
      </c>
      <c r="J203" s="6">
        <f>Table1[[#This Row],[Sale Price]]-Table1[[#This Row],[Cost of car]]</f>
        <v>27130.91</v>
      </c>
      <c r="K203" s="6">
        <f>YEAR(Table1[[#This Row],[Date]])</f>
        <v>2023</v>
      </c>
      <c r="L203" s="6">
        <f>Table1[[#This Row],[Year Sold]]-Table1[[#This Row],[Car Year]]</f>
        <v>8</v>
      </c>
    </row>
    <row r="204" spans="1:12" hidden="1" x14ac:dyDescent="0.75">
      <c r="A204" s="1">
        <v>44923</v>
      </c>
      <c r="B204" t="s">
        <v>17</v>
      </c>
      <c r="C204" t="s">
        <v>218</v>
      </c>
      <c r="D204" t="s">
        <v>13</v>
      </c>
      <c r="E204">
        <v>2012</v>
      </c>
      <c r="F204">
        <v>15318</v>
      </c>
      <c r="G204">
        <v>8.8983943053295697E-2</v>
      </c>
      <c r="H204">
        <v>3104.36</v>
      </c>
      <c r="I204" s="5">
        <f>Table1[[#This Row],[Commission Rate]]*Table1[[#This Row],[Sale Price]]</f>
        <v>1363.0560396903834</v>
      </c>
      <c r="J204" s="6">
        <f>Table1[[#This Row],[Sale Price]]-Table1[[#This Row],[Cost of car]]</f>
        <v>12213.64</v>
      </c>
      <c r="K204" s="6">
        <f>YEAR(Table1[[#This Row],[Date]])</f>
        <v>2022</v>
      </c>
      <c r="L204" s="6">
        <f>Table1[[#This Row],[Year Sold]]-Table1[[#This Row],[Car Year]]</f>
        <v>10</v>
      </c>
    </row>
    <row r="205" spans="1:12" x14ac:dyDescent="0.75">
      <c r="A205" s="1">
        <v>44732</v>
      </c>
      <c r="B205" t="s">
        <v>33</v>
      </c>
      <c r="C205" t="s">
        <v>219</v>
      </c>
      <c r="D205" t="s">
        <v>29</v>
      </c>
      <c r="E205">
        <v>2011</v>
      </c>
      <c r="F205">
        <v>49503</v>
      </c>
      <c r="G205">
        <v>8.1877506762890295E-2</v>
      </c>
      <c r="H205">
        <v>8372.44</v>
      </c>
      <c r="I205" s="5">
        <f>Table1[[#This Row],[Commission Rate]]*Table1[[#This Row],[Sale Price]]</f>
        <v>4053.1822172833581</v>
      </c>
      <c r="J205" s="6">
        <f>Table1[[#This Row],[Sale Price]]-Table1[[#This Row],[Cost of car]]</f>
        <v>41130.559999999998</v>
      </c>
      <c r="K205" s="6">
        <f>YEAR(Table1[[#This Row],[Date]])</f>
        <v>2022</v>
      </c>
      <c r="L205" s="6">
        <f>Table1[[#This Row],[Year Sold]]-Table1[[#This Row],[Car Year]]</f>
        <v>11</v>
      </c>
    </row>
    <row r="206" spans="1:12" hidden="1" x14ac:dyDescent="0.75">
      <c r="A206" s="1">
        <v>44776</v>
      </c>
      <c r="B206" t="s">
        <v>27</v>
      </c>
      <c r="C206" t="s">
        <v>220</v>
      </c>
      <c r="D206" t="s">
        <v>22</v>
      </c>
      <c r="E206">
        <v>2011</v>
      </c>
      <c r="F206">
        <v>32524</v>
      </c>
      <c r="G206">
        <v>0.11208219677362</v>
      </c>
      <c r="H206">
        <v>8535.4599999999991</v>
      </c>
      <c r="I206" s="5">
        <f>Table1[[#This Row],[Commission Rate]]*Table1[[#This Row],[Sale Price]]</f>
        <v>3645.3613678652168</v>
      </c>
      <c r="J206" s="6">
        <f>Table1[[#This Row],[Sale Price]]-Table1[[#This Row],[Cost of car]]</f>
        <v>23988.54</v>
      </c>
      <c r="K206" s="6">
        <f>YEAR(Table1[[#This Row],[Date]])</f>
        <v>2022</v>
      </c>
      <c r="L206" s="6">
        <f>Table1[[#This Row],[Year Sold]]-Table1[[#This Row],[Car Year]]</f>
        <v>11</v>
      </c>
    </row>
    <row r="207" spans="1:12" x14ac:dyDescent="0.75">
      <c r="A207" s="1">
        <v>44792</v>
      </c>
      <c r="B207" t="s">
        <v>33</v>
      </c>
      <c r="C207" t="s">
        <v>221</v>
      </c>
      <c r="D207" t="s">
        <v>10</v>
      </c>
      <c r="E207">
        <v>2017</v>
      </c>
      <c r="F207">
        <v>13288</v>
      </c>
      <c r="G207">
        <v>9.8861930533373304E-2</v>
      </c>
      <c r="H207">
        <v>5772.94</v>
      </c>
      <c r="I207" s="5">
        <f>Table1[[#This Row],[Commission Rate]]*Table1[[#This Row],[Sale Price]]</f>
        <v>1313.6773329274645</v>
      </c>
      <c r="J207" s="6">
        <f>Table1[[#This Row],[Sale Price]]-Table1[[#This Row],[Cost of car]]</f>
        <v>7515.06</v>
      </c>
      <c r="K207" s="6">
        <f>YEAR(Table1[[#This Row],[Date]])</f>
        <v>2022</v>
      </c>
      <c r="L207" s="6">
        <f>Table1[[#This Row],[Year Sold]]-Table1[[#This Row],[Car Year]]</f>
        <v>5</v>
      </c>
    </row>
    <row r="208" spans="1:12" hidden="1" x14ac:dyDescent="0.75">
      <c r="A208" s="1">
        <v>44723</v>
      </c>
      <c r="B208" t="s">
        <v>764</v>
      </c>
      <c r="C208" t="s">
        <v>222</v>
      </c>
      <c r="D208" t="s">
        <v>29</v>
      </c>
      <c r="E208">
        <v>2018</v>
      </c>
      <c r="F208">
        <v>34857</v>
      </c>
      <c r="G208">
        <v>5.2901391694927899E-2</v>
      </c>
      <c r="H208">
        <v>10655.23</v>
      </c>
      <c r="I208" s="5">
        <f>Table1[[#This Row],[Commission Rate]]*Table1[[#This Row],[Sale Price]]</f>
        <v>1843.9838103101017</v>
      </c>
      <c r="J208" s="6">
        <f>Table1[[#This Row],[Sale Price]]-Table1[[#This Row],[Cost of car]]</f>
        <v>24201.77</v>
      </c>
      <c r="K208" s="6">
        <f>YEAR(Table1[[#This Row],[Date]])</f>
        <v>2022</v>
      </c>
      <c r="L208" s="6">
        <f>Table1[[#This Row],[Year Sold]]-Table1[[#This Row],[Car Year]]</f>
        <v>4</v>
      </c>
    </row>
    <row r="209" spans="1:12" hidden="1" x14ac:dyDescent="0.75">
      <c r="A209" s="1">
        <v>44987</v>
      </c>
      <c r="B209" t="s">
        <v>14</v>
      </c>
      <c r="C209" t="s">
        <v>223</v>
      </c>
      <c r="D209" t="s">
        <v>16</v>
      </c>
      <c r="E209">
        <v>2011</v>
      </c>
      <c r="F209">
        <v>28597</v>
      </c>
      <c r="G209">
        <v>6.8633383587331204E-2</v>
      </c>
      <c r="H209">
        <v>16740.580000000002</v>
      </c>
      <c r="I209" s="5">
        <f>Table1[[#This Row],[Commission Rate]]*Table1[[#This Row],[Sale Price]]</f>
        <v>1962.7088704469104</v>
      </c>
      <c r="J209" s="6">
        <f>Table1[[#This Row],[Sale Price]]-Table1[[#This Row],[Cost of car]]</f>
        <v>11856.419999999998</v>
      </c>
      <c r="K209" s="6">
        <f>YEAR(Table1[[#This Row],[Date]])</f>
        <v>2023</v>
      </c>
      <c r="L209" s="6">
        <f>Table1[[#This Row],[Year Sold]]-Table1[[#This Row],[Car Year]]</f>
        <v>12</v>
      </c>
    </row>
    <row r="210" spans="1:12" hidden="1" x14ac:dyDescent="0.75">
      <c r="A210" s="1">
        <v>45046</v>
      </c>
      <c r="B210" t="s">
        <v>33</v>
      </c>
      <c r="C210" t="s">
        <v>224</v>
      </c>
      <c r="D210" t="s">
        <v>16</v>
      </c>
      <c r="E210">
        <v>2017</v>
      </c>
      <c r="F210">
        <v>36988</v>
      </c>
      <c r="G210">
        <v>7.1773390268820597E-2</v>
      </c>
      <c r="H210">
        <v>30343.46</v>
      </c>
      <c r="I210" s="5">
        <f>Table1[[#This Row],[Commission Rate]]*Table1[[#This Row],[Sale Price]]</f>
        <v>2654.7541592631364</v>
      </c>
      <c r="J210" s="6">
        <f>Table1[[#This Row],[Sale Price]]-Table1[[#This Row],[Cost of car]]</f>
        <v>6644.5400000000009</v>
      </c>
      <c r="K210" s="6">
        <f>YEAR(Table1[[#This Row],[Date]])</f>
        <v>2023</v>
      </c>
      <c r="L210" s="6">
        <f>Table1[[#This Row],[Year Sold]]-Table1[[#This Row],[Car Year]]</f>
        <v>6</v>
      </c>
    </row>
    <row r="211" spans="1:12" hidden="1" x14ac:dyDescent="0.75">
      <c r="A211" s="1">
        <v>44955</v>
      </c>
      <c r="B211" t="s">
        <v>27</v>
      </c>
      <c r="C211" t="s">
        <v>225</v>
      </c>
      <c r="D211" t="s">
        <v>29</v>
      </c>
      <c r="E211">
        <v>2017</v>
      </c>
      <c r="F211">
        <v>38897</v>
      </c>
      <c r="G211">
        <v>0.14817709670675</v>
      </c>
      <c r="H211">
        <v>11876.15</v>
      </c>
      <c r="I211" s="5">
        <f>Table1[[#This Row],[Commission Rate]]*Table1[[#This Row],[Sale Price]]</f>
        <v>5763.6445306024543</v>
      </c>
      <c r="J211" s="6">
        <f>Table1[[#This Row],[Sale Price]]-Table1[[#This Row],[Cost of car]]</f>
        <v>27020.85</v>
      </c>
      <c r="K211" s="6">
        <f>YEAR(Table1[[#This Row],[Date]])</f>
        <v>2023</v>
      </c>
      <c r="L211" s="6">
        <f>Table1[[#This Row],[Year Sold]]-Table1[[#This Row],[Car Year]]</f>
        <v>6</v>
      </c>
    </row>
    <row r="212" spans="1:12" hidden="1" x14ac:dyDescent="0.75">
      <c r="A212" s="1">
        <v>44749</v>
      </c>
      <c r="B212" t="s">
        <v>17</v>
      </c>
      <c r="C212" t="s">
        <v>226</v>
      </c>
      <c r="D212" t="s">
        <v>29</v>
      </c>
      <c r="E212">
        <v>2010</v>
      </c>
      <c r="F212">
        <v>31894</v>
      </c>
      <c r="G212">
        <v>9.8537463469849706E-2</v>
      </c>
      <c r="H212">
        <v>3137.83</v>
      </c>
      <c r="I212" s="5">
        <f>Table1[[#This Row],[Commission Rate]]*Table1[[#This Row],[Sale Price]]</f>
        <v>3142.7538599073864</v>
      </c>
      <c r="J212" s="6">
        <f>Table1[[#This Row],[Sale Price]]-Table1[[#This Row],[Cost of car]]</f>
        <v>28756.17</v>
      </c>
      <c r="K212" s="6">
        <f>YEAR(Table1[[#This Row],[Date]])</f>
        <v>2022</v>
      </c>
      <c r="L212" s="6">
        <f>Table1[[#This Row],[Year Sold]]-Table1[[#This Row],[Car Year]]</f>
        <v>12</v>
      </c>
    </row>
    <row r="213" spans="1:12" hidden="1" x14ac:dyDescent="0.75">
      <c r="A213" s="1">
        <v>45011</v>
      </c>
      <c r="B213" t="s">
        <v>17</v>
      </c>
      <c r="C213" t="s">
        <v>227</v>
      </c>
      <c r="D213" t="s">
        <v>22</v>
      </c>
      <c r="E213">
        <v>2020</v>
      </c>
      <c r="F213">
        <v>10301</v>
      </c>
      <c r="G213">
        <v>0.12819132451532</v>
      </c>
      <c r="H213">
        <v>2094.7399999999998</v>
      </c>
      <c r="I213" s="5">
        <f>Table1[[#This Row],[Commission Rate]]*Table1[[#This Row],[Sale Price]]</f>
        <v>1320.4988338323114</v>
      </c>
      <c r="J213" s="6">
        <f>Table1[[#This Row],[Sale Price]]-Table1[[#This Row],[Cost of car]]</f>
        <v>8206.26</v>
      </c>
      <c r="K213" s="6">
        <f>YEAR(Table1[[#This Row],[Date]])</f>
        <v>2023</v>
      </c>
      <c r="L213" s="6">
        <f>Table1[[#This Row],[Year Sold]]-Table1[[#This Row],[Car Year]]</f>
        <v>3</v>
      </c>
    </row>
    <row r="214" spans="1:12" hidden="1" x14ac:dyDescent="0.75">
      <c r="A214" s="1">
        <v>44956</v>
      </c>
      <c r="B214" t="s">
        <v>23</v>
      </c>
      <c r="C214" t="s">
        <v>228</v>
      </c>
      <c r="D214" t="s">
        <v>13</v>
      </c>
      <c r="E214">
        <v>2017</v>
      </c>
      <c r="F214">
        <v>47879</v>
      </c>
      <c r="G214">
        <v>6.2642940527612406E-2</v>
      </c>
      <c r="H214">
        <v>31003.09</v>
      </c>
      <c r="I214" s="5">
        <f>Table1[[#This Row],[Commission Rate]]*Table1[[#This Row],[Sale Price]]</f>
        <v>2999.2813495215546</v>
      </c>
      <c r="J214" s="6">
        <f>Table1[[#This Row],[Sale Price]]-Table1[[#This Row],[Cost of car]]</f>
        <v>16875.91</v>
      </c>
      <c r="K214" s="6">
        <f>YEAR(Table1[[#This Row],[Date]])</f>
        <v>2023</v>
      </c>
      <c r="L214" s="6">
        <f>Table1[[#This Row],[Year Sold]]-Table1[[#This Row],[Car Year]]</f>
        <v>6</v>
      </c>
    </row>
    <row r="215" spans="1:12" hidden="1" x14ac:dyDescent="0.75">
      <c r="A215" s="1">
        <v>44799</v>
      </c>
      <c r="B215" t="s">
        <v>23</v>
      </c>
      <c r="C215" t="s">
        <v>229</v>
      </c>
      <c r="D215" t="s">
        <v>29</v>
      </c>
      <c r="E215">
        <v>2020</v>
      </c>
      <c r="F215">
        <v>36839</v>
      </c>
      <c r="G215">
        <v>0.128728058624341</v>
      </c>
      <c r="H215">
        <v>9549.5400000000009</v>
      </c>
      <c r="I215" s="5">
        <f>Table1[[#This Row],[Commission Rate]]*Table1[[#This Row],[Sale Price]]</f>
        <v>4742.212951662098</v>
      </c>
      <c r="J215" s="6">
        <f>Table1[[#This Row],[Sale Price]]-Table1[[#This Row],[Cost of car]]</f>
        <v>27289.46</v>
      </c>
      <c r="K215" s="6">
        <f>YEAR(Table1[[#This Row],[Date]])</f>
        <v>2022</v>
      </c>
      <c r="L215" s="6">
        <f>Table1[[#This Row],[Year Sold]]-Table1[[#This Row],[Car Year]]</f>
        <v>2</v>
      </c>
    </row>
    <row r="216" spans="1:12" hidden="1" x14ac:dyDescent="0.75">
      <c r="A216" s="1">
        <v>44967</v>
      </c>
      <c r="B216" t="s">
        <v>8</v>
      </c>
      <c r="C216" t="s">
        <v>230</v>
      </c>
      <c r="D216" t="s">
        <v>22</v>
      </c>
      <c r="E216">
        <v>2015</v>
      </c>
      <c r="F216">
        <v>21260</v>
      </c>
      <c r="G216">
        <v>0.13925108065118999</v>
      </c>
      <c r="H216">
        <v>9458.4599999999991</v>
      </c>
      <c r="I216" s="5">
        <f>Table1[[#This Row],[Commission Rate]]*Table1[[#This Row],[Sale Price]]</f>
        <v>2960.4779746442991</v>
      </c>
      <c r="J216" s="6">
        <f>Table1[[#This Row],[Sale Price]]-Table1[[#This Row],[Cost of car]]</f>
        <v>11801.54</v>
      </c>
      <c r="K216" s="6">
        <f>YEAR(Table1[[#This Row],[Date]])</f>
        <v>2023</v>
      </c>
      <c r="L216" s="6">
        <f>Table1[[#This Row],[Year Sold]]-Table1[[#This Row],[Car Year]]</f>
        <v>8</v>
      </c>
    </row>
    <row r="217" spans="1:12" hidden="1" x14ac:dyDescent="0.75">
      <c r="A217" s="1">
        <v>44709</v>
      </c>
      <c r="B217" t="s">
        <v>23</v>
      </c>
      <c r="C217" t="s">
        <v>231</v>
      </c>
      <c r="D217" t="s">
        <v>10</v>
      </c>
      <c r="E217">
        <v>2012</v>
      </c>
      <c r="F217">
        <v>48625</v>
      </c>
      <c r="G217">
        <v>7.2308886505185202E-2</v>
      </c>
      <c r="H217">
        <v>18112.439999999999</v>
      </c>
      <c r="I217" s="5">
        <f>Table1[[#This Row],[Commission Rate]]*Table1[[#This Row],[Sale Price]]</f>
        <v>3516.0196063146304</v>
      </c>
      <c r="J217" s="6">
        <f>Table1[[#This Row],[Sale Price]]-Table1[[#This Row],[Cost of car]]</f>
        <v>30512.560000000001</v>
      </c>
      <c r="K217" s="6">
        <f>YEAR(Table1[[#This Row],[Date]])</f>
        <v>2022</v>
      </c>
      <c r="L217" s="6">
        <f>Table1[[#This Row],[Year Sold]]-Table1[[#This Row],[Car Year]]</f>
        <v>10</v>
      </c>
    </row>
    <row r="218" spans="1:12" hidden="1" x14ac:dyDescent="0.75">
      <c r="A218" s="1">
        <v>44846</v>
      </c>
      <c r="B218" t="s">
        <v>27</v>
      </c>
      <c r="C218" t="s">
        <v>232</v>
      </c>
      <c r="D218" t="s">
        <v>29</v>
      </c>
      <c r="E218">
        <v>2013</v>
      </c>
      <c r="F218">
        <v>28380</v>
      </c>
      <c r="G218">
        <v>7.2387540737007899E-2</v>
      </c>
      <c r="H218">
        <v>6520.77</v>
      </c>
      <c r="I218" s="5">
        <f>Table1[[#This Row],[Commission Rate]]*Table1[[#This Row],[Sale Price]]</f>
        <v>2054.3584061162842</v>
      </c>
      <c r="J218" s="6">
        <f>Table1[[#This Row],[Sale Price]]-Table1[[#This Row],[Cost of car]]</f>
        <v>21859.23</v>
      </c>
      <c r="K218" s="6">
        <f>YEAR(Table1[[#This Row],[Date]])</f>
        <v>2022</v>
      </c>
      <c r="L218" s="6">
        <f>Table1[[#This Row],[Year Sold]]-Table1[[#This Row],[Car Year]]</f>
        <v>9</v>
      </c>
    </row>
    <row r="219" spans="1:12" hidden="1" x14ac:dyDescent="0.75">
      <c r="A219" s="1">
        <v>44751</v>
      </c>
      <c r="B219" t="s">
        <v>14</v>
      </c>
      <c r="C219" t="s">
        <v>233</v>
      </c>
      <c r="D219" t="s">
        <v>16</v>
      </c>
      <c r="E219">
        <v>2015</v>
      </c>
      <c r="F219">
        <v>20800</v>
      </c>
      <c r="G219">
        <v>5.9977817896428601E-2</v>
      </c>
      <c r="H219">
        <v>11672.01</v>
      </c>
      <c r="I219" s="5">
        <f>Table1[[#This Row],[Commission Rate]]*Table1[[#This Row],[Sale Price]]</f>
        <v>1247.5386122457148</v>
      </c>
      <c r="J219" s="6">
        <f>Table1[[#This Row],[Sale Price]]-Table1[[#This Row],[Cost of car]]</f>
        <v>9127.99</v>
      </c>
      <c r="K219" s="6">
        <f>YEAR(Table1[[#This Row],[Date]])</f>
        <v>2022</v>
      </c>
      <c r="L219" s="6">
        <f>Table1[[#This Row],[Year Sold]]-Table1[[#This Row],[Car Year]]</f>
        <v>7</v>
      </c>
    </row>
    <row r="220" spans="1:12" hidden="1" x14ac:dyDescent="0.75">
      <c r="A220" s="1">
        <v>44774</v>
      </c>
      <c r="B220" t="s">
        <v>27</v>
      </c>
      <c r="C220" t="s">
        <v>234</v>
      </c>
      <c r="D220" t="s">
        <v>16</v>
      </c>
      <c r="E220">
        <v>2020</v>
      </c>
      <c r="F220">
        <v>15861</v>
      </c>
      <c r="G220">
        <v>0.133662911299606</v>
      </c>
      <c r="H220">
        <v>3878.48</v>
      </c>
      <c r="I220" s="5">
        <f>Table1[[#This Row],[Commission Rate]]*Table1[[#This Row],[Sale Price]]</f>
        <v>2120.0274361230508</v>
      </c>
      <c r="J220" s="6">
        <f>Table1[[#This Row],[Sale Price]]-Table1[[#This Row],[Cost of car]]</f>
        <v>11982.52</v>
      </c>
      <c r="K220" s="6">
        <f>YEAR(Table1[[#This Row],[Date]])</f>
        <v>2022</v>
      </c>
      <c r="L220" s="6">
        <f>Table1[[#This Row],[Year Sold]]-Table1[[#This Row],[Car Year]]</f>
        <v>2</v>
      </c>
    </row>
    <row r="221" spans="1:12" hidden="1" x14ac:dyDescent="0.75">
      <c r="A221" s="1">
        <v>45033</v>
      </c>
      <c r="B221" t="s">
        <v>764</v>
      </c>
      <c r="C221" t="s">
        <v>235</v>
      </c>
      <c r="D221" t="s">
        <v>13</v>
      </c>
      <c r="E221">
        <v>2020</v>
      </c>
      <c r="F221">
        <v>27077</v>
      </c>
      <c r="G221">
        <v>0.10788130959139999</v>
      </c>
      <c r="H221">
        <v>10284.44</v>
      </c>
      <c r="I221" s="5">
        <f>Table1[[#This Row],[Commission Rate]]*Table1[[#This Row],[Sale Price]]</f>
        <v>2921.1022198063374</v>
      </c>
      <c r="J221" s="6">
        <f>Table1[[#This Row],[Sale Price]]-Table1[[#This Row],[Cost of car]]</f>
        <v>16792.559999999998</v>
      </c>
      <c r="K221" s="6">
        <f>YEAR(Table1[[#This Row],[Date]])</f>
        <v>2023</v>
      </c>
      <c r="L221" s="6">
        <f>Table1[[#This Row],[Year Sold]]-Table1[[#This Row],[Car Year]]</f>
        <v>3</v>
      </c>
    </row>
    <row r="222" spans="1:12" hidden="1" x14ac:dyDescent="0.75">
      <c r="A222" s="1">
        <v>44849</v>
      </c>
      <c r="B222" t="s">
        <v>23</v>
      </c>
      <c r="C222" t="s">
        <v>236</v>
      </c>
      <c r="D222" t="s">
        <v>13</v>
      </c>
      <c r="E222">
        <v>2017</v>
      </c>
      <c r="F222">
        <v>18684</v>
      </c>
      <c r="G222">
        <v>5.3023059767829298E-2</v>
      </c>
      <c r="H222">
        <v>2901.58</v>
      </c>
      <c r="I222" s="5">
        <f>Table1[[#This Row],[Commission Rate]]*Table1[[#This Row],[Sale Price]]</f>
        <v>990.68284870212256</v>
      </c>
      <c r="J222" s="6">
        <f>Table1[[#This Row],[Sale Price]]-Table1[[#This Row],[Cost of car]]</f>
        <v>15782.42</v>
      </c>
      <c r="K222" s="6">
        <f>YEAR(Table1[[#This Row],[Date]])</f>
        <v>2022</v>
      </c>
      <c r="L222" s="6">
        <f>Table1[[#This Row],[Year Sold]]-Table1[[#This Row],[Car Year]]</f>
        <v>5</v>
      </c>
    </row>
    <row r="223" spans="1:12" hidden="1" x14ac:dyDescent="0.75">
      <c r="A223" s="1">
        <v>44833</v>
      </c>
      <c r="B223" t="s">
        <v>27</v>
      </c>
      <c r="C223" t="s">
        <v>237</v>
      </c>
      <c r="D223" t="s">
        <v>13</v>
      </c>
      <c r="E223">
        <v>2013</v>
      </c>
      <c r="F223">
        <v>12191</v>
      </c>
      <c r="G223">
        <v>0.117124441360727</v>
      </c>
      <c r="H223">
        <v>6742.92</v>
      </c>
      <c r="I223" s="5">
        <f>Table1[[#This Row],[Commission Rate]]*Table1[[#This Row],[Sale Price]]</f>
        <v>1427.8640646286228</v>
      </c>
      <c r="J223" s="6">
        <f>Table1[[#This Row],[Sale Price]]-Table1[[#This Row],[Cost of car]]</f>
        <v>5448.08</v>
      </c>
      <c r="K223" s="6">
        <f>YEAR(Table1[[#This Row],[Date]])</f>
        <v>2022</v>
      </c>
      <c r="L223" s="6">
        <f>Table1[[#This Row],[Year Sold]]-Table1[[#This Row],[Car Year]]</f>
        <v>9</v>
      </c>
    </row>
    <row r="224" spans="1:12" hidden="1" x14ac:dyDescent="0.75">
      <c r="A224" s="1">
        <v>44714</v>
      </c>
      <c r="B224" t="s">
        <v>23</v>
      </c>
      <c r="C224" t="s">
        <v>238</v>
      </c>
      <c r="D224" t="s">
        <v>29</v>
      </c>
      <c r="E224">
        <v>2021</v>
      </c>
      <c r="F224">
        <v>39530</v>
      </c>
      <c r="G224">
        <v>0.139346304933503</v>
      </c>
      <c r="H224">
        <v>16464.97</v>
      </c>
      <c r="I224" s="5">
        <f>Table1[[#This Row],[Commission Rate]]*Table1[[#This Row],[Sale Price]]</f>
        <v>5508.359434021374</v>
      </c>
      <c r="J224" s="6">
        <f>Table1[[#This Row],[Sale Price]]-Table1[[#This Row],[Cost of car]]</f>
        <v>23065.03</v>
      </c>
      <c r="K224" s="6">
        <f>YEAR(Table1[[#This Row],[Date]])</f>
        <v>2022</v>
      </c>
      <c r="L224" s="6">
        <f>Table1[[#This Row],[Year Sold]]-Table1[[#This Row],[Car Year]]</f>
        <v>1</v>
      </c>
    </row>
    <row r="225" spans="1:12" hidden="1" x14ac:dyDescent="0.75">
      <c r="A225" s="1">
        <v>44684</v>
      </c>
      <c r="B225" t="s">
        <v>17</v>
      </c>
      <c r="C225" t="s">
        <v>239</v>
      </c>
      <c r="D225" t="s">
        <v>10</v>
      </c>
      <c r="E225">
        <v>2022</v>
      </c>
      <c r="F225">
        <v>46141</v>
      </c>
      <c r="G225">
        <v>0.103688417971857</v>
      </c>
      <c r="H225">
        <v>27698.68</v>
      </c>
      <c r="I225" s="5">
        <f>Table1[[#This Row],[Commission Rate]]*Table1[[#This Row],[Sale Price]]</f>
        <v>4784.2872936394542</v>
      </c>
      <c r="J225" s="6">
        <f>Table1[[#This Row],[Sale Price]]-Table1[[#This Row],[Cost of car]]</f>
        <v>18442.32</v>
      </c>
      <c r="K225" s="6">
        <f>YEAR(Table1[[#This Row],[Date]])</f>
        <v>2022</v>
      </c>
      <c r="L225" s="6">
        <f>Table1[[#This Row],[Year Sold]]-Table1[[#This Row],[Car Year]]</f>
        <v>0</v>
      </c>
    </row>
    <row r="226" spans="1:12" x14ac:dyDescent="0.75">
      <c r="A226" s="1">
        <v>44715</v>
      </c>
      <c r="B226" t="s">
        <v>20</v>
      </c>
      <c r="C226" t="s">
        <v>240</v>
      </c>
      <c r="D226" t="s">
        <v>10</v>
      </c>
      <c r="E226">
        <v>2010</v>
      </c>
      <c r="F226">
        <v>49255</v>
      </c>
      <c r="G226">
        <v>5.6038631548152897E-2</v>
      </c>
      <c r="H226">
        <v>4458.1000000000004</v>
      </c>
      <c r="I226" s="5">
        <f>Table1[[#This Row],[Commission Rate]]*Table1[[#This Row],[Sale Price]]</f>
        <v>2760.1827969042711</v>
      </c>
      <c r="J226" s="6">
        <f>Table1[[#This Row],[Sale Price]]-Table1[[#This Row],[Cost of car]]</f>
        <v>44796.9</v>
      </c>
      <c r="K226" s="6">
        <f>YEAR(Table1[[#This Row],[Date]])</f>
        <v>2022</v>
      </c>
      <c r="L226" s="6">
        <f>Table1[[#This Row],[Year Sold]]-Table1[[#This Row],[Car Year]]</f>
        <v>12</v>
      </c>
    </row>
    <row r="227" spans="1:12" hidden="1" x14ac:dyDescent="0.75">
      <c r="A227" s="1">
        <v>44923</v>
      </c>
      <c r="B227" t="s">
        <v>23</v>
      </c>
      <c r="C227" t="s">
        <v>241</v>
      </c>
      <c r="D227" t="s">
        <v>10</v>
      </c>
      <c r="E227">
        <v>2011</v>
      </c>
      <c r="F227">
        <v>31049</v>
      </c>
      <c r="G227">
        <v>8.1572538350489401E-2</v>
      </c>
      <c r="H227">
        <v>12536.81</v>
      </c>
      <c r="I227" s="5">
        <f>Table1[[#This Row],[Commission Rate]]*Table1[[#This Row],[Sale Price]]</f>
        <v>2532.7457432443452</v>
      </c>
      <c r="J227" s="6">
        <f>Table1[[#This Row],[Sale Price]]-Table1[[#This Row],[Cost of car]]</f>
        <v>18512.190000000002</v>
      </c>
      <c r="K227" s="6">
        <f>YEAR(Table1[[#This Row],[Date]])</f>
        <v>2022</v>
      </c>
      <c r="L227" s="6">
        <f>Table1[[#This Row],[Year Sold]]-Table1[[#This Row],[Car Year]]</f>
        <v>11</v>
      </c>
    </row>
    <row r="228" spans="1:12" x14ac:dyDescent="0.75">
      <c r="A228" s="1">
        <v>44814</v>
      </c>
      <c r="B228" t="s">
        <v>20</v>
      </c>
      <c r="C228" t="s">
        <v>242</v>
      </c>
      <c r="D228" t="s">
        <v>13</v>
      </c>
      <c r="E228">
        <v>2013</v>
      </c>
      <c r="F228">
        <v>42781</v>
      </c>
      <c r="G228">
        <v>0.10457431716749201</v>
      </c>
      <c r="H228">
        <v>12513.69</v>
      </c>
      <c r="I228" s="5">
        <f>Table1[[#This Row],[Commission Rate]]*Table1[[#This Row],[Sale Price]]</f>
        <v>4473.7938627424755</v>
      </c>
      <c r="J228" s="6">
        <f>Table1[[#This Row],[Sale Price]]-Table1[[#This Row],[Cost of car]]</f>
        <v>30267.309999999998</v>
      </c>
      <c r="K228" s="6">
        <f>YEAR(Table1[[#This Row],[Date]])</f>
        <v>2022</v>
      </c>
      <c r="L228" s="6">
        <f>Table1[[#This Row],[Year Sold]]-Table1[[#This Row],[Car Year]]</f>
        <v>9</v>
      </c>
    </row>
    <row r="229" spans="1:12" hidden="1" x14ac:dyDescent="0.75">
      <c r="A229" s="1">
        <v>44758</v>
      </c>
      <c r="B229" t="s">
        <v>11</v>
      </c>
      <c r="C229" t="s">
        <v>243</v>
      </c>
      <c r="D229" t="s">
        <v>10</v>
      </c>
      <c r="E229">
        <v>2013</v>
      </c>
      <c r="F229">
        <v>49146</v>
      </c>
      <c r="G229">
        <v>0.104869390321414</v>
      </c>
      <c r="H229">
        <v>20607.990000000002</v>
      </c>
      <c r="I229" s="5">
        <f>Table1[[#This Row],[Commission Rate]]*Table1[[#This Row],[Sale Price]]</f>
        <v>5153.9110567362122</v>
      </c>
      <c r="J229" s="6">
        <f>Table1[[#This Row],[Sale Price]]-Table1[[#This Row],[Cost of car]]</f>
        <v>28538.01</v>
      </c>
      <c r="K229" s="6">
        <f>YEAR(Table1[[#This Row],[Date]])</f>
        <v>2022</v>
      </c>
      <c r="L229" s="6">
        <f>Table1[[#This Row],[Year Sold]]-Table1[[#This Row],[Car Year]]</f>
        <v>9</v>
      </c>
    </row>
    <row r="230" spans="1:12" hidden="1" x14ac:dyDescent="0.75">
      <c r="A230" s="1">
        <v>45026</v>
      </c>
      <c r="B230" t="s">
        <v>46</v>
      </c>
      <c r="C230" t="s">
        <v>244</v>
      </c>
      <c r="D230" t="s">
        <v>13</v>
      </c>
      <c r="E230">
        <v>2022</v>
      </c>
      <c r="F230">
        <v>10926</v>
      </c>
      <c r="G230">
        <v>0.115977254395894</v>
      </c>
      <c r="H230">
        <v>7153.81</v>
      </c>
      <c r="I230" s="5">
        <f>Table1[[#This Row],[Commission Rate]]*Table1[[#This Row],[Sale Price]]</f>
        <v>1267.1674815295378</v>
      </c>
      <c r="J230" s="6">
        <f>Table1[[#This Row],[Sale Price]]-Table1[[#This Row],[Cost of car]]</f>
        <v>3772.1899999999996</v>
      </c>
      <c r="K230" s="6">
        <f>YEAR(Table1[[#This Row],[Date]])</f>
        <v>2023</v>
      </c>
      <c r="L230" s="6">
        <f>Table1[[#This Row],[Year Sold]]-Table1[[#This Row],[Car Year]]</f>
        <v>1</v>
      </c>
    </row>
    <row r="231" spans="1:12" hidden="1" x14ac:dyDescent="0.75">
      <c r="A231" s="1">
        <v>44914</v>
      </c>
      <c r="B231" t="s">
        <v>23</v>
      </c>
      <c r="C231" t="s">
        <v>245</v>
      </c>
      <c r="D231" t="s">
        <v>22</v>
      </c>
      <c r="E231">
        <v>2020</v>
      </c>
      <c r="F231">
        <v>18578</v>
      </c>
      <c r="G231">
        <v>8.1690254456963193E-2</v>
      </c>
      <c r="H231">
        <v>14581.93</v>
      </c>
      <c r="I231" s="5">
        <f>Table1[[#This Row],[Commission Rate]]*Table1[[#This Row],[Sale Price]]</f>
        <v>1517.6415473014622</v>
      </c>
      <c r="J231" s="6">
        <f>Table1[[#This Row],[Sale Price]]-Table1[[#This Row],[Cost of car]]</f>
        <v>3996.0699999999997</v>
      </c>
      <c r="K231" s="6">
        <f>YEAR(Table1[[#This Row],[Date]])</f>
        <v>2022</v>
      </c>
      <c r="L231" s="6">
        <f>Table1[[#This Row],[Year Sold]]-Table1[[#This Row],[Car Year]]</f>
        <v>2</v>
      </c>
    </row>
    <row r="232" spans="1:12" hidden="1" x14ac:dyDescent="0.75">
      <c r="A232" s="1">
        <v>44821</v>
      </c>
      <c r="B232" t="s">
        <v>46</v>
      </c>
      <c r="C232" t="s">
        <v>246</v>
      </c>
      <c r="D232" t="s">
        <v>10</v>
      </c>
      <c r="E232">
        <v>2016</v>
      </c>
      <c r="F232">
        <v>10249</v>
      </c>
      <c r="G232">
        <v>0.14220481729166201</v>
      </c>
      <c r="H232">
        <v>4509.91</v>
      </c>
      <c r="I232" s="5">
        <f>Table1[[#This Row],[Commission Rate]]*Table1[[#This Row],[Sale Price]]</f>
        <v>1457.457172422244</v>
      </c>
      <c r="J232" s="6">
        <f>Table1[[#This Row],[Sale Price]]-Table1[[#This Row],[Cost of car]]</f>
        <v>5739.09</v>
      </c>
      <c r="K232" s="6">
        <f>YEAR(Table1[[#This Row],[Date]])</f>
        <v>2022</v>
      </c>
      <c r="L232" s="6">
        <f>Table1[[#This Row],[Year Sold]]-Table1[[#This Row],[Car Year]]</f>
        <v>6</v>
      </c>
    </row>
    <row r="233" spans="1:12" hidden="1" x14ac:dyDescent="0.75">
      <c r="A233" s="1">
        <v>44976</v>
      </c>
      <c r="B233" t="s">
        <v>23</v>
      </c>
      <c r="C233" t="s">
        <v>247</v>
      </c>
      <c r="D233" t="s">
        <v>22</v>
      </c>
      <c r="E233">
        <v>2014</v>
      </c>
      <c r="F233">
        <v>26176</v>
      </c>
      <c r="G233">
        <v>8.8490879527805197E-2</v>
      </c>
      <c r="H233">
        <v>4537.68</v>
      </c>
      <c r="I233" s="5">
        <f>Table1[[#This Row],[Commission Rate]]*Table1[[#This Row],[Sale Price]]</f>
        <v>2316.337262519829</v>
      </c>
      <c r="J233" s="6">
        <f>Table1[[#This Row],[Sale Price]]-Table1[[#This Row],[Cost of car]]</f>
        <v>21638.32</v>
      </c>
      <c r="K233" s="6">
        <f>YEAR(Table1[[#This Row],[Date]])</f>
        <v>2023</v>
      </c>
      <c r="L233" s="6">
        <f>Table1[[#This Row],[Year Sold]]-Table1[[#This Row],[Car Year]]</f>
        <v>9</v>
      </c>
    </row>
    <row r="234" spans="1:12" hidden="1" x14ac:dyDescent="0.75">
      <c r="A234" s="1">
        <v>45016</v>
      </c>
      <c r="B234" t="s">
        <v>17</v>
      </c>
      <c r="C234" t="s">
        <v>248</v>
      </c>
      <c r="D234" t="s">
        <v>16</v>
      </c>
      <c r="E234">
        <v>2022</v>
      </c>
      <c r="F234">
        <v>13718</v>
      </c>
      <c r="G234">
        <v>0.105730889343106</v>
      </c>
      <c r="H234">
        <v>7015.63</v>
      </c>
      <c r="I234" s="5">
        <f>Table1[[#This Row],[Commission Rate]]*Table1[[#This Row],[Sale Price]]</f>
        <v>1450.416340008728</v>
      </c>
      <c r="J234" s="6">
        <f>Table1[[#This Row],[Sale Price]]-Table1[[#This Row],[Cost of car]]</f>
        <v>6702.37</v>
      </c>
      <c r="K234" s="6">
        <f>YEAR(Table1[[#This Row],[Date]])</f>
        <v>2023</v>
      </c>
      <c r="L234" s="6">
        <f>Table1[[#This Row],[Year Sold]]-Table1[[#This Row],[Car Year]]</f>
        <v>1</v>
      </c>
    </row>
    <row r="235" spans="1:12" hidden="1" x14ac:dyDescent="0.75">
      <c r="A235" s="1">
        <v>44917</v>
      </c>
      <c r="B235" t="s">
        <v>27</v>
      </c>
      <c r="C235" t="s">
        <v>249</v>
      </c>
      <c r="D235" t="s">
        <v>22</v>
      </c>
      <c r="E235">
        <v>2012</v>
      </c>
      <c r="F235">
        <v>24027</v>
      </c>
      <c r="G235">
        <v>9.5641916489823203E-2</v>
      </c>
      <c r="H235">
        <v>3744.47</v>
      </c>
      <c r="I235" s="5">
        <f>Table1[[#This Row],[Commission Rate]]*Table1[[#This Row],[Sale Price]]</f>
        <v>2297.988327500982</v>
      </c>
      <c r="J235" s="6">
        <f>Table1[[#This Row],[Sale Price]]-Table1[[#This Row],[Cost of car]]</f>
        <v>20282.53</v>
      </c>
      <c r="K235" s="6">
        <f>YEAR(Table1[[#This Row],[Date]])</f>
        <v>2022</v>
      </c>
      <c r="L235" s="6">
        <f>Table1[[#This Row],[Year Sold]]-Table1[[#This Row],[Car Year]]</f>
        <v>10</v>
      </c>
    </row>
    <row r="236" spans="1:12" x14ac:dyDescent="0.75">
      <c r="A236" s="1">
        <v>44923</v>
      </c>
      <c r="B236" t="s">
        <v>20</v>
      </c>
      <c r="C236" t="s">
        <v>250</v>
      </c>
      <c r="D236" t="s">
        <v>10</v>
      </c>
      <c r="E236">
        <v>2015</v>
      </c>
      <c r="F236">
        <v>32316</v>
      </c>
      <c r="G236">
        <v>9.1964956398316797E-2</v>
      </c>
      <c r="H236">
        <v>3579.42</v>
      </c>
      <c r="I236" s="5">
        <f>Table1[[#This Row],[Commission Rate]]*Table1[[#This Row],[Sale Price]]</f>
        <v>2971.9395309680058</v>
      </c>
      <c r="J236" s="6">
        <f>Table1[[#This Row],[Sale Price]]-Table1[[#This Row],[Cost of car]]</f>
        <v>28736.58</v>
      </c>
      <c r="K236" s="6">
        <f>YEAR(Table1[[#This Row],[Date]])</f>
        <v>2022</v>
      </c>
      <c r="L236" s="6">
        <f>Table1[[#This Row],[Year Sold]]-Table1[[#This Row],[Car Year]]</f>
        <v>7</v>
      </c>
    </row>
    <row r="237" spans="1:12" hidden="1" x14ac:dyDescent="0.75">
      <c r="A237" s="1">
        <v>45013</v>
      </c>
      <c r="B237" t="s">
        <v>23</v>
      </c>
      <c r="C237" t="s">
        <v>251</v>
      </c>
      <c r="D237" t="s">
        <v>10</v>
      </c>
      <c r="E237">
        <v>2018</v>
      </c>
      <c r="F237">
        <v>14002</v>
      </c>
      <c r="G237">
        <v>8.9358285832919798E-2</v>
      </c>
      <c r="H237">
        <v>4908.9399999999996</v>
      </c>
      <c r="I237" s="5">
        <f>Table1[[#This Row],[Commission Rate]]*Table1[[#This Row],[Sale Price]]</f>
        <v>1251.194718232543</v>
      </c>
      <c r="J237" s="6">
        <f>Table1[[#This Row],[Sale Price]]-Table1[[#This Row],[Cost of car]]</f>
        <v>9093.0600000000013</v>
      </c>
      <c r="K237" s="6">
        <f>YEAR(Table1[[#This Row],[Date]])</f>
        <v>2023</v>
      </c>
      <c r="L237" s="6">
        <f>Table1[[#This Row],[Year Sold]]-Table1[[#This Row],[Car Year]]</f>
        <v>5</v>
      </c>
    </row>
    <row r="238" spans="1:12" hidden="1" x14ac:dyDescent="0.75">
      <c r="A238" s="1">
        <v>45031</v>
      </c>
      <c r="B238" t="s">
        <v>11</v>
      </c>
      <c r="C238" t="s">
        <v>252</v>
      </c>
      <c r="D238" t="s">
        <v>10</v>
      </c>
      <c r="E238">
        <v>2018</v>
      </c>
      <c r="F238">
        <v>29284</v>
      </c>
      <c r="G238">
        <v>8.8021321848429201E-2</v>
      </c>
      <c r="H238">
        <v>6222.73</v>
      </c>
      <c r="I238" s="5">
        <f>Table1[[#This Row],[Commission Rate]]*Table1[[#This Row],[Sale Price]]</f>
        <v>2577.6163890094008</v>
      </c>
      <c r="J238" s="6">
        <f>Table1[[#This Row],[Sale Price]]-Table1[[#This Row],[Cost of car]]</f>
        <v>23061.27</v>
      </c>
      <c r="K238" s="6">
        <f>YEAR(Table1[[#This Row],[Date]])</f>
        <v>2023</v>
      </c>
      <c r="L238" s="6">
        <f>Table1[[#This Row],[Year Sold]]-Table1[[#This Row],[Car Year]]</f>
        <v>5</v>
      </c>
    </row>
    <row r="239" spans="1:12" hidden="1" x14ac:dyDescent="0.75">
      <c r="A239" s="1">
        <v>44884</v>
      </c>
      <c r="B239" t="s">
        <v>46</v>
      </c>
      <c r="C239" t="s">
        <v>253</v>
      </c>
      <c r="D239" t="s">
        <v>10</v>
      </c>
      <c r="E239">
        <v>2012</v>
      </c>
      <c r="F239">
        <v>31729</v>
      </c>
      <c r="G239">
        <v>0.122258117414278</v>
      </c>
      <c r="H239">
        <v>6153.46</v>
      </c>
      <c r="I239" s="5">
        <f>Table1[[#This Row],[Commission Rate]]*Table1[[#This Row],[Sale Price]]</f>
        <v>3879.1278074376269</v>
      </c>
      <c r="J239" s="6">
        <f>Table1[[#This Row],[Sale Price]]-Table1[[#This Row],[Cost of car]]</f>
        <v>25575.54</v>
      </c>
      <c r="K239" s="6">
        <f>YEAR(Table1[[#This Row],[Date]])</f>
        <v>2022</v>
      </c>
      <c r="L239" s="6">
        <f>Table1[[#This Row],[Year Sold]]-Table1[[#This Row],[Car Year]]</f>
        <v>10</v>
      </c>
    </row>
    <row r="240" spans="1:12" hidden="1" x14ac:dyDescent="0.75">
      <c r="A240" s="1">
        <v>44930</v>
      </c>
      <c r="B240" t="s">
        <v>20</v>
      </c>
      <c r="C240" t="s">
        <v>254</v>
      </c>
      <c r="D240" t="s">
        <v>16</v>
      </c>
      <c r="E240">
        <v>2010</v>
      </c>
      <c r="F240">
        <v>41531</v>
      </c>
      <c r="G240">
        <v>0.148715987270686</v>
      </c>
      <c r="H240">
        <v>8724.9500000000007</v>
      </c>
      <c r="I240" s="5">
        <f>Table1[[#This Row],[Commission Rate]]*Table1[[#This Row],[Sale Price]]</f>
        <v>6176.3236673388601</v>
      </c>
      <c r="J240" s="6">
        <f>Table1[[#This Row],[Sale Price]]-Table1[[#This Row],[Cost of car]]</f>
        <v>32806.050000000003</v>
      </c>
      <c r="K240" s="6">
        <f>YEAR(Table1[[#This Row],[Date]])</f>
        <v>2023</v>
      </c>
      <c r="L240" s="6">
        <f>Table1[[#This Row],[Year Sold]]-Table1[[#This Row],[Car Year]]</f>
        <v>13</v>
      </c>
    </row>
    <row r="241" spans="1:12" hidden="1" x14ac:dyDescent="0.75">
      <c r="A241" s="1">
        <v>44728</v>
      </c>
      <c r="B241" t="s">
        <v>11</v>
      </c>
      <c r="C241" t="s">
        <v>255</v>
      </c>
      <c r="D241" t="s">
        <v>10</v>
      </c>
      <c r="E241">
        <v>2010</v>
      </c>
      <c r="F241">
        <v>49625</v>
      </c>
      <c r="G241">
        <v>7.0915422965310407E-2</v>
      </c>
      <c r="H241">
        <v>16535.93</v>
      </c>
      <c r="I241" s="5">
        <f>Table1[[#This Row],[Commission Rate]]*Table1[[#This Row],[Sale Price]]</f>
        <v>3519.177864653529</v>
      </c>
      <c r="J241" s="6">
        <f>Table1[[#This Row],[Sale Price]]-Table1[[#This Row],[Cost of car]]</f>
        <v>33089.07</v>
      </c>
      <c r="K241" s="6">
        <f>YEAR(Table1[[#This Row],[Date]])</f>
        <v>2022</v>
      </c>
      <c r="L241" s="6">
        <f>Table1[[#This Row],[Year Sold]]-Table1[[#This Row],[Car Year]]</f>
        <v>12</v>
      </c>
    </row>
    <row r="242" spans="1:12" hidden="1" x14ac:dyDescent="0.75">
      <c r="A242" s="1">
        <v>44908</v>
      </c>
      <c r="B242" t="s">
        <v>23</v>
      </c>
      <c r="C242" t="s">
        <v>256</v>
      </c>
      <c r="D242" t="s">
        <v>29</v>
      </c>
      <c r="E242">
        <v>2017</v>
      </c>
      <c r="F242">
        <v>29149</v>
      </c>
      <c r="G242">
        <v>5.80549445635858E-2</v>
      </c>
      <c r="H242">
        <v>13024.39</v>
      </c>
      <c r="I242" s="5">
        <f>Table1[[#This Row],[Commission Rate]]*Table1[[#This Row],[Sale Price]]</f>
        <v>1692.2435790839625</v>
      </c>
      <c r="J242" s="6">
        <f>Table1[[#This Row],[Sale Price]]-Table1[[#This Row],[Cost of car]]</f>
        <v>16124.61</v>
      </c>
      <c r="K242" s="6">
        <f>YEAR(Table1[[#This Row],[Date]])</f>
        <v>2022</v>
      </c>
      <c r="L242" s="6">
        <f>Table1[[#This Row],[Year Sold]]-Table1[[#This Row],[Car Year]]</f>
        <v>5</v>
      </c>
    </row>
    <row r="243" spans="1:12" hidden="1" x14ac:dyDescent="0.75">
      <c r="A243" s="1">
        <v>44808</v>
      </c>
      <c r="B243" t="s">
        <v>23</v>
      </c>
      <c r="C243" t="s">
        <v>257</v>
      </c>
      <c r="D243" t="s">
        <v>22</v>
      </c>
      <c r="E243">
        <v>2014</v>
      </c>
      <c r="F243">
        <v>31006</v>
      </c>
      <c r="G243">
        <v>0.128804557156081</v>
      </c>
      <c r="H243">
        <v>15074.74</v>
      </c>
      <c r="I243" s="5">
        <f>Table1[[#This Row],[Commission Rate]]*Table1[[#This Row],[Sale Price]]</f>
        <v>3993.7140991814472</v>
      </c>
      <c r="J243" s="6">
        <f>Table1[[#This Row],[Sale Price]]-Table1[[#This Row],[Cost of car]]</f>
        <v>15931.26</v>
      </c>
      <c r="K243" s="6">
        <f>YEAR(Table1[[#This Row],[Date]])</f>
        <v>2022</v>
      </c>
      <c r="L243" s="6">
        <f>Table1[[#This Row],[Year Sold]]-Table1[[#This Row],[Car Year]]</f>
        <v>8</v>
      </c>
    </row>
    <row r="244" spans="1:12" hidden="1" x14ac:dyDescent="0.75">
      <c r="A244" s="1">
        <v>44732</v>
      </c>
      <c r="B244" t="s">
        <v>46</v>
      </c>
      <c r="C244" t="s">
        <v>258</v>
      </c>
      <c r="D244" t="s">
        <v>22</v>
      </c>
      <c r="E244">
        <v>2013</v>
      </c>
      <c r="F244">
        <v>24549</v>
      </c>
      <c r="G244">
        <v>0.103378582151198</v>
      </c>
      <c r="H244">
        <v>6497.43</v>
      </c>
      <c r="I244" s="5">
        <f>Table1[[#This Row],[Commission Rate]]*Table1[[#This Row],[Sale Price]]</f>
        <v>2537.8408132297595</v>
      </c>
      <c r="J244" s="6">
        <f>Table1[[#This Row],[Sale Price]]-Table1[[#This Row],[Cost of car]]</f>
        <v>18051.57</v>
      </c>
      <c r="K244" s="6">
        <f>YEAR(Table1[[#This Row],[Date]])</f>
        <v>2022</v>
      </c>
      <c r="L244" s="6">
        <f>Table1[[#This Row],[Year Sold]]-Table1[[#This Row],[Car Year]]</f>
        <v>9</v>
      </c>
    </row>
    <row r="245" spans="1:12" hidden="1" x14ac:dyDescent="0.75">
      <c r="A245" s="1">
        <v>44905</v>
      </c>
      <c r="B245" t="s">
        <v>46</v>
      </c>
      <c r="C245" t="s">
        <v>259</v>
      </c>
      <c r="D245" t="s">
        <v>16</v>
      </c>
      <c r="E245">
        <v>2013</v>
      </c>
      <c r="F245">
        <v>20187</v>
      </c>
      <c r="G245">
        <v>0.103820020021184</v>
      </c>
      <c r="H245">
        <v>10622.69</v>
      </c>
      <c r="I245" s="5">
        <f>Table1[[#This Row],[Commission Rate]]*Table1[[#This Row],[Sale Price]]</f>
        <v>2095.8147441676415</v>
      </c>
      <c r="J245" s="6">
        <f>Table1[[#This Row],[Sale Price]]-Table1[[#This Row],[Cost of car]]</f>
        <v>9564.31</v>
      </c>
      <c r="K245" s="6">
        <f>YEAR(Table1[[#This Row],[Date]])</f>
        <v>2022</v>
      </c>
      <c r="L245" s="6">
        <f>Table1[[#This Row],[Year Sold]]-Table1[[#This Row],[Car Year]]</f>
        <v>9</v>
      </c>
    </row>
    <row r="246" spans="1:12" hidden="1" x14ac:dyDescent="0.75">
      <c r="A246" s="1">
        <v>44693</v>
      </c>
      <c r="B246" t="s">
        <v>8</v>
      </c>
      <c r="C246" t="s">
        <v>260</v>
      </c>
      <c r="D246" t="s">
        <v>16</v>
      </c>
      <c r="E246">
        <v>2015</v>
      </c>
      <c r="F246">
        <v>18548</v>
      </c>
      <c r="G246">
        <v>0.12179569964732199</v>
      </c>
      <c r="H246">
        <v>11886.23</v>
      </c>
      <c r="I246" s="5">
        <f>Table1[[#This Row],[Commission Rate]]*Table1[[#This Row],[Sale Price]]</f>
        <v>2259.0666370585282</v>
      </c>
      <c r="J246" s="6">
        <f>Table1[[#This Row],[Sale Price]]-Table1[[#This Row],[Cost of car]]</f>
        <v>6661.77</v>
      </c>
      <c r="K246" s="6">
        <f>YEAR(Table1[[#This Row],[Date]])</f>
        <v>2022</v>
      </c>
      <c r="L246" s="6">
        <f>Table1[[#This Row],[Year Sold]]-Table1[[#This Row],[Car Year]]</f>
        <v>7</v>
      </c>
    </row>
    <row r="247" spans="1:12" hidden="1" x14ac:dyDescent="0.75">
      <c r="A247" s="1">
        <v>44866</v>
      </c>
      <c r="B247" t="s">
        <v>764</v>
      </c>
      <c r="C247" t="s">
        <v>261</v>
      </c>
      <c r="D247" t="s">
        <v>13</v>
      </c>
      <c r="E247">
        <v>2014</v>
      </c>
      <c r="F247">
        <v>21475</v>
      </c>
      <c r="G247">
        <v>8.3863547202417593E-2</v>
      </c>
      <c r="H247">
        <v>15102.58</v>
      </c>
      <c r="I247" s="5">
        <f>Table1[[#This Row],[Commission Rate]]*Table1[[#This Row],[Sale Price]]</f>
        <v>1800.9696761719179</v>
      </c>
      <c r="J247" s="6">
        <f>Table1[[#This Row],[Sale Price]]-Table1[[#This Row],[Cost of car]]</f>
        <v>6372.42</v>
      </c>
      <c r="K247" s="6">
        <f>YEAR(Table1[[#This Row],[Date]])</f>
        <v>2022</v>
      </c>
      <c r="L247" s="6">
        <f>Table1[[#This Row],[Year Sold]]-Table1[[#This Row],[Car Year]]</f>
        <v>8</v>
      </c>
    </row>
    <row r="248" spans="1:12" hidden="1" x14ac:dyDescent="0.75">
      <c r="A248" s="1">
        <v>44790</v>
      </c>
      <c r="B248" t="s">
        <v>27</v>
      </c>
      <c r="C248" t="s">
        <v>262</v>
      </c>
      <c r="D248" t="s">
        <v>13</v>
      </c>
      <c r="E248">
        <v>2021</v>
      </c>
      <c r="F248">
        <v>28808</v>
      </c>
      <c r="G248">
        <v>0.1189142449521</v>
      </c>
      <c r="H248">
        <v>17479.169999999998</v>
      </c>
      <c r="I248" s="5">
        <f>Table1[[#This Row],[Commission Rate]]*Table1[[#This Row],[Sale Price]]</f>
        <v>3425.6815685800966</v>
      </c>
      <c r="J248" s="6">
        <f>Table1[[#This Row],[Sale Price]]-Table1[[#This Row],[Cost of car]]</f>
        <v>11328.830000000002</v>
      </c>
      <c r="K248" s="6">
        <f>YEAR(Table1[[#This Row],[Date]])</f>
        <v>2022</v>
      </c>
      <c r="L248" s="6">
        <f>Table1[[#This Row],[Year Sold]]-Table1[[#This Row],[Car Year]]</f>
        <v>1</v>
      </c>
    </row>
    <row r="249" spans="1:12" hidden="1" x14ac:dyDescent="0.75">
      <c r="A249" s="1">
        <v>44821</v>
      </c>
      <c r="B249" t="s">
        <v>14</v>
      </c>
      <c r="C249" t="s">
        <v>263</v>
      </c>
      <c r="D249" t="s">
        <v>22</v>
      </c>
      <c r="E249">
        <v>2020</v>
      </c>
      <c r="F249">
        <v>38654</v>
      </c>
      <c r="G249">
        <v>8.5570925321697994E-2</v>
      </c>
      <c r="H249">
        <v>11845.36</v>
      </c>
      <c r="I249" s="5">
        <f>Table1[[#This Row],[Commission Rate]]*Table1[[#This Row],[Sale Price]]</f>
        <v>3307.6585473849141</v>
      </c>
      <c r="J249" s="6">
        <f>Table1[[#This Row],[Sale Price]]-Table1[[#This Row],[Cost of car]]</f>
        <v>26808.639999999999</v>
      </c>
      <c r="K249" s="6">
        <f>YEAR(Table1[[#This Row],[Date]])</f>
        <v>2022</v>
      </c>
      <c r="L249" s="6">
        <f>Table1[[#This Row],[Year Sold]]-Table1[[#This Row],[Car Year]]</f>
        <v>2</v>
      </c>
    </row>
    <row r="250" spans="1:12" hidden="1" x14ac:dyDescent="0.75">
      <c r="A250" s="1">
        <v>44784</v>
      </c>
      <c r="B250" t="s">
        <v>23</v>
      </c>
      <c r="C250" t="s">
        <v>264</v>
      </c>
      <c r="D250" t="s">
        <v>29</v>
      </c>
      <c r="E250">
        <v>2014</v>
      </c>
      <c r="F250">
        <v>46831</v>
      </c>
      <c r="G250">
        <v>9.7144148137556993E-2</v>
      </c>
      <c r="H250">
        <v>14306.28</v>
      </c>
      <c r="I250" s="5">
        <f>Table1[[#This Row],[Commission Rate]]*Table1[[#This Row],[Sale Price]]</f>
        <v>4549.3576014299315</v>
      </c>
      <c r="J250" s="6">
        <f>Table1[[#This Row],[Sale Price]]-Table1[[#This Row],[Cost of car]]</f>
        <v>32524.720000000001</v>
      </c>
      <c r="K250" s="6">
        <f>YEAR(Table1[[#This Row],[Date]])</f>
        <v>2022</v>
      </c>
      <c r="L250" s="6">
        <f>Table1[[#This Row],[Year Sold]]-Table1[[#This Row],[Car Year]]</f>
        <v>8</v>
      </c>
    </row>
    <row r="251" spans="1:12" x14ac:dyDescent="0.75">
      <c r="A251" s="1">
        <v>44886</v>
      </c>
      <c r="B251" t="s">
        <v>33</v>
      </c>
      <c r="C251" t="s">
        <v>265</v>
      </c>
      <c r="D251" t="s">
        <v>22</v>
      </c>
      <c r="E251">
        <v>2018</v>
      </c>
      <c r="F251">
        <v>35103</v>
      </c>
      <c r="G251">
        <v>5.56970869512705E-2</v>
      </c>
      <c r="H251">
        <v>16545.509999999998</v>
      </c>
      <c r="I251" s="5">
        <f>Table1[[#This Row],[Commission Rate]]*Table1[[#This Row],[Sale Price]]</f>
        <v>1955.1348432504483</v>
      </c>
      <c r="J251" s="6">
        <f>Table1[[#This Row],[Sale Price]]-Table1[[#This Row],[Cost of car]]</f>
        <v>18557.490000000002</v>
      </c>
      <c r="K251" s="6">
        <f>YEAR(Table1[[#This Row],[Date]])</f>
        <v>2022</v>
      </c>
      <c r="L251" s="6">
        <f>Table1[[#This Row],[Year Sold]]-Table1[[#This Row],[Car Year]]</f>
        <v>4</v>
      </c>
    </row>
    <row r="252" spans="1:12" hidden="1" x14ac:dyDescent="0.75">
      <c r="A252" s="1">
        <v>44985</v>
      </c>
      <c r="B252" t="s">
        <v>23</v>
      </c>
      <c r="C252" t="s">
        <v>266</v>
      </c>
      <c r="D252" t="s">
        <v>22</v>
      </c>
      <c r="E252">
        <v>2017</v>
      </c>
      <c r="F252">
        <v>26132</v>
      </c>
      <c r="G252">
        <v>0.13506476565011699</v>
      </c>
      <c r="H252">
        <v>16722.169999999998</v>
      </c>
      <c r="I252" s="5">
        <f>Table1[[#This Row],[Commission Rate]]*Table1[[#This Row],[Sale Price]]</f>
        <v>3529.512455968857</v>
      </c>
      <c r="J252" s="6">
        <f>Table1[[#This Row],[Sale Price]]-Table1[[#This Row],[Cost of car]]</f>
        <v>9409.8300000000017</v>
      </c>
      <c r="K252" s="6">
        <f>YEAR(Table1[[#This Row],[Date]])</f>
        <v>2023</v>
      </c>
      <c r="L252" s="6">
        <f>Table1[[#This Row],[Year Sold]]-Table1[[#This Row],[Car Year]]</f>
        <v>6</v>
      </c>
    </row>
    <row r="253" spans="1:12" hidden="1" x14ac:dyDescent="0.75">
      <c r="A253" s="1">
        <v>44769</v>
      </c>
      <c r="B253" t="s">
        <v>23</v>
      </c>
      <c r="C253" t="s">
        <v>267</v>
      </c>
      <c r="D253" t="s">
        <v>22</v>
      </c>
      <c r="E253">
        <v>2012</v>
      </c>
      <c r="F253">
        <v>46000</v>
      </c>
      <c r="G253">
        <v>9.4522833440410903E-2</v>
      </c>
      <c r="H253">
        <v>11622.11</v>
      </c>
      <c r="I253" s="5">
        <f>Table1[[#This Row],[Commission Rate]]*Table1[[#This Row],[Sale Price]]</f>
        <v>4348.0503382589013</v>
      </c>
      <c r="J253" s="6">
        <f>Table1[[#This Row],[Sale Price]]-Table1[[#This Row],[Cost of car]]</f>
        <v>34377.89</v>
      </c>
      <c r="K253" s="6">
        <f>YEAR(Table1[[#This Row],[Date]])</f>
        <v>2022</v>
      </c>
      <c r="L253" s="6">
        <f>Table1[[#This Row],[Year Sold]]-Table1[[#This Row],[Car Year]]</f>
        <v>10</v>
      </c>
    </row>
    <row r="254" spans="1:12" x14ac:dyDescent="0.75">
      <c r="A254" s="1">
        <v>44795</v>
      </c>
      <c r="B254" t="s">
        <v>20</v>
      </c>
      <c r="C254" t="s">
        <v>268</v>
      </c>
      <c r="D254" t="s">
        <v>29</v>
      </c>
      <c r="E254">
        <v>2014</v>
      </c>
      <c r="F254">
        <v>49283</v>
      </c>
      <c r="G254">
        <v>0.11839378882721099</v>
      </c>
      <c r="H254">
        <v>17912.54</v>
      </c>
      <c r="I254" s="5">
        <f>Table1[[#This Row],[Commission Rate]]*Table1[[#This Row],[Sale Price]]</f>
        <v>5834.8010947714392</v>
      </c>
      <c r="J254" s="6">
        <f>Table1[[#This Row],[Sale Price]]-Table1[[#This Row],[Cost of car]]</f>
        <v>31370.46</v>
      </c>
      <c r="K254" s="6">
        <f>YEAR(Table1[[#This Row],[Date]])</f>
        <v>2022</v>
      </c>
      <c r="L254" s="6">
        <f>Table1[[#This Row],[Year Sold]]-Table1[[#This Row],[Car Year]]</f>
        <v>8</v>
      </c>
    </row>
    <row r="255" spans="1:12" hidden="1" x14ac:dyDescent="0.75">
      <c r="A255" s="1">
        <v>44782</v>
      </c>
      <c r="B255" t="s">
        <v>17</v>
      </c>
      <c r="C255" t="s">
        <v>269</v>
      </c>
      <c r="D255" t="s">
        <v>22</v>
      </c>
      <c r="E255">
        <v>2014</v>
      </c>
      <c r="F255">
        <v>44439</v>
      </c>
      <c r="G255">
        <v>6.9343968081531204E-2</v>
      </c>
      <c r="H255">
        <v>28498.26</v>
      </c>
      <c r="I255" s="5">
        <f>Table1[[#This Row],[Commission Rate]]*Table1[[#This Row],[Sale Price]]</f>
        <v>3081.5765975751651</v>
      </c>
      <c r="J255" s="6">
        <f>Table1[[#This Row],[Sale Price]]-Table1[[#This Row],[Cost of car]]</f>
        <v>15940.740000000002</v>
      </c>
      <c r="K255" s="6">
        <f>YEAR(Table1[[#This Row],[Date]])</f>
        <v>2022</v>
      </c>
      <c r="L255" s="6">
        <f>Table1[[#This Row],[Year Sold]]-Table1[[#This Row],[Car Year]]</f>
        <v>8</v>
      </c>
    </row>
    <row r="256" spans="1:12" hidden="1" x14ac:dyDescent="0.75">
      <c r="A256" s="1">
        <v>45004</v>
      </c>
      <c r="B256" t="s">
        <v>33</v>
      </c>
      <c r="C256" t="s">
        <v>270</v>
      </c>
      <c r="D256" t="s">
        <v>29</v>
      </c>
      <c r="E256">
        <v>2019</v>
      </c>
      <c r="F256">
        <v>49814</v>
      </c>
      <c r="G256">
        <v>8.8858975247234698E-2</v>
      </c>
      <c r="H256">
        <v>28640.080000000002</v>
      </c>
      <c r="I256" s="5">
        <f>Table1[[#This Row],[Commission Rate]]*Table1[[#This Row],[Sale Price]]</f>
        <v>4426.4209929657491</v>
      </c>
      <c r="J256" s="6">
        <f>Table1[[#This Row],[Sale Price]]-Table1[[#This Row],[Cost of car]]</f>
        <v>21173.919999999998</v>
      </c>
      <c r="K256" s="6">
        <f>YEAR(Table1[[#This Row],[Date]])</f>
        <v>2023</v>
      </c>
      <c r="L256" s="6">
        <f>Table1[[#This Row],[Year Sold]]-Table1[[#This Row],[Car Year]]</f>
        <v>4</v>
      </c>
    </row>
    <row r="257" spans="1:12" hidden="1" x14ac:dyDescent="0.75">
      <c r="A257" s="1">
        <v>44986</v>
      </c>
      <c r="B257" t="s">
        <v>27</v>
      </c>
      <c r="C257" t="s">
        <v>271</v>
      </c>
      <c r="D257" t="s">
        <v>22</v>
      </c>
      <c r="E257">
        <v>2016</v>
      </c>
      <c r="F257">
        <v>33974</v>
      </c>
      <c r="G257">
        <v>5.7476724660971E-2</v>
      </c>
      <c r="H257">
        <v>25347.99</v>
      </c>
      <c r="I257" s="5">
        <f>Table1[[#This Row],[Commission Rate]]*Table1[[#This Row],[Sale Price]]</f>
        <v>1952.7142436318288</v>
      </c>
      <c r="J257" s="6">
        <f>Table1[[#This Row],[Sale Price]]-Table1[[#This Row],[Cost of car]]</f>
        <v>8626.0099999999984</v>
      </c>
      <c r="K257" s="6">
        <f>YEAR(Table1[[#This Row],[Date]])</f>
        <v>2023</v>
      </c>
      <c r="L257" s="6">
        <f>Table1[[#This Row],[Year Sold]]-Table1[[#This Row],[Car Year]]</f>
        <v>7</v>
      </c>
    </row>
    <row r="258" spans="1:12" hidden="1" x14ac:dyDescent="0.75">
      <c r="A258" s="1">
        <v>44857</v>
      </c>
      <c r="B258" t="s">
        <v>23</v>
      </c>
      <c r="C258" t="s">
        <v>272</v>
      </c>
      <c r="D258" t="s">
        <v>13</v>
      </c>
      <c r="E258">
        <v>2010</v>
      </c>
      <c r="F258">
        <v>10993</v>
      </c>
      <c r="G258">
        <v>8.4190814492361196E-2</v>
      </c>
      <c r="H258">
        <v>3239.6</v>
      </c>
      <c r="I258" s="5">
        <f>Table1[[#This Row],[Commission Rate]]*Table1[[#This Row],[Sale Price]]</f>
        <v>925.50962371452658</v>
      </c>
      <c r="J258" s="6">
        <f>Table1[[#This Row],[Sale Price]]-Table1[[#This Row],[Cost of car]]</f>
        <v>7753.4</v>
      </c>
      <c r="K258" s="6">
        <f>YEAR(Table1[[#This Row],[Date]])</f>
        <v>2022</v>
      </c>
      <c r="L258" s="6">
        <f>Table1[[#This Row],[Year Sold]]-Table1[[#This Row],[Car Year]]</f>
        <v>12</v>
      </c>
    </row>
    <row r="259" spans="1:12" hidden="1" x14ac:dyDescent="0.75">
      <c r="A259" s="1">
        <v>44984</v>
      </c>
      <c r="B259" t="s">
        <v>23</v>
      </c>
      <c r="C259" t="s">
        <v>273</v>
      </c>
      <c r="D259" t="s">
        <v>29</v>
      </c>
      <c r="E259">
        <v>2018</v>
      </c>
      <c r="F259">
        <v>43387</v>
      </c>
      <c r="G259">
        <v>9.4796258984417306E-2</v>
      </c>
      <c r="H259">
        <v>19642.07</v>
      </c>
      <c r="I259" s="5">
        <f>Table1[[#This Row],[Commission Rate]]*Table1[[#This Row],[Sale Price]]</f>
        <v>4112.925288556914</v>
      </c>
      <c r="J259" s="6">
        <f>Table1[[#This Row],[Sale Price]]-Table1[[#This Row],[Cost of car]]</f>
        <v>23744.93</v>
      </c>
      <c r="K259" s="6">
        <f>YEAR(Table1[[#This Row],[Date]])</f>
        <v>2023</v>
      </c>
      <c r="L259" s="6">
        <f>Table1[[#This Row],[Year Sold]]-Table1[[#This Row],[Car Year]]</f>
        <v>5</v>
      </c>
    </row>
    <row r="260" spans="1:12" hidden="1" x14ac:dyDescent="0.75">
      <c r="A260" s="1">
        <v>44856</v>
      </c>
      <c r="B260" t="s">
        <v>46</v>
      </c>
      <c r="C260" t="s">
        <v>274</v>
      </c>
      <c r="D260" t="s">
        <v>16</v>
      </c>
      <c r="E260">
        <v>2012</v>
      </c>
      <c r="F260">
        <v>33055</v>
      </c>
      <c r="G260">
        <v>0.14482895608525201</v>
      </c>
      <c r="H260">
        <v>5247.56</v>
      </c>
      <c r="I260" s="5">
        <f>Table1[[#This Row],[Commission Rate]]*Table1[[#This Row],[Sale Price]]</f>
        <v>4787.321143398005</v>
      </c>
      <c r="J260" s="6">
        <f>Table1[[#This Row],[Sale Price]]-Table1[[#This Row],[Cost of car]]</f>
        <v>27807.439999999999</v>
      </c>
      <c r="K260" s="6">
        <f>YEAR(Table1[[#This Row],[Date]])</f>
        <v>2022</v>
      </c>
      <c r="L260" s="6">
        <f>Table1[[#This Row],[Year Sold]]-Table1[[#This Row],[Car Year]]</f>
        <v>10</v>
      </c>
    </row>
    <row r="261" spans="1:12" x14ac:dyDescent="0.75">
      <c r="A261" s="1">
        <v>44918</v>
      </c>
      <c r="B261" t="s">
        <v>20</v>
      </c>
      <c r="C261" t="s">
        <v>275</v>
      </c>
      <c r="D261" t="s">
        <v>16</v>
      </c>
      <c r="E261">
        <v>2020</v>
      </c>
      <c r="F261">
        <v>40612</v>
      </c>
      <c r="G261">
        <v>0.14842167651628599</v>
      </c>
      <c r="H261">
        <v>21585.27</v>
      </c>
      <c r="I261" s="5">
        <f>Table1[[#This Row],[Commission Rate]]*Table1[[#This Row],[Sale Price]]</f>
        <v>6027.7011266794061</v>
      </c>
      <c r="J261" s="6">
        <f>Table1[[#This Row],[Sale Price]]-Table1[[#This Row],[Cost of car]]</f>
        <v>19026.73</v>
      </c>
      <c r="K261" s="6">
        <f>YEAR(Table1[[#This Row],[Date]])</f>
        <v>2022</v>
      </c>
      <c r="L261" s="6">
        <f>Table1[[#This Row],[Year Sold]]-Table1[[#This Row],[Car Year]]</f>
        <v>2</v>
      </c>
    </row>
    <row r="262" spans="1:12" hidden="1" x14ac:dyDescent="0.75">
      <c r="A262" s="1">
        <v>44838</v>
      </c>
      <c r="B262" t="s">
        <v>11</v>
      </c>
      <c r="C262" t="s">
        <v>276</v>
      </c>
      <c r="D262" t="s">
        <v>29</v>
      </c>
      <c r="E262">
        <v>2019</v>
      </c>
      <c r="F262">
        <v>24269</v>
      </c>
      <c r="G262">
        <v>0.117232723231133</v>
      </c>
      <c r="H262">
        <v>11449.03</v>
      </c>
      <c r="I262" s="5">
        <f>Table1[[#This Row],[Commission Rate]]*Table1[[#This Row],[Sale Price]]</f>
        <v>2845.1209600963666</v>
      </c>
      <c r="J262" s="6">
        <f>Table1[[#This Row],[Sale Price]]-Table1[[#This Row],[Cost of car]]</f>
        <v>12819.97</v>
      </c>
      <c r="K262" s="6">
        <f>YEAR(Table1[[#This Row],[Date]])</f>
        <v>2022</v>
      </c>
      <c r="L262" s="6">
        <f>Table1[[#This Row],[Year Sold]]-Table1[[#This Row],[Car Year]]</f>
        <v>3</v>
      </c>
    </row>
    <row r="263" spans="1:12" hidden="1" x14ac:dyDescent="0.75">
      <c r="A263" s="1">
        <v>44735</v>
      </c>
      <c r="B263" t="s">
        <v>23</v>
      </c>
      <c r="C263" t="s">
        <v>277</v>
      </c>
      <c r="D263" t="s">
        <v>10</v>
      </c>
      <c r="E263">
        <v>2016</v>
      </c>
      <c r="F263">
        <v>19506</v>
      </c>
      <c r="G263">
        <v>0.12427520195342</v>
      </c>
      <c r="H263">
        <v>9212.15</v>
      </c>
      <c r="I263" s="5">
        <f>Table1[[#This Row],[Commission Rate]]*Table1[[#This Row],[Sale Price]]</f>
        <v>2424.1120893034104</v>
      </c>
      <c r="J263" s="6">
        <f>Table1[[#This Row],[Sale Price]]-Table1[[#This Row],[Cost of car]]</f>
        <v>10293.85</v>
      </c>
      <c r="K263" s="6">
        <f>YEAR(Table1[[#This Row],[Date]])</f>
        <v>2022</v>
      </c>
      <c r="L263" s="6">
        <f>Table1[[#This Row],[Year Sold]]-Table1[[#This Row],[Car Year]]</f>
        <v>6</v>
      </c>
    </row>
    <row r="264" spans="1:12" x14ac:dyDescent="0.75">
      <c r="A264" s="1">
        <v>44750</v>
      </c>
      <c r="B264" t="s">
        <v>33</v>
      </c>
      <c r="C264" t="s">
        <v>278</v>
      </c>
      <c r="D264" t="s">
        <v>22</v>
      </c>
      <c r="E264">
        <v>2014</v>
      </c>
      <c r="F264">
        <v>24519</v>
      </c>
      <c r="G264">
        <v>7.6674496319792798E-2</v>
      </c>
      <c r="H264">
        <v>4666.6099999999997</v>
      </c>
      <c r="I264" s="5">
        <f>Table1[[#This Row],[Commission Rate]]*Table1[[#This Row],[Sale Price]]</f>
        <v>1879.9819752649996</v>
      </c>
      <c r="J264" s="6">
        <f>Table1[[#This Row],[Sale Price]]-Table1[[#This Row],[Cost of car]]</f>
        <v>19852.39</v>
      </c>
      <c r="K264" s="6">
        <f>YEAR(Table1[[#This Row],[Date]])</f>
        <v>2022</v>
      </c>
      <c r="L264" s="6">
        <f>Table1[[#This Row],[Year Sold]]-Table1[[#This Row],[Car Year]]</f>
        <v>8</v>
      </c>
    </row>
    <row r="265" spans="1:12" hidden="1" x14ac:dyDescent="0.75">
      <c r="A265" s="1">
        <v>44734</v>
      </c>
      <c r="B265" t="s">
        <v>11</v>
      </c>
      <c r="C265" t="s">
        <v>279</v>
      </c>
      <c r="D265" t="s">
        <v>29</v>
      </c>
      <c r="E265">
        <v>2017</v>
      </c>
      <c r="F265">
        <v>16672</v>
      </c>
      <c r="G265">
        <v>9.2710528138137197E-2</v>
      </c>
      <c r="H265">
        <v>13337.89</v>
      </c>
      <c r="I265" s="5">
        <f>Table1[[#This Row],[Commission Rate]]*Table1[[#This Row],[Sale Price]]</f>
        <v>1545.6699251190234</v>
      </c>
      <c r="J265" s="6">
        <f>Table1[[#This Row],[Sale Price]]-Table1[[#This Row],[Cost of car]]</f>
        <v>3334.1100000000006</v>
      </c>
      <c r="K265" s="6">
        <f>YEAR(Table1[[#This Row],[Date]])</f>
        <v>2022</v>
      </c>
      <c r="L265" s="6">
        <f>Table1[[#This Row],[Year Sold]]-Table1[[#This Row],[Car Year]]</f>
        <v>5</v>
      </c>
    </row>
    <row r="266" spans="1:12" hidden="1" x14ac:dyDescent="0.75">
      <c r="A266" s="1">
        <v>44715</v>
      </c>
      <c r="B266" t="s">
        <v>11</v>
      </c>
      <c r="C266" t="s">
        <v>280</v>
      </c>
      <c r="D266" t="s">
        <v>16</v>
      </c>
      <c r="E266">
        <v>2017</v>
      </c>
      <c r="F266">
        <v>44503</v>
      </c>
      <c r="G266">
        <v>9.9820481888909005E-2</v>
      </c>
      <c r="H266">
        <v>16983.87</v>
      </c>
      <c r="I266" s="5">
        <f>Table1[[#This Row],[Commission Rate]]*Table1[[#This Row],[Sale Price]]</f>
        <v>4442.3109055021177</v>
      </c>
      <c r="J266" s="6">
        <f>Table1[[#This Row],[Sale Price]]-Table1[[#This Row],[Cost of car]]</f>
        <v>27519.13</v>
      </c>
      <c r="K266" s="6">
        <f>YEAR(Table1[[#This Row],[Date]])</f>
        <v>2022</v>
      </c>
      <c r="L266" s="6">
        <f>Table1[[#This Row],[Year Sold]]-Table1[[#This Row],[Car Year]]</f>
        <v>5</v>
      </c>
    </row>
    <row r="267" spans="1:12" hidden="1" x14ac:dyDescent="0.75">
      <c r="A267" s="1">
        <v>44899</v>
      </c>
      <c r="B267" t="s">
        <v>27</v>
      </c>
      <c r="C267" t="s">
        <v>281</v>
      </c>
      <c r="D267" t="s">
        <v>10</v>
      </c>
      <c r="E267">
        <v>2011</v>
      </c>
      <c r="F267">
        <v>31052</v>
      </c>
      <c r="G267">
        <v>0.13608770328553799</v>
      </c>
      <c r="H267">
        <v>15534.97</v>
      </c>
      <c r="I267" s="5">
        <f>Table1[[#This Row],[Commission Rate]]*Table1[[#This Row],[Sale Price]]</f>
        <v>4225.7953624225256</v>
      </c>
      <c r="J267" s="6">
        <f>Table1[[#This Row],[Sale Price]]-Table1[[#This Row],[Cost of car]]</f>
        <v>15517.03</v>
      </c>
      <c r="K267" s="6">
        <f>YEAR(Table1[[#This Row],[Date]])</f>
        <v>2022</v>
      </c>
      <c r="L267" s="6">
        <f>Table1[[#This Row],[Year Sold]]-Table1[[#This Row],[Car Year]]</f>
        <v>11</v>
      </c>
    </row>
    <row r="268" spans="1:12" hidden="1" x14ac:dyDescent="0.75">
      <c r="A268" s="1">
        <v>44999</v>
      </c>
      <c r="B268" t="s">
        <v>20</v>
      </c>
      <c r="C268" t="s">
        <v>282</v>
      </c>
      <c r="D268" t="s">
        <v>16</v>
      </c>
      <c r="E268">
        <v>2010</v>
      </c>
      <c r="F268">
        <v>47274</v>
      </c>
      <c r="G268">
        <v>0.117000114877403</v>
      </c>
      <c r="H268">
        <v>9698.26</v>
      </c>
      <c r="I268" s="5">
        <f>Table1[[#This Row],[Commission Rate]]*Table1[[#This Row],[Sale Price]]</f>
        <v>5531.0634307143491</v>
      </c>
      <c r="J268" s="6">
        <f>Table1[[#This Row],[Sale Price]]-Table1[[#This Row],[Cost of car]]</f>
        <v>37575.74</v>
      </c>
      <c r="K268" s="6">
        <f>YEAR(Table1[[#This Row],[Date]])</f>
        <v>2023</v>
      </c>
      <c r="L268" s="6">
        <f>Table1[[#This Row],[Year Sold]]-Table1[[#This Row],[Car Year]]</f>
        <v>13</v>
      </c>
    </row>
    <row r="269" spans="1:12" hidden="1" x14ac:dyDescent="0.75">
      <c r="A269" s="1">
        <v>44729</v>
      </c>
      <c r="B269" t="s">
        <v>17</v>
      </c>
      <c r="C269" t="s">
        <v>283</v>
      </c>
      <c r="D269" t="s">
        <v>10</v>
      </c>
      <c r="E269">
        <v>2016</v>
      </c>
      <c r="F269">
        <v>19446</v>
      </c>
      <c r="G269">
        <v>5.5702363231090603E-2</v>
      </c>
      <c r="H269">
        <v>13586.14</v>
      </c>
      <c r="I269" s="5">
        <f>Table1[[#This Row],[Commission Rate]]*Table1[[#This Row],[Sale Price]]</f>
        <v>1083.1881553917879</v>
      </c>
      <c r="J269" s="6">
        <f>Table1[[#This Row],[Sale Price]]-Table1[[#This Row],[Cost of car]]</f>
        <v>5859.8600000000006</v>
      </c>
      <c r="K269" s="6">
        <f>YEAR(Table1[[#This Row],[Date]])</f>
        <v>2022</v>
      </c>
      <c r="L269" s="6">
        <f>Table1[[#This Row],[Year Sold]]-Table1[[#This Row],[Car Year]]</f>
        <v>6</v>
      </c>
    </row>
    <row r="270" spans="1:12" hidden="1" x14ac:dyDescent="0.75">
      <c r="A270" s="1">
        <v>44845</v>
      </c>
      <c r="B270" t="s">
        <v>23</v>
      </c>
      <c r="C270" t="s">
        <v>284</v>
      </c>
      <c r="D270" t="s">
        <v>22</v>
      </c>
      <c r="E270">
        <v>2013</v>
      </c>
      <c r="F270">
        <v>16724</v>
      </c>
      <c r="G270">
        <v>0.149127383194154</v>
      </c>
      <c r="H270">
        <v>9339.24</v>
      </c>
      <c r="I270" s="5">
        <f>Table1[[#This Row],[Commission Rate]]*Table1[[#This Row],[Sale Price]]</f>
        <v>2494.0063565390315</v>
      </c>
      <c r="J270" s="6">
        <f>Table1[[#This Row],[Sale Price]]-Table1[[#This Row],[Cost of car]]</f>
        <v>7384.76</v>
      </c>
      <c r="K270" s="6">
        <f>YEAR(Table1[[#This Row],[Date]])</f>
        <v>2022</v>
      </c>
      <c r="L270" s="6">
        <f>Table1[[#This Row],[Year Sold]]-Table1[[#This Row],[Car Year]]</f>
        <v>9</v>
      </c>
    </row>
    <row r="271" spans="1:12" hidden="1" x14ac:dyDescent="0.75">
      <c r="A271" s="1">
        <v>45009</v>
      </c>
      <c r="B271" t="s">
        <v>764</v>
      </c>
      <c r="C271" t="s">
        <v>285</v>
      </c>
      <c r="D271" t="s">
        <v>29</v>
      </c>
      <c r="E271">
        <v>2011</v>
      </c>
      <c r="F271">
        <v>47366</v>
      </c>
      <c r="G271">
        <v>0.120769030740452</v>
      </c>
      <c r="H271">
        <v>4707.6899999999996</v>
      </c>
      <c r="I271" s="5">
        <f>Table1[[#This Row],[Commission Rate]]*Table1[[#This Row],[Sale Price]]</f>
        <v>5720.3459100522496</v>
      </c>
      <c r="J271" s="6">
        <f>Table1[[#This Row],[Sale Price]]-Table1[[#This Row],[Cost of car]]</f>
        <v>42658.31</v>
      </c>
      <c r="K271" s="6">
        <f>YEAR(Table1[[#This Row],[Date]])</f>
        <v>2023</v>
      </c>
      <c r="L271" s="6">
        <f>Table1[[#This Row],[Year Sold]]-Table1[[#This Row],[Car Year]]</f>
        <v>12</v>
      </c>
    </row>
    <row r="272" spans="1:12" hidden="1" x14ac:dyDescent="0.75">
      <c r="A272" s="1">
        <v>44836</v>
      </c>
      <c r="B272" t="s">
        <v>764</v>
      </c>
      <c r="C272" t="s">
        <v>286</v>
      </c>
      <c r="D272" t="s">
        <v>16</v>
      </c>
      <c r="E272">
        <v>2021</v>
      </c>
      <c r="F272">
        <v>49956</v>
      </c>
      <c r="G272">
        <v>7.2478482180690501E-2</v>
      </c>
      <c r="H272">
        <v>27973.55</v>
      </c>
      <c r="I272" s="5">
        <f>Table1[[#This Row],[Commission Rate]]*Table1[[#This Row],[Sale Price]]</f>
        <v>3620.7350558185749</v>
      </c>
      <c r="J272" s="6">
        <f>Table1[[#This Row],[Sale Price]]-Table1[[#This Row],[Cost of car]]</f>
        <v>21982.45</v>
      </c>
      <c r="K272" s="6">
        <f>YEAR(Table1[[#This Row],[Date]])</f>
        <v>2022</v>
      </c>
      <c r="L272" s="6">
        <f>Table1[[#This Row],[Year Sold]]-Table1[[#This Row],[Car Year]]</f>
        <v>1</v>
      </c>
    </row>
    <row r="273" spans="1:12" hidden="1" x14ac:dyDescent="0.75">
      <c r="A273" s="1">
        <v>44969</v>
      </c>
      <c r="B273" t="s">
        <v>27</v>
      </c>
      <c r="C273" t="s">
        <v>287</v>
      </c>
      <c r="D273" t="s">
        <v>16</v>
      </c>
      <c r="E273">
        <v>2010</v>
      </c>
      <c r="F273">
        <v>33921</v>
      </c>
      <c r="G273">
        <v>0.121071322639178</v>
      </c>
      <c r="H273">
        <v>16448.43</v>
      </c>
      <c r="I273" s="5">
        <f>Table1[[#This Row],[Commission Rate]]*Table1[[#This Row],[Sale Price]]</f>
        <v>4106.8603352435566</v>
      </c>
      <c r="J273" s="6">
        <f>Table1[[#This Row],[Sale Price]]-Table1[[#This Row],[Cost of car]]</f>
        <v>17472.57</v>
      </c>
      <c r="K273" s="6">
        <f>YEAR(Table1[[#This Row],[Date]])</f>
        <v>2023</v>
      </c>
      <c r="L273" s="6">
        <f>Table1[[#This Row],[Year Sold]]-Table1[[#This Row],[Car Year]]</f>
        <v>13</v>
      </c>
    </row>
    <row r="274" spans="1:12" hidden="1" x14ac:dyDescent="0.75">
      <c r="A274" s="1">
        <v>44772</v>
      </c>
      <c r="B274" t="s">
        <v>8</v>
      </c>
      <c r="C274" t="s">
        <v>288</v>
      </c>
      <c r="D274" t="s">
        <v>16</v>
      </c>
      <c r="E274">
        <v>2021</v>
      </c>
      <c r="F274">
        <v>15347</v>
      </c>
      <c r="G274">
        <v>7.8056527009600099E-2</v>
      </c>
      <c r="H274">
        <v>8163.05</v>
      </c>
      <c r="I274" s="5">
        <f>Table1[[#This Row],[Commission Rate]]*Table1[[#This Row],[Sale Price]]</f>
        <v>1197.9335200163327</v>
      </c>
      <c r="J274" s="6">
        <f>Table1[[#This Row],[Sale Price]]-Table1[[#This Row],[Cost of car]]</f>
        <v>7183.95</v>
      </c>
      <c r="K274" s="6">
        <f>YEAR(Table1[[#This Row],[Date]])</f>
        <v>2022</v>
      </c>
      <c r="L274" s="6">
        <f>Table1[[#This Row],[Year Sold]]-Table1[[#This Row],[Car Year]]</f>
        <v>1</v>
      </c>
    </row>
    <row r="275" spans="1:12" hidden="1" x14ac:dyDescent="0.75">
      <c r="A275" s="1">
        <v>44783</v>
      </c>
      <c r="B275" t="s">
        <v>27</v>
      </c>
      <c r="C275" t="s">
        <v>289</v>
      </c>
      <c r="D275" t="s">
        <v>13</v>
      </c>
      <c r="E275">
        <v>2010</v>
      </c>
      <c r="F275">
        <v>44811</v>
      </c>
      <c r="G275">
        <v>0.13070711445980501</v>
      </c>
      <c r="H275">
        <v>3394.28</v>
      </c>
      <c r="I275" s="5">
        <f>Table1[[#This Row],[Commission Rate]]*Table1[[#This Row],[Sale Price]]</f>
        <v>5857.1165060583226</v>
      </c>
      <c r="J275" s="6">
        <f>Table1[[#This Row],[Sale Price]]-Table1[[#This Row],[Cost of car]]</f>
        <v>41416.720000000001</v>
      </c>
      <c r="K275" s="6">
        <f>YEAR(Table1[[#This Row],[Date]])</f>
        <v>2022</v>
      </c>
      <c r="L275" s="6">
        <f>Table1[[#This Row],[Year Sold]]-Table1[[#This Row],[Car Year]]</f>
        <v>12</v>
      </c>
    </row>
    <row r="276" spans="1:12" hidden="1" x14ac:dyDescent="0.75">
      <c r="A276" s="1">
        <v>44749</v>
      </c>
      <c r="B276" t="s">
        <v>27</v>
      </c>
      <c r="C276" t="s">
        <v>290</v>
      </c>
      <c r="D276" t="s">
        <v>13</v>
      </c>
      <c r="E276">
        <v>2018</v>
      </c>
      <c r="F276">
        <v>16167</v>
      </c>
      <c r="G276">
        <v>0.10364023011092</v>
      </c>
      <c r="H276">
        <v>9309.59</v>
      </c>
      <c r="I276" s="5">
        <f>Table1[[#This Row],[Commission Rate]]*Table1[[#This Row],[Sale Price]]</f>
        <v>1675.5516002032437</v>
      </c>
      <c r="J276" s="6">
        <f>Table1[[#This Row],[Sale Price]]-Table1[[#This Row],[Cost of car]]</f>
        <v>6857.41</v>
      </c>
      <c r="K276" s="6">
        <f>YEAR(Table1[[#This Row],[Date]])</f>
        <v>2022</v>
      </c>
      <c r="L276" s="6">
        <f>Table1[[#This Row],[Year Sold]]-Table1[[#This Row],[Car Year]]</f>
        <v>4</v>
      </c>
    </row>
    <row r="277" spans="1:12" hidden="1" x14ac:dyDescent="0.75">
      <c r="A277" s="1">
        <v>44963</v>
      </c>
      <c r="B277" t="s">
        <v>764</v>
      </c>
      <c r="C277" t="s">
        <v>291</v>
      </c>
      <c r="D277" t="s">
        <v>16</v>
      </c>
      <c r="E277">
        <v>2021</v>
      </c>
      <c r="F277">
        <v>20445</v>
      </c>
      <c r="G277">
        <v>0.13288658626249</v>
      </c>
      <c r="H277">
        <v>12074.99</v>
      </c>
      <c r="I277" s="5">
        <f>Table1[[#This Row],[Commission Rate]]*Table1[[#This Row],[Sale Price]]</f>
        <v>2716.8662561366082</v>
      </c>
      <c r="J277" s="6">
        <f>Table1[[#This Row],[Sale Price]]-Table1[[#This Row],[Cost of car]]</f>
        <v>8370.01</v>
      </c>
      <c r="K277" s="6">
        <f>YEAR(Table1[[#This Row],[Date]])</f>
        <v>2023</v>
      </c>
      <c r="L277" s="6">
        <f>Table1[[#This Row],[Year Sold]]-Table1[[#This Row],[Car Year]]</f>
        <v>2</v>
      </c>
    </row>
    <row r="278" spans="1:12" hidden="1" x14ac:dyDescent="0.75">
      <c r="A278" s="1">
        <v>44992</v>
      </c>
      <c r="B278" t="s">
        <v>23</v>
      </c>
      <c r="C278" t="s">
        <v>292</v>
      </c>
      <c r="D278" t="s">
        <v>10</v>
      </c>
      <c r="E278">
        <v>2019</v>
      </c>
      <c r="F278">
        <v>49534</v>
      </c>
      <c r="G278">
        <v>6.5919041552902694E-2</v>
      </c>
      <c r="H278">
        <v>11827.1</v>
      </c>
      <c r="I278" s="5">
        <f>Table1[[#This Row],[Commission Rate]]*Table1[[#This Row],[Sale Price]]</f>
        <v>3265.2338042814822</v>
      </c>
      <c r="J278" s="6">
        <f>Table1[[#This Row],[Sale Price]]-Table1[[#This Row],[Cost of car]]</f>
        <v>37706.9</v>
      </c>
      <c r="K278" s="6">
        <f>YEAR(Table1[[#This Row],[Date]])</f>
        <v>2023</v>
      </c>
      <c r="L278" s="6">
        <f>Table1[[#This Row],[Year Sold]]-Table1[[#This Row],[Car Year]]</f>
        <v>4</v>
      </c>
    </row>
    <row r="279" spans="1:12" hidden="1" x14ac:dyDescent="0.75">
      <c r="A279" s="1">
        <v>44819</v>
      </c>
      <c r="B279" t="s">
        <v>27</v>
      </c>
      <c r="C279" t="s">
        <v>293</v>
      </c>
      <c r="D279" t="s">
        <v>13</v>
      </c>
      <c r="E279">
        <v>2016</v>
      </c>
      <c r="F279">
        <v>12248</v>
      </c>
      <c r="G279">
        <v>9.8663729987991597E-2</v>
      </c>
      <c r="H279">
        <v>3234.06</v>
      </c>
      <c r="I279" s="5">
        <f>Table1[[#This Row],[Commission Rate]]*Table1[[#This Row],[Sale Price]]</f>
        <v>1208.4333648929212</v>
      </c>
      <c r="J279" s="6">
        <f>Table1[[#This Row],[Sale Price]]-Table1[[#This Row],[Cost of car]]</f>
        <v>9013.94</v>
      </c>
      <c r="K279" s="6">
        <f>YEAR(Table1[[#This Row],[Date]])</f>
        <v>2022</v>
      </c>
      <c r="L279" s="6">
        <f>Table1[[#This Row],[Year Sold]]-Table1[[#This Row],[Car Year]]</f>
        <v>6</v>
      </c>
    </row>
    <row r="280" spans="1:12" hidden="1" x14ac:dyDescent="0.75">
      <c r="A280" s="1">
        <v>44691</v>
      </c>
      <c r="B280" t="s">
        <v>14</v>
      </c>
      <c r="C280" t="s">
        <v>294</v>
      </c>
      <c r="D280" t="s">
        <v>22</v>
      </c>
      <c r="E280">
        <v>2011</v>
      </c>
      <c r="F280">
        <v>27273</v>
      </c>
      <c r="G280">
        <v>9.1287879880097206E-2</v>
      </c>
      <c r="H280">
        <v>14280.36</v>
      </c>
      <c r="I280" s="5">
        <f>Table1[[#This Row],[Commission Rate]]*Table1[[#This Row],[Sale Price]]</f>
        <v>2489.6943479698912</v>
      </c>
      <c r="J280" s="6">
        <f>Table1[[#This Row],[Sale Price]]-Table1[[#This Row],[Cost of car]]</f>
        <v>12992.64</v>
      </c>
      <c r="K280" s="6">
        <f>YEAR(Table1[[#This Row],[Date]])</f>
        <v>2022</v>
      </c>
      <c r="L280" s="6">
        <f>Table1[[#This Row],[Year Sold]]-Table1[[#This Row],[Car Year]]</f>
        <v>11</v>
      </c>
    </row>
    <row r="281" spans="1:12" hidden="1" x14ac:dyDescent="0.75">
      <c r="A281" s="1">
        <v>44891</v>
      </c>
      <c r="B281" t="s">
        <v>8</v>
      </c>
      <c r="C281" t="s">
        <v>295</v>
      </c>
      <c r="D281" t="s">
        <v>10</v>
      </c>
      <c r="E281">
        <v>2016</v>
      </c>
      <c r="F281">
        <v>12894</v>
      </c>
      <c r="G281">
        <v>7.6666073373918897E-2</v>
      </c>
      <c r="H281">
        <v>2335.5300000000002</v>
      </c>
      <c r="I281" s="5">
        <f>Table1[[#This Row],[Commission Rate]]*Table1[[#This Row],[Sale Price]]</f>
        <v>988.53235008331023</v>
      </c>
      <c r="J281" s="6">
        <f>Table1[[#This Row],[Sale Price]]-Table1[[#This Row],[Cost of car]]</f>
        <v>10558.47</v>
      </c>
      <c r="K281" s="6">
        <f>YEAR(Table1[[#This Row],[Date]])</f>
        <v>2022</v>
      </c>
      <c r="L281" s="6">
        <f>Table1[[#This Row],[Year Sold]]-Table1[[#This Row],[Car Year]]</f>
        <v>6</v>
      </c>
    </row>
    <row r="282" spans="1:12" hidden="1" x14ac:dyDescent="0.75">
      <c r="A282" s="1">
        <v>45002</v>
      </c>
      <c r="B282" t="s">
        <v>23</v>
      </c>
      <c r="C282" t="s">
        <v>296</v>
      </c>
      <c r="D282" t="s">
        <v>16</v>
      </c>
      <c r="E282">
        <v>2010</v>
      </c>
      <c r="F282">
        <v>40960</v>
      </c>
      <c r="G282">
        <v>6.5775818224303395E-2</v>
      </c>
      <c r="H282">
        <v>5388</v>
      </c>
      <c r="I282" s="5">
        <f>Table1[[#This Row],[Commission Rate]]*Table1[[#This Row],[Sale Price]]</f>
        <v>2694.1775144674671</v>
      </c>
      <c r="J282" s="6">
        <f>Table1[[#This Row],[Sale Price]]-Table1[[#This Row],[Cost of car]]</f>
        <v>35572</v>
      </c>
      <c r="K282" s="6">
        <f>YEAR(Table1[[#This Row],[Date]])</f>
        <v>2023</v>
      </c>
      <c r="L282" s="6">
        <f>Table1[[#This Row],[Year Sold]]-Table1[[#This Row],[Car Year]]</f>
        <v>13</v>
      </c>
    </row>
    <row r="283" spans="1:12" hidden="1" x14ac:dyDescent="0.75">
      <c r="A283" s="1">
        <v>44766</v>
      </c>
      <c r="B283" t="s">
        <v>23</v>
      </c>
      <c r="C283" t="s">
        <v>297</v>
      </c>
      <c r="D283" t="s">
        <v>16</v>
      </c>
      <c r="E283">
        <v>2018</v>
      </c>
      <c r="F283">
        <v>38617</v>
      </c>
      <c r="G283">
        <v>0.138306217606467</v>
      </c>
      <c r="H283">
        <v>14338</v>
      </c>
      <c r="I283" s="5">
        <f>Table1[[#This Row],[Commission Rate]]*Table1[[#This Row],[Sale Price]]</f>
        <v>5340.9712053089361</v>
      </c>
      <c r="J283" s="6">
        <f>Table1[[#This Row],[Sale Price]]-Table1[[#This Row],[Cost of car]]</f>
        <v>24279</v>
      </c>
      <c r="K283" s="6">
        <f>YEAR(Table1[[#This Row],[Date]])</f>
        <v>2022</v>
      </c>
      <c r="L283" s="6">
        <f>Table1[[#This Row],[Year Sold]]-Table1[[#This Row],[Car Year]]</f>
        <v>4</v>
      </c>
    </row>
    <row r="284" spans="1:12" hidden="1" x14ac:dyDescent="0.75">
      <c r="A284" s="1">
        <v>44747</v>
      </c>
      <c r="B284" t="s">
        <v>17</v>
      </c>
      <c r="C284" t="s">
        <v>298</v>
      </c>
      <c r="D284" t="s">
        <v>22</v>
      </c>
      <c r="E284">
        <v>2020</v>
      </c>
      <c r="F284">
        <v>22986</v>
      </c>
      <c r="G284">
        <v>0.106299926581716</v>
      </c>
      <c r="H284">
        <v>12844.02</v>
      </c>
      <c r="I284" s="5">
        <f>Table1[[#This Row],[Commission Rate]]*Table1[[#This Row],[Sale Price]]</f>
        <v>2443.410112407324</v>
      </c>
      <c r="J284" s="6">
        <f>Table1[[#This Row],[Sale Price]]-Table1[[#This Row],[Cost of car]]</f>
        <v>10141.98</v>
      </c>
      <c r="K284" s="6">
        <f>YEAR(Table1[[#This Row],[Date]])</f>
        <v>2022</v>
      </c>
      <c r="L284" s="6">
        <f>Table1[[#This Row],[Year Sold]]-Table1[[#This Row],[Car Year]]</f>
        <v>2</v>
      </c>
    </row>
    <row r="285" spans="1:12" hidden="1" x14ac:dyDescent="0.75">
      <c r="A285" s="1">
        <v>44905</v>
      </c>
      <c r="B285" t="s">
        <v>11</v>
      </c>
      <c r="C285" t="s">
        <v>299</v>
      </c>
      <c r="D285" t="s">
        <v>10</v>
      </c>
      <c r="E285">
        <v>2021</v>
      </c>
      <c r="F285">
        <v>33556</v>
      </c>
      <c r="G285">
        <v>0.109299171779161</v>
      </c>
      <c r="H285">
        <v>20044.54</v>
      </c>
      <c r="I285" s="5">
        <f>Table1[[#This Row],[Commission Rate]]*Table1[[#This Row],[Sale Price]]</f>
        <v>3667.6430082215265</v>
      </c>
      <c r="J285" s="6">
        <f>Table1[[#This Row],[Sale Price]]-Table1[[#This Row],[Cost of car]]</f>
        <v>13511.46</v>
      </c>
      <c r="K285" s="6">
        <f>YEAR(Table1[[#This Row],[Date]])</f>
        <v>2022</v>
      </c>
      <c r="L285" s="6">
        <f>Table1[[#This Row],[Year Sold]]-Table1[[#This Row],[Car Year]]</f>
        <v>1</v>
      </c>
    </row>
    <row r="286" spans="1:12" hidden="1" x14ac:dyDescent="0.75">
      <c r="A286" s="1">
        <v>44884</v>
      </c>
      <c r="B286" t="s">
        <v>8</v>
      </c>
      <c r="C286" t="s">
        <v>300</v>
      </c>
      <c r="D286" t="s">
        <v>29</v>
      </c>
      <c r="E286">
        <v>2021</v>
      </c>
      <c r="F286">
        <v>28557</v>
      </c>
      <c r="G286">
        <v>7.9734946030379103E-2</v>
      </c>
      <c r="H286">
        <v>22662.77</v>
      </c>
      <c r="I286" s="5">
        <f>Table1[[#This Row],[Commission Rate]]*Table1[[#This Row],[Sale Price]]</f>
        <v>2276.9908537895362</v>
      </c>
      <c r="J286" s="6">
        <f>Table1[[#This Row],[Sale Price]]-Table1[[#This Row],[Cost of car]]</f>
        <v>5894.23</v>
      </c>
      <c r="K286" s="6">
        <f>YEAR(Table1[[#This Row],[Date]])</f>
        <v>2022</v>
      </c>
      <c r="L286" s="6">
        <f>Table1[[#This Row],[Year Sold]]-Table1[[#This Row],[Car Year]]</f>
        <v>1</v>
      </c>
    </row>
    <row r="287" spans="1:12" x14ac:dyDescent="0.75">
      <c r="A287" s="1">
        <v>44834</v>
      </c>
      <c r="B287" t="s">
        <v>33</v>
      </c>
      <c r="C287" t="s">
        <v>301</v>
      </c>
      <c r="D287" t="s">
        <v>16</v>
      </c>
      <c r="E287">
        <v>2019</v>
      </c>
      <c r="F287">
        <v>44780</v>
      </c>
      <c r="G287">
        <v>0.119957621899134</v>
      </c>
      <c r="H287">
        <v>17575.73</v>
      </c>
      <c r="I287" s="5">
        <f>Table1[[#This Row],[Commission Rate]]*Table1[[#This Row],[Sale Price]]</f>
        <v>5371.7023086432209</v>
      </c>
      <c r="J287" s="6">
        <f>Table1[[#This Row],[Sale Price]]-Table1[[#This Row],[Cost of car]]</f>
        <v>27204.27</v>
      </c>
      <c r="K287" s="6">
        <f>YEAR(Table1[[#This Row],[Date]])</f>
        <v>2022</v>
      </c>
      <c r="L287" s="6">
        <f>Table1[[#This Row],[Year Sold]]-Table1[[#This Row],[Car Year]]</f>
        <v>3</v>
      </c>
    </row>
    <row r="288" spans="1:12" hidden="1" x14ac:dyDescent="0.75">
      <c r="A288" s="1">
        <v>44856</v>
      </c>
      <c r="B288" t="s">
        <v>11</v>
      </c>
      <c r="C288" t="s">
        <v>302</v>
      </c>
      <c r="D288" t="s">
        <v>29</v>
      </c>
      <c r="E288">
        <v>2020</v>
      </c>
      <c r="F288">
        <v>17628</v>
      </c>
      <c r="G288">
        <v>0.10616132589313899</v>
      </c>
      <c r="H288">
        <v>5017.38</v>
      </c>
      <c r="I288" s="5">
        <f>Table1[[#This Row],[Commission Rate]]*Table1[[#This Row],[Sale Price]]</f>
        <v>1871.4118528442541</v>
      </c>
      <c r="J288" s="6">
        <f>Table1[[#This Row],[Sale Price]]-Table1[[#This Row],[Cost of car]]</f>
        <v>12610.619999999999</v>
      </c>
      <c r="K288" s="6">
        <f>YEAR(Table1[[#This Row],[Date]])</f>
        <v>2022</v>
      </c>
      <c r="L288" s="6">
        <f>Table1[[#This Row],[Year Sold]]-Table1[[#This Row],[Car Year]]</f>
        <v>2</v>
      </c>
    </row>
    <row r="289" spans="1:12" hidden="1" x14ac:dyDescent="0.75">
      <c r="A289" s="1">
        <v>44775</v>
      </c>
      <c r="B289" t="s">
        <v>764</v>
      </c>
      <c r="C289" t="s">
        <v>303</v>
      </c>
      <c r="D289" t="s">
        <v>22</v>
      </c>
      <c r="E289">
        <v>2019</v>
      </c>
      <c r="F289">
        <v>30303</v>
      </c>
      <c r="G289">
        <v>8.8268120575492798E-2</v>
      </c>
      <c r="H289">
        <v>12844.9</v>
      </c>
      <c r="I289" s="5">
        <f>Table1[[#This Row],[Commission Rate]]*Table1[[#This Row],[Sale Price]]</f>
        <v>2674.7888577991584</v>
      </c>
      <c r="J289" s="6">
        <f>Table1[[#This Row],[Sale Price]]-Table1[[#This Row],[Cost of car]]</f>
        <v>17458.099999999999</v>
      </c>
      <c r="K289" s="6">
        <f>YEAR(Table1[[#This Row],[Date]])</f>
        <v>2022</v>
      </c>
      <c r="L289" s="6">
        <f>Table1[[#This Row],[Year Sold]]-Table1[[#This Row],[Car Year]]</f>
        <v>3</v>
      </c>
    </row>
    <row r="290" spans="1:12" hidden="1" x14ac:dyDescent="0.75">
      <c r="A290" s="1">
        <v>44937</v>
      </c>
      <c r="B290" t="s">
        <v>8</v>
      </c>
      <c r="C290" t="s">
        <v>304</v>
      </c>
      <c r="D290" t="s">
        <v>16</v>
      </c>
      <c r="E290">
        <v>2010</v>
      </c>
      <c r="F290">
        <v>38768</v>
      </c>
      <c r="G290">
        <v>5.8931185964718198E-2</v>
      </c>
      <c r="H290">
        <v>7860.27</v>
      </c>
      <c r="I290" s="5">
        <f>Table1[[#This Row],[Commission Rate]]*Table1[[#This Row],[Sale Price]]</f>
        <v>2284.644217480195</v>
      </c>
      <c r="J290" s="6">
        <f>Table1[[#This Row],[Sale Price]]-Table1[[#This Row],[Cost of car]]</f>
        <v>30907.73</v>
      </c>
      <c r="K290" s="6">
        <f>YEAR(Table1[[#This Row],[Date]])</f>
        <v>2023</v>
      </c>
      <c r="L290" s="6">
        <f>Table1[[#This Row],[Year Sold]]-Table1[[#This Row],[Car Year]]</f>
        <v>13</v>
      </c>
    </row>
    <row r="291" spans="1:12" hidden="1" x14ac:dyDescent="0.75">
      <c r="A291" s="1">
        <v>45047</v>
      </c>
      <c r="B291" t="s">
        <v>20</v>
      </c>
      <c r="C291" t="s">
        <v>305</v>
      </c>
      <c r="D291" t="s">
        <v>29</v>
      </c>
      <c r="E291">
        <v>2012</v>
      </c>
      <c r="F291">
        <v>47087</v>
      </c>
      <c r="G291">
        <v>9.5174747649418301E-2</v>
      </c>
      <c r="H291">
        <v>22189.83</v>
      </c>
      <c r="I291" s="5">
        <f>Table1[[#This Row],[Commission Rate]]*Table1[[#This Row],[Sale Price]]</f>
        <v>4481.4933425681593</v>
      </c>
      <c r="J291" s="6">
        <f>Table1[[#This Row],[Sale Price]]-Table1[[#This Row],[Cost of car]]</f>
        <v>24897.17</v>
      </c>
      <c r="K291" s="6">
        <f>YEAR(Table1[[#This Row],[Date]])</f>
        <v>2023</v>
      </c>
      <c r="L291" s="6">
        <f>Table1[[#This Row],[Year Sold]]-Table1[[#This Row],[Car Year]]</f>
        <v>11</v>
      </c>
    </row>
    <row r="292" spans="1:12" hidden="1" x14ac:dyDescent="0.75">
      <c r="A292" s="1">
        <v>45035</v>
      </c>
      <c r="B292" t="s">
        <v>27</v>
      </c>
      <c r="C292" t="s">
        <v>306</v>
      </c>
      <c r="D292" t="s">
        <v>29</v>
      </c>
      <c r="E292">
        <v>2016</v>
      </c>
      <c r="F292">
        <v>27789</v>
      </c>
      <c r="G292">
        <v>5.8974576513510402E-2</v>
      </c>
      <c r="H292">
        <v>12278.9</v>
      </c>
      <c r="I292" s="5">
        <f>Table1[[#This Row],[Commission Rate]]*Table1[[#This Row],[Sale Price]]</f>
        <v>1638.8445067339405</v>
      </c>
      <c r="J292" s="6">
        <f>Table1[[#This Row],[Sale Price]]-Table1[[#This Row],[Cost of car]]</f>
        <v>15510.1</v>
      </c>
      <c r="K292" s="6">
        <f>YEAR(Table1[[#This Row],[Date]])</f>
        <v>2023</v>
      </c>
      <c r="L292" s="6">
        <f>Table1[[#This Row],[Year Sold]]-Table1[[#This Row],[Car Year]]</f>
        <v>7</v>
      </c>
    </row>
    <row r="293" spans="1:12" x14ac:dyDescent="0.75">
      <c r="A293" s="1">
        <v>44921</v>
      </c>
      <c r="B293" t="s">
        <v>20</v>
      </c>
      <c r="C293" t="s">
        <v>307</v>
      </c>
      <c r="D293" t="s">
        <v>13</v>
      </c>
      <c r="E293">
        <v>2014</v>
      </c>
      <c r="F293">
        <v>45506</v>
      </c>
      <c r="G293">
        <v>0.14826985556087899</v>
      </c>
      <c r="H293">
        <v>14794.14</v>
      </c>
      <c r="I293" s="5">
        <f>Table1[[#This Row],[Commission Rate]]*Table1[[#This Row],[Sale Price]]</f>
        <v>6747.1680471533591</v>
      </c>
      <c r="J293" s="6">
        <f>Table1[[#This Row],[Sale Price]]-Table1[[#This Row],[Cost of car]]</f>
        <v>30711.86</v>
      </c>
      <c r="K293" s="6">
        <f>YEAR(Table1[[#This Row],[Date]])</f>
        <v>2022</v>
      </c>
      <c r="L293" s="6">
        <f>Table1[[#This Row],[Year Sold]]-Table1[[#This Row],[Car Year]]</f>
        <v>8</v>
      </c>
    </row>
    <row r="294" spans="1:12" hidden="1" x14ac:dyDescent="0.75">
      <c r="A294" s="1">
        <v>45018</v>
      </c>
      <c r="B294" t="s">
        <v>23</v>
      </c>
      <c r="C294" t="s">
        <v>308</v>
      </c>
      <c r="D294" t="s">
        <v>13</v>
      </c>
      <c r="E294">
        <v>2019</v>
      </c>
      <c r="F294">
        <v>25376</v>
      </c>
      <c r="G294">
        <v>7.3959165766979598E-2</v>
      </c>
      <c r="H294">
        <v>15893.23</v>
      </c>
      <c r="I294" s="5">
        <f>Table1[[#This Row],[Commission Rate]]*Table1[[#This Row],[Sale Price]]</f>
        <v>1876.7877905028743</v>
      </c>
      <c r="J294" s="6">
        <f>Table1[[#This Row],[Sale Price]]-Table1[[#This Row],[Cost of car]]</f>
        <v>9482.77</v>
      </c>
      <c r="K294" s="6">
        <f>YEAR(Table1[[#This Row],[Date]])</f>
        <v>2023</v>
      </c>
      <c r="L294" s="6">
        <f>Table1[[#This Row],[Year Sold]]-Table1[[#This Row],[Car Year]]</f>
        <v>4</v>
      </c>
    </row>
    <row r="295" spans="1:12" hidden="1" x14ac:dyDescent="0.75">
      <c r="A295" s="1">
        <v>44724</v>
      </c>
      <c r="B295" t="s">
        <v>23</v>
      </c>
      <c r="C295" t="s">
        <v>309</v>
      </c>
      <c r="D295" t="s">
        <v>10</v>
      </c>
      <c r="E295">
        <v>2020</v>
      </c>
      <c r="F295">
        <v>18616</v>
      </c>
      <c r="G295">
        <v>0.14206033159703699</v>
      </c>
      <c r="H295">
        <v>8419.73</v>
      </c>
      <c r="I295" s="5">
        <f>Table1[[#This Row],[Commission Rate]]*Table1[[#This Row],[Sale Price]]</f>
        <v>2644.5951330104403</v>
      </c>
      <c r="J295" s="6">
        <f>Table1[[#This Row],[Sale Price]]-Table1[[#This Row],[Cost of car]]</f>
        <v>10196.27</v>
      </c>
      <c r="K295" s="6">
        <f>YEAR(Table1[[#This Row],[Date]])</f>
        <v>2022</v>
      </c>
      <c r="L295" s="6">
        <f>Table1[[#This Row],[Year Sold]]-Table1[[#This Row],[Car Year]]</f>
        <v>2</v>
      </c>
    </row>
    <row r="296" spans="1:12" hidden="1" x14ac:dyDescent="0.75">
      <c r="A296" s="1">
        <v>44974</v>
      </c>
      <c r="B296" t="s">
        <v>20</v>
      </c>
      <c r="C296" t="s">
        <v>310</v>
      </c>
      <c r="D296" t="s">
        <v>13</v>
      </c>
      <c r="E296">
        <v>2011</v>
      </c>
      <c r="F296">
        <v>46215</v>
      </c>
      <c r="G296">
        <v>8.0357007315693701E-2</v>
      </c>
      <c r="H296">
        <v>9845.7800000000007</v>
      </c>
      <c r="I296" s="5">
        <f>Table1[[#This Row],[Commission Rate]]*Table1[[#This Row],[Sale Price]]</f>
        <v>3713.6990930947845</v>
      </c>
      <c r="J296" s="6">
        <f>Table1[[#This Row],[Sale Price]]-Table1[[#This Row],[Cost of car]]</f>
        <v>36369.22</v>
      </c>
      <c r="K296" s="6">
        <f>YEAR(Table1[[#This Row],[Date]])</f>
        <v>2023</v>
      </c>
      <c r="L296" s="6">
        <f>Table1[[#This Row],[Year Sold]]-Table1[[#This Row],[Car Year]]</f>
        <v>12</v>
      </c>
    </row>
    <row r="297" spans="1:12" hidden="1" x14ac:dyDescent="0.75">
      <c r="A297" s="1">
        <v>44991</v>
      </c>
      <c r="B297" t="s">
        <v>764</v>
      </c>
      <c r="C297" t="s">
        <v>311</v>
      </c>
      <c r="D297" t="s">
        <v>16</v>
      </c>
      <c r="E297">
        <v>2021</v>
      </c>
      <c r="F297">
        <v>45118</v>
      </c>
      <c r="G297">
        <v>0.129062638674147</v>
      </c>
      <c r="H297">
        <v>28277.1</v>
      </c>
      <c r="I297" s="5">
        <f>Table1[[#This Row],[Commission Rate]]*Table1[[#This Row],[Sale Price]]</f>
        <v>5823.048131700164</v>
      </c>
      <c r="J297" s="6">
        <f>Table1[[#This Row],[Sale Price]]-Table1[[#This Row],[Cost of car]]</f>
        <v>16840.900000000001</v>
      </c>
      <c r="K297" s="6">
        <f>YEAR(Table1[[#This Row],[Date]])</f>
        <v>2023</v>
      </c>
      <c r="L297" s="6">
        <f>Table1[[#This Row],[Year Sold]]-Table1[[#This Row],[Car Year]]</f>
        <v>2</v>
      </c>
    </row>
    <row r="298" spans="1:12" hidden="1" x14ac:dyDescent="0.75">
      <c r="A298" s="1">
        <v>44695</v>
      </c>
      <c r="B298" t="s">
        <v>17</v>
      </c>
      <c r="C298" t="s">
        <v>312</v>
      </c>
      <c r="D298" t="s">
        <v>29</v>
      </c>
      <c r="E298">
        <v>2018</v>
      </c>
      <c r="F298">
        <v>40119</v>
      </c>
      <c r="G298">
        <v>0.108941429285507</v>
      </c>
      <c r="H298">
        <v>26519.91</v>
      </c>
      <c r="I298" s="5">
        <f>Table1[[#This Row],[Commission Rate]]*Table1[[#This Row],[Sale Price]]</f>
        <v>4370.6212015052552</v>
      </c>
      <c r="J298" s="6">
        <f>Table1[[#This Row],[Sale Price]]-Table1[[#This Row],[Cost of car]]</f>
        <v>13599.09</v>
      </c>
      <c r="K298" s="6">
        <f>YEAR(Table1[[#This Row],[Date]])</f>
        <v>2022</v>
      </c>
      <c r="L298" s="6">
        <f>Table1[[#This Row],[Year Sold]]-Table1[[#This Row],[Car Year]]</f>
        <v>4</v>
      </c>
    </row>
    <row r="299" spans="1:12" hidden="1" x14ac:dyDescent="0.75">
      <c r="A299" s="1">
        <v>44921</v>
      </c>
      <c r="B299" t="s">
        <v>14</v>
      </c>
      <c r="C299" t="s">
        <v>313</v>
      </c>
      <c r="D299" t="s">
        <v>13</v>
      </c>
      <c r="E299">
        <v>2022</v>
      </c>
      <c r="F299">
        <v>48745</v>
      </c>
      <c r="G299">
        <v>9.9356132050677295E-2</v>
      </c>
      <c r="H299">
        <v>31011.599999999999</v>
      </c>
      <c r="I299" s="5">
        <f>Table1[[#This Row],[Commission Rate]]*Table1[[#This Row],[Sale Price]]</f>
        <v>4843.1146568102649</v>
      </c>
      <c r="J299" s="6">
        <f>Table1[[#This Row],[Sale Price]]-Table1[[#This Row],[Cost of car]]</f>
        <v>17733.400000000001</v>
      </c>
      <c r="K299" s="6">
        <f>YEAR(Table1[[#This Row],[Date]])</f>
        <v>2022</v>
      </c>
      <c r="L299" s="6">
        <f>Table1[[#This Row],[Year Sold]]-Table1[[#This Row],[Car Year]]</f>
        <v>0</v>
      </c>
    </row>
    <row r="300" spans="1:12" x14ac:dyDescent="0.75">
      <c r="A300" s="1">
        <v>44709</v>
      </c>
      <c r="B300" t="s">
        <v>33</v>
      </c>
      <c r="C300" t="s">
        <v>314</v>
      </c>
      <c r="D300" t="s">
        <v>10</v>
      </c>
      <c r="E300">
        <v>2014</v>
      </c>
      <c r="F300">
        <v>13949</v>
      </c>
      <c r="G300">
        <v>5.0614706898020702E-2</v>
      </c>
      <c r="H300">
        <v>8664.14</v>
      </c>
      <c r="I300" s="5">
        <f>Table1[[#This Row],[Commission Rate]]*Table1[[#This Row],[Sale Price]]</f>
        <v>706.02454652049073</v>
      </c>
      <c r="J300" s="6">
        <f>Table1[[#This Row],[Sale Price]]-Table1[[#This Row],[Cost of car]]</f>
        <v>5284.8600000000006</v>
      </c>
      <c r="K300" s="6">
        <f>YEAR(Table1[[#This Row],[Date]])</f>
        <v>2022</v>
      </c>
      <c r="L300" s="6">
        <f>Table1[[#This Row],[Year Sold]]-Table1[[#This Row],[Car Year]]</f>
        <v>8</v>
      </c>
    </row>
    <row r="301" spans="1:12" hidden="1" x14ac:dyDescent="0.75">
      <c r="A301" s="1">
        <v>44739</v>
      </c>
      <c r="B301" t="s">
        <v>27</v>
      </c>
      <c r="C301" t="s">
        <v>315</v>
      </c>
      <c r="D301" t="s">
        <v>13</v>
      </c>
      <c r="E301">
        <v>2015</v>
      </c>
      <c r="F301">
        <v>19288</v>
      </c>
      <c r="G301">
        <v>7.2522292101062105E-2</v>
      </c>
      <c r="H301">
        <v>15083.97</v>
      </c>
      <c r="I301" s="5">
        <f>Table1[[#This Row],[Commission Rate]]*Table1[[#This Row],[Sale Price]]</f>
        <v>1398.8099700452858</v>
      </c>
      <c r="J301" s="6">
        <f>Table1[[#This Row],[Sale Price]]-Table1[[#This Row],[Cost of car]]</f>
        <v>4204.0300000000007</v>
      </c>
      <c r="K301" s="6">
        <f>YEAR(Table1[[#This Row],[Date]])</f>
        <v>2022</v>
      </c>
      <c r="L301" s="6">
        <f>Table1[[#This Row],[Year Sold]]-Table1[[#This Row],[Car Year]]</f>
        <v>7</v>
      </c>
    </row>
    <row r="302" spans="1:12" x14ac:dyDescent="0.75">
      <c r="A302" s="1">
        <v>44900</v>
      </c>
      <c r="B302" t="s">
        <v>33</v>
      </c>
      <c r="C302" t="s">
        <v>316</v>
      </c>
      <c r="D302" t="s">
        <v>16</v>
      </c>
      <c r="E302">
        <v>2022</v>
      </c>
      <c r="F302">
        <v>42742</v>
      </c>
      <c r="G302">
        <v>5.1646350865454597E-2</v>
      </c>
      <c r="H302">
        <v>33540.58</v>
      </c>
      <c r="I302" s="5">
        <f>Table1[[#This Row],[Commission Rate]]*Table1[[#This Row],[Sale Price]]</f>
        <v>2207.4683286912605</v>
      </c>
      <c r="J302" s="6">
        <f>Table1[[#This Row],[Sale Price]]-Table1[[#This Row],[Cost of car]]</f>
        <v>9201.4199999999983</v>
      </c>
      <c r="K302" s="6">
        <f>YEAR(Table1[[#This Row],[Date]])</f>
        <v>2022</v>
      </c>
      <c r="L302" s="6">
        <f>Table1[[#This Row],[Year Sold]]-Table1[[#This Row],[Car Year]]</f>
        <v>0</v>
      </c>
    </row>
    <row r="303" spans="1:12" hidden="1" x14ac:dyDescent="0.75">
      <c r="A303" s="1">
        <v>45032</v>
      </c>
      <c r="B303" t="s">
        <v>27</v>
      </c>
      <c r="C303" t="s">
        <v>317</v>
      </c>
      <c r="D303" t="s">
        <v>13</v>
      </c>
      <c r="E303">
        <v>2010</v>
      </c>
      <c r="F303">
        <v>37418</v>
      </c>
      <c r="G303">
        <v>6.4466250778162204E-2</v>
      </c>
      <c r="H303">
        <v>13704.6</v>
      </c>
      <c r="I303" s="5">
        <f>Table1[[#This Row],[Commission Rate]]*Table1[[#This Row],[Sale Price]]</f>
        <v>2412.1981716172731</v>
      </c>
      <c r="J303" s="6">
        <f>Table1[[#This Row],[Sale Price]]-Table1[[#This Row],[Cost of car]]</f>
        <v>23713.4</v>
      </c>
      <c r="K303" s="6">
        <f>YEAR(Table1[[#This Row],[Date]])</f>
        <v>2023</v>
      </c>
      <c r="L303" s="6">
        <f>Table1[[#This Row],[Year Sold]]-Table1[[#This Row],[Car Year]]</f>
        <v>13</v>
      </c>
    </row>
    <row r="304" spans="1:12" hidden="1" x14ac:dyDescent="0.75">
      <c r="A304" s="1">
        <v>44709</v>
      </c>
      <c r="B304" t="s">
        <v>764</v>
      </c>
      <c r="C304" t="s">
        <v>318</v>
      </c>
      <c r="D304" t="s">
        <v>22</v>
      </c>
      <c r="E304">
        <v>2012</v>
      </c>
      <c r="F304">
        <v>29649</v>
      </c>
      <c r="G304">
        <v>9.5472207612176396E-2</v>
      </c>
      <c r="H304">
        <v>10132.780000000001</v>
      </c>
      <c r="I304" s="5">
        <f>Table1[[#This Row],[Commission Rate]]*Table1[[#This Row],[Sale Price]]</f>
        <v>2830.6554834934182</v>
      </c>
      <c r="J304" s="6">
        <f>Table1[[#This Row],[Sale Price]]-Table1[[#This Row],[Cost of car]]</f>
        <v>19516.22</v>
      </c>
      <c r="K304" s="6">
        <f>YEAR(Table1[[#This Row],[Date]])</f>
        <v>2022</v>
      </c>
      <c r="L304" s="6">
        <f>Table1[[#This Row],[Year Sold]]-Table1[[#This Row],[Car Year]]</f>
        <v>10</v>
      </c>
    </row>
    <row r="305" spans="1:12" hidden="1" x14ac:dyDescent="0.75">
      <c r="A305" s="1">
        <v>45025</v>
      </c>
      <c r="B305" t="s">
        <v>11</v>
      </c>
      <c r="C305" t="s">
        <v>319</v>
      </c>
      <c r="D305" t="s">
        <v>29</v>
      </c>
      <c r="E305">
        <v>2013</v>
      </c>
      <c r="F305">
        <v>12878</v>
      </c>
      <c r="G305">
        <v>6.2411861849681699E-2</v>
      </c>
      <c r="H305">
        <v>5145.7700000000004</v>
      </c>
      <c r="I305" s="5">
        <f>Table1[[#This Row],[Commission Rate]]*Table1[[#This Row],[Sale Price]]</f>
        <v>803.73995690020092</v>
      </c>
      <c r="J305" s="6">
        <f>Table1[[#This Row],[Sale Price]]-Table1[[#This Row],[Cost of car]]</f>
        <v>7732.23</v>
      </c>
      <c r="K305" s="6">
        <f>YEAR(Table1[[#This Row],[Date]])</f>
        <v>2023</v>
      </c>
      <c r="L305" s="6">
        <f>Table1[[#This Row],[Year Sold]]-Table1[[#This Row],[Car Year]]</f>
        <v>10</v>
      </c>
    </row>
    <row r="306" spans="1:12" hidden="1" x14ac:dyDescent="0.75">
      <c r="A306" s="1">
        <v>45008</v>
      </c>
      <c r="B306" t="s">
        <v>14</v>
      </c>
      <c r="C306" t="s">
        <v>320</v>
      </c>
      <c r="D306" t="s">
        <v>13</v>
      </c>
      <c r="E306">
        <v>2021</v>
      </c>
      <c r="F306">
        <v>48541</v>
      </c>
      <c r="G306">
        <v>0.13882462883153801</v>
      </c>
      <c r="H306">
        <v>12075.44</v>
      </c>
      <c r="I306" s="5">
        <f>Table1[[#This Row],[Commission Rate]]*Table1[[#This Row],[Sale Price]]</f>
        <v>6738.6863081116862</v>
      </c>
      <c r="J306" s="6">
        <f>Table1[[#This Row],[Sale Price]]-Table1[[#This Row],[Cost of car]]</f>
        <v>36465.56</v>
      </c>
      <c r="K306" s="6">
        <f>YEAR(Table1[[#This Row],[Date]])</f>
        <v>2023</v>
      </c>
      <c r="L306" s="6">
        <f>Table1[[#This Row],[Year Sold]]-Table1[[#This Row],[Car Year]]</f>
        <v>2</v>
      </c>
    </row>
    <row r="307" spans="1:12" hidden="1" x14ac:dyDescent="0.75">
      <c r="A307" s="1">
        <v>44977</v>
      </c>
      <c r="B307" t="s">
        <v>46</v>
      </c>
      <c r="C307" t="s">
        <v>321</v>
      </c>
      <c r="D307" t="s">
        <v>22</v>
      </c>
      <c r="E307">
        <v>2014</v>
      </c>
      <c r="F307">
        <v>47890</v>
      </c>
      <c r="G307">
        <v>0.137460566827835</v>
      </c>
      <c r="H307">
        <v>34767.980000000003</v>
      </c>
      <c r="I307" s="5">
        <f>Table1[[#This Row],[Commission Rate]]*Table1[[#This Row],[Sale Price]]</f>
        <v>6582.986545385018</v>
      </c>
      <c r="J307" s="6">
        <f>Table1[[#This Row],[Sale Price]]-Table1[[#This Row],[Cost of car]]</f>
        <v>13122.019999999997</v>
      </c>
      <c r="K307" s="6">
        <f>YEAR(Table1[[#This Row],[Date]])</f>
        <v>2023</v>
      </c>
      <c r="L307" s="6">
        <f>Table1[[#This Row],[Year Sold]]-Table1[[#This Row],[Car Year]]</f>
        <v>9</v>
      </c>
    </row>
    <row r="308" spans="1:12" hidden="1" x14ac:dyDescent="0.75">
      <c r="A308" s="1">
        <v>44978</v>
      </c>
      <c r="B308" t="s">
        <v>8</v>
      </c>
      <c r="C308" t="s">
        <v>322</v>
      </c>
      <c r="D308" t="s">
        <v>16</v>
      </c>
      <c r="E308">
        <v>2015</v>
      </c>
      <c r="F308">
        <v>13295</v>
      </c>
      <c r="G308">
        <v>7.3353027277491503E-2</v>
      </c>
      <c r="H308">
        <v>4648.62</v>
      </c>
      <c r="I308" s="5">
        <f>Table1[[#This Row],[Commission Rate]]*Table1[[#This Row],[Sale Price]]</f>
        <v>975.22849765424951</v>
      </c>
      <c r="J308" s="6">
        <f>Table1[[#This Row],[Sale Price]]-Table1[[#This Row],[Cost of car]]</f>
        <v>8646.380000000001</v>
      </c>
      <c r="K308" s="6">
        <f>YEAR(Table1[[#This Row],[Date]])</f>
        <v>2023</v>
      </c>
      <c r="L308" s="6">
        <f>Table1[[#This Row],[Year Sold]]-Table1[[#This Row],[Car Year]]</f>
        <v>8</v>
      </c>
    </row>
    <row r="309" spans="1:12" hidden="1" x14ac:dyDescent="0.75">
      <c r="A309" s="1">
        <v>44958</v>
      </c>
      <c r="B309" t="s">
        <v>20</v>
      </c>
      <c r="C309" t="s">
        <v>323</v>
      </c>
      <c r="D309" t="s">
        <v>22</v>
      </c>
      <c r="E309">
        <v>2021</v>
      </c>
      <c r="F309">
        <v>38687</v>
      </c>
      <c r="G309">
        <v>0.145774018892153</v>
      </c>
      <c r="H309">
        <v>14810.1</v>
      </c>
      <c r="I309" s="5">
        <f>Table1[[#This Row],[Commission Rate]]*Table1[[#This Row],[Sale Price]]</f>
        <v>5639.5594688807232</v>
      </c>
      <c r="J309" s="6">
        <f>Table1[[#This Row],[Sale Price]]-Table1[[#This Row],[Cost of car]]</f>
        <v>23876.9</v>
      </c>
      <c r="K309" s="6">
        <f>YEAR(Table1[[#This Row],[Date]])</f>
        <v>2023</v>
      </c>
      <c r="L309" s="6">
        <f>Table1[[#This Row],[Year Sold]]-Table1[[#This Row],[Car Year]]</f>
        <v>2</v>
      </c>
    </row>
    <row r="310" spans="1:12" hidden="1" x14ac:dyDescent="0.75">
      <c r="A310" s="1">
        <v>45007</v>
      </c>
      <c r="B310" t="s">
        <v>46</v>
      </c>
      <c r="C310" t="s">
        <v>324</v>
      </c>
      <c r="D310" t="s">
        <v>16</v>
      </c>
      <c r="E310">
        <v>2021</v>
      </c>
      <c r="F310">
        <v>35788</v>
      </c>
      <c r="G310">
        <v>9.6073951864209306E-2</v>
      </c>
      <c r="H310">
        <v>22065.25</v>
      </c>
      <c r="I310" s="5">
        <f>Table1[[#This Row],[Commission Rate]]*Table1[[#This Row],[Sale Price]]</f>
        <v>3438.2945893163228</v>
      </c>
      <c r="J310" s="6">
        <f>Table1[[#This Row],[Sale Price]]-Table1[[#This Row],[Cost of car]]</f>
        <v>13722.75</v>
      </c>
      <c r="K310" s="6">
        <f>YEAR(Table1[[#This Row],[Date]])</f>
        <v>2023</v>
      </c>
      <c r="L310" s="6">
        <f>Table1[[#This Row],[Year Sold]]-Table1[[#This Row],[Car Year]]</f>
        <v>2</v>
      </c>
    </row>
    <row r="311" spans="1:12" hidden="1" x14ac:dyDescent="0.75">
      <c r="A311" s="1">
        <v>44784</v>
      </c>
      <c r="B311" t="s">
        <v>46</v>
      </c>
      <c r="C311" t="s">
        <v>325</v>
      </c>
      <c r="D311" t="s">
        <v>13</v>
      </c>
      <c r="E311">
        <v>2015</v>
      </c>
      <c r="F311">
        <v>20014</v>
      </c>
      <c r="G311">
        <v>0.149691340963748</v>
      </c>
      <c r="H311">
        <v>7086.28</v>
      </c>
      <c r="I311" s="5">
        <f>Table1[[#This Row],[Commission Rate]]*Table1[[#This Row],[Sale Price]]</f>
        <v>2995.9224980484528</v>
      </c>
      <c r="J311" s="6">
        <f>Table1[[#This Row],[Sale Price]]-Table1[[#This Row],[Cost of car]]</f>
        <v>12927.720000000001</v>
      </c>
      <c r="K311" s="6">
        <f>YEAR(Table1[[#This Row],[Date]])</f>
        <v>2022</v>
      </c>
      <c r="L311" s="6">
        <f>Table1[[#This Row],[Year Sold]]-Table1[[#This Row],[Car Year]]</f>
        <v>7</v>
      </c>
    </row>
    <row r="312" spans="1:12" hidden="1" x14ac:dyDescent="0.75">
      <c r="A312" s="1">
        <v>44865</v>
      </c>
      <c r="B312" t="s">
        <v>23</v>
      </c>
      <c r="C312" t="s">
        <v>326</v>
      </c>
      <c r="D312" t="s">
        <v>13</v>
      </c>
      <c r="E312">
        <v>2022</v>
      </c>
      <c r="F312">
        <v>14931</v>
      </c>
      <c r="G312">
        <v>0.10634433756698899</v>
      </c>
      <c r="H312">
        <v>10900.34</v>
      </c>
      <c r="I312" s="5">
        <f>Table1[[#This Row],[Commission Rate]]*Table1[[#This Row],[Sale Price]]</f>
        <v>1587.8273042127128</v>
      </c>
      <c r="J312" s="6">
        <f>Table1[[#This Row],[Sale Price]]-Table1[[#This Row],[Cost of car]]</f>
        <v>4030.66</v>
      </c>
      <c r="K312" s="6">
        <f>YEAR(Table1[[#This Row],[Date]])</f>
        <v>2022</v>
      </c>
      <c r="L312" s="6">
        <f>Table1[[#This Row],[Year Sold]]-Table1[[#This Row],[Car Year]]</f>
        <v>0</v>
      </c>
    </row>
    <row r="313" spans="1:12" x14ac:dyDescent="0.75">
      <c r="A313" s="1">
        <v>44833</v>
      </c>
      <c r="B313" t="s">
        <v>20</v>
      </c>
      <c r="C313" t="s">
        <v>327</v>
      </c>
      <c r="D313" t="s">
        <v>10</v>
      </c>
      <c r="E313">
        <v>2010</v>
      </c>
      <c r="F313">
        <v>46962</v>
      </c>
      <c r="G313">
        <v>9.7687158309841496E-2</v>
      </c>
      <c r="H313">
        <v>20559.330000000002</v>
      </c>
      <c r="I313" s="5">
        <f>Table1[[#This Row],[Commission Rate]]*Table1[[#This Row],[Sale Price]]</f>
        <v>4587.5843285467763</v>
      </c>
      <c r="J313" s="6">
        <f>Table1[[#This Row],[Sale Price]]-Table1[[#This Row],[Cost of car]]</f>
        <v>26402.67</v>
      </c>
      <c r="K313" s="6">
        <f>YEAR(Table1[[#This Row],[Date]])</f>
        <v>2022</v>
      </c>
      <c r="L313" s="6">
        <f>Table1[[#This Row],[Year Sold]]-Table1[[#This Row],[Car Year]]</f>
        <v>12</v>
      </c>
    </row>
    <row r="314" spans="1:12" hidden="1" x14ac:dyDescent="0.75">
      <c r="A314" s="1">
        <v>44953</v>
      </c>
      <c r="B314" t="s">
        <v>20</v>
      </c>
      <c r="C314" t="s">
        <v>328</v>
      </c>
      <c r="D314" t="s">
        <v>22</v>
      </c>
      <c r="E314">
        <v>2021</v>
      </c>
      <c r="F314">
        <v>30285</v>
      </c>
      <c r="G314">
        <v>7.7943200110366803E-2</v>
      </c>
      <c r="H314">
        <v>8653.64</v>
      </c>
      <c r="I314" s="5">
        <f>Table1[[#This Row],[Commission Rate]]*Table1[[#This Row],[Sale Price]]</f>
        <v>2360.5098153424588</v>
      </c>
      <c r="J314" s="6">
        <f>Table1[[#This Row],[Sale Price]]-Table1[[#This Row],[Cost of car]]</f>
        <v>21631.360000000001</v>
      </c>
      <c r="K314" s="6">
        <f>YEAR(Table1[[#This Row],[Date]])</f>
        <v>2023</v>
      </c>
      <c r="L314" s="6">
        <f>Table1[[#This Row],[Year Sold]]-Table1[[#This Row],[Car Year]]</f>
        <v>2</v>
      </c>
    </row>
    <row r="315" spans="1:12" hidden="1" x14ac:dyDescent="0.75">
      <c r="A315" s="1">
        <v>44955</v>
      </c>
      <c r="B315" t="s">
        <v>8</v>
      </c>
      <c r="C315" t="s">
        <v>329</v>
      </c>
      <c r="D315" t="s">
        <v>13</v>
      </c>
      <c r="E315">
        <v>2015</v>
      </c>
      <c r="F315">
        <v>10139</v>
      </c>
      <c r="G315">
        <v>5.26845464174708E-2</v>
      </c>
      <c r="H315">
        <v>3766.12</v>
      </c>
      <c r="I315" s="5">
        <f>Table1[[#This Row],[Commission Rate]]*Table1[[#This Row],[Sale Price]]</f>
        <v>534.16861612673642</v>
      </c>
      <c r="J315" s="6">
        <f>Table1[[#This Row],[Sale Price]]-Table1[[#This Row],[Cost of car]]</f>
        <v>6372.88</v>
      </c>
      <c r="K315" s="6">
        <f>YEAR(Table1[[#This Row],[Date]])</f>
        <v>2023</v>
      </c>
      <c r="L315" s="6">
        <f>Table1[[#This Row],[Year Sold]]-Table1[[#This Row],[Car Year]]</f>
        <v>8</v>
      </c>
    </row>
    <row r="316" spans="1:12" hidden="1" x14ac:dyDescent="0.75">
      <c r="A316" s="1">
        <v>44940</v>
      </c>
      <c r="B316" t="s">
        <v>17</v>
      </c>
      <c r="C316" t="s">
        <v>330</v>
      </c>
      <c r="D316" t="s">
        <v>13</v>
      </c>
      <c r="E316">
        <v>2015</v>
      </c>
      <c r="F316">
        <v>43492</v>
      </c>
      <c r="G316">
        <v>0.13011657114639799</v>
      </c>
      <c r="H316">
        <v>11906.34</v>
      </c>
      <c r="I316" s="5">
        <f>Table1[[#This Row],[Commission Rate]]*Table1[[#This Row],[Sale Price]]</f>
        <v>5659.0299122991419</v>
      </c>
      <c r="J316" s="6">
        <f>Table1[[#This Row],[Sale Price]]-Table1[[#This Row],[Cost of car]]</f>
        <v>31585.66</v>
      </c>
      <c r="K316" s="6">
        <f>YEAR(Table1[[#This Row],[Date]])</f>
        <v>2023</v>
      </c>
      <c r="L316" s="6">
        <f>Table1[[#This Row],[Year Sold]]-Table1[[#This Row],[Car Year]]</f>
        <v>8</v>
      </c>
    </row>
    <row r="317" spans="1:12" hidden="1" x14ac:dyDescent="0.75">
      <c r="A317" s="1">
        <v>44796</v>
      </c>
      <c r="B317" t="s">
        <v>23</v>
      </c>
      <c r="C317" t="s">
        <v>331</v>
      </c>
      <c r="D317" t="s">
        <v>29</v>
      </c>
      <c r="E317">
        <v>2021</v>
      </c>
      <c r="F317">
        <v>15689</v>
      </c>
      <c r="G317">
        <v>7.1198318059293594E-2</v>
      </c>
      <c r="H317">
        <v>12783.53</v>
      </c>
      <c r="I317" s="5">
        <f>Table1[[#This Row],[Commission Rate]]*Table1[[#This Row],[Sale Price]]</f>
        <v>1117.0304120322571</v>
      </c>
      <c r="J317" s="6">
        <f>Table1[[#This Row],[Sale Price]]-Table1[[#This Row],[Cost of car]]</f>
        <v>2905.4699999999993</v>
      </c>
      <c r="K317" s="6">
        <f>YEAR(Table1[[#This Row],[Date]])</f>
        <v>2022</v>
      </c>
      <c r="L317" s="6">
        <f>Table1[[#This Row],[Year Sold]]-Table1[[#This Row],[Car Year]]</f>
        <v>1</v>
      </c>
    </row>
    <row r="318" spans="1:12" x14ac:dyDescent="0.75">
      <c r="A318" s="1">
        <v>44882</v>
      </c>
      <c r="B318" t="s">
        <v>20</v>
      </c>
      <c r="C318" t="s">
        <v>332</v>
      </c>
      <c r="D318" t="s">
        <v>10</v>
      </c>
      <c r="E318">
        <v>2022</v>
      </c>
      <c r="F318">
        <v>49961</v>
      </c>
      <c r="G318">
        <v>5.4424286403192003E-2</v>
      </c>
      <c r="H318">
        <v>44454.65</v>
      </c>
      <c r="I318" s="5">
        <f>Table1[[#This Row],[Commission Rate]]*Table1[[#This Row],[Sale Price]]</f>
        <v>2719.0917729898756</v>
      </c>
      <c r="J318" s="6">
        <f>Table1[[#This Row],[Sale Price]]-Table1[[#This Row],[Cost of car]]</f>
        <v>5506.3499999999985</v>
      </c>
      <c r="K318" s="6">
        <f>YEAR(Table1[[#This Row],[Date]])</f>
        <v>2022</v>
      </c>
      <c r="L318" s="6">
        <f>Table1[[#This Row],[Year Sold]]-Table1[[#This Row],[Car Year]]</f>
        <v>0</v>
      </c>
    </row>
    <row r="319" spans="1:12" x14ac:dyDescent="0.75">
      <c r="A319" s="1">
        <v>44926</v>
      </c>
      <c r="B319" t="s">
        <v>20</v>
      </c>
      <c r="C319" t="s">
        <v>333</v>
      </c>
      <c r="D319" t="s">
        <v>22</v>
      </c>
      <c r="E319">
        <v>2012</v>
      </c>
      <c r="F319">
        <v>19394</v>
      </c>
      <c r="G319">
        <v>0.105716129896666</v>
      </c>
      <c r="H319">
        <v>3802.99</v>
      </c>
      <c r="I319" s="5">
        <f>Table1[[#This Row],[Commission Rate]]*Table1[[#This Row],[Sale Price]]</f>
        <v>2050.2586232159401</v>
      </c>
      <c r="J319" s="6">
        <f>Table1[[#This Row],[Sale Price]]-Table1[[#This Row],[Cost of car]]</f>
        <v>15591.01</v>
      </c>
      <c r="K319" s="6">
        <f>YEAR(Table1[[#This Row],[Date]])</f>
        <v>2022</v>
      </c>
      <c r="L319" s="6">
        <f>Table1[[#This Row],[Year Sold]]-Table1[[#This Row],[Car Year]]</f>
        <v>10</v>
      </c>
    </row>
    <row r="320" spans="1:12" hidden="1" x14ac:dyDescent="0.75">
      <c r="A320" s="1">
        <v>44720</v>
      </c>
      <c r="B320" t="s">
        <v>17</v>
      </c>
      <c r="C320" t="s">
        <v>334</v>
      </c>
      <c r="D320" t="s">
        <v>10</v>
      </c>
      <c r="E320">
        <v>2015</v>
      </c>
      <c r="F320">
        <v>40924</v>
      </c>
      <c r="G320">
        <v>8.7138991696415993E-2</v>
      </c>
      <c r="H320">
        <v>13423.01</v>
      </c>
      <c r="I320" s="5">
        <f>Table1[[#This Row],[Commission Rate]]*Table1[[#This Row],[Sale Price]]</f>
        <v>3566.0760961841279</v>
      </c>
      <c r="J320" s="6">
        <f>Table1[[#This Row],[Sale Price]]-Table1[[#This Row],[Cost of car]]</f>
        <v>27500.989999999998</v>
      </c>
      <c r="K320" s="6">
        <f>YEAR(Table1[[#This Row],[Date]])</f>
        <v>2022</v>
      </c>
      <c r="L320" s="6">
        <f>Table1[[#This Row],[Year Sold]]-Table1[[#This Row],[Car Year]]</f>
        <v>7</v>
      </c>
    </row>
    <row r="321" spans="1:12" hidden="1" x14ac:dyDescent="0.75">
      <c r="A321" s="1">
        <v>44720</v>
      </c>
      <c r="B321" t="s">
        <v>23</v>
      </c>
      <c r="C321" t="s">
        <v>335</v>
      </c>
      <c r="D321" t="s">
        <v>29</v>
      </c>
      <c r="E321">
        <v>2015</v>
      </c>
      <c r="F321">
        <v>19108</v>
      </c>
      <c r="G321">
        <v>0.122356030219826</v>
      </c>
      <c r="H321">
        <v>2938.84</v>
      </c>
      <c r="I321" s="5">
        <f>Table1[[#This Row],[Commission Rate]]*Table1[[#This Row],[Sale Price]]</f>
        <v>2337.9790254404352</v>
      </c>
      <c r="J321" s="6">
        <f>Table1[[#This Row],[Sale Price]]-Table1[[#This Row],[Cost of car]]</f>
        <v>16169.16</v>
      </c>
      <c r="K321" s="6">
        <f>YEAR(Table1[[#This Row],[Date]])</f>
        <v>2022</v>
      </c>
      <c r="L321" s="6">
        <f>Table1[[#This Row],[Year Sold]]-Table1[[#This Row],[Car Year]]</f>
        <v>7</v>
      </c>
    </row>
    <row r="322" spans="1:12" hidden="1" x14ac:dyDescent="0.75">
      <c r="A322" s="1">
        <v>44856</v>
      </c>
      <c r="B322" t="s">
        <v>27</v>
      </c>
      <c r="C322" t="s">
        <v>336</v>
      </c>
      <c r="D322" t="s">
        <v>13</v>
      </c>
      <c r="E322">
        <v>2013</v>
      </c>
      <c r="F322">
        <v>31915</v>
      </c>
      <c r="G322">
        <v>0.113599067853209</v>
      </c>
      <c r="H322">
        <v>9022.2000000000007</v>
      </c>
      <c r="I322" s="5">
        <f>Table1[[#This Row],[Commission Rate]]*Table1[[#This Row],[Sale Price]]</f>
        <v>3625.5142505351655</v>
      </c>
      <c r="J322" s="6">
        <f>Table1[[#This Row],[Sale Price]]-Table1[[#This Row],[Cost of car]]</f>
        <v>22892.799999999999</v>
      </c>
      <c r="K322" s="6">
        <f>YEAR(Table1[[#This Row],[Date]])</f>
        <v>2022</v>
      </c>
      <c r="L322" s="6">
        <f>Table1[[#This Row],[Year Sold]]-Table1[[#This Row],[Car Year]]</f>
        <v>9</v>
      </c>
    </row>
    <row r="323" spans="1:12" hidden="1" x14ac:dyDescent="0.75">
      <c r="A323" s="1">
        <v>44791</v>
      </c>
      <c r="B323" t="s">
        <v>23</v>
      </c>
      <c r="C323" t="s">
        <v>337</v>
      </c>
      <c r="D323" t="s">
        <v>16</v>
      </c>
      <c r="E323">
        <v>2012</v>
      </c>
      <c r="F323">
        <v>12036</v>
      </c>
      <c r="G323">
        <v>0.11332184394653699</v>
      </c>
      <c r="H323">
        <v>6488.02</v>
      </c>
      <c r="I323" s="5">
        <f>Table1[[#This Row],[Commission Rate]]*Table1[[#This Row],[Sale Price]]</f>
        <v>1363.9417137405192</v>
      </c>
      <c r="J323" s="6">
        <f>Table1[[#This Row],[Sale Price]]-Table1[[#This Row],[Cost of car]]</f>
        <v>5547.98</v>
      </c>
      <c r="K323" s="6">
        <f>YEAR(Table1[[#This Row],[Date]])</f>
        <v>2022</v>
      </c>
      <c r="L323" s="6">
        <f>Table1[[#This Row],[Year Sold]]-Table1[[#This Row],[Car Year]]</f>
        <v>10</v>
      </c>
    </row>
    <row r="324" spans="1:12" hidden="1" x14ac:dyDescent="0.75">
      <c r="A324" s="1">
        <v>45009</v>
      </c>
      <c r="B324" t="s">
        <v>23</v>
      </c>
      <c r="C324" t="s">
        <v>338</v>
      </c>
      <c r="D324" t="s">
        <v>13</v>
      </c>
      <c r="E324">
        <v>2022</v>
      </c>
      <c r="F324">
        <v>35402</v>
      </c>
      <c r="G324">
        <v>6.9645280280107899E-2</v>
      </c>
      <c r="H324">
        <v>26798.69</v>
      </c>
      <c r="I324" s="5">
        <f>Table1[[#This Row],[Commission Rate]]*Table1[[#This Row],[Sale Price]]</f>
        <v>2465.5822124763799</v>
      </c>
      <c r="J324" s="6">
        <f>Table1[[#This Row],[Sale Price]]-Table1[[#This Row],[Cost of car]]</f>
        <v>8603.3100000000013</v>
      </c>
      <c r="K324" s="6">
        <f>YEAR(Table1[[#This Row],[Date]])</f>
        <v>2023</v>
      </c>
      <c r="L324" s="6">
        <f>Table1[[#This Row],[Year Sold]]-Table1[[#This Row],[Car Year]]</f>
        <v>1</v>
      </c>
    </row>
    <row r="325" spans="1:12" hidden="1" x14ac:dyDescent="0.75">
      <c r="A325" s="1">
        <v>44948</v>
      </c>
      <c r="B325" t="s">
        <v>23</v>
      </c>
      <c r="C325" t="s">
        <v>339</v>
      </c>
      <c r="D325" t="s">
        <v>16</v>
      </c>
      <c r="E325">
        <v>2016</v>
      </c>
      <c r="F325">
        <v>19022</v>
      </c>
      <c r="G325">
        <v>7.2694127138221695E-2</v>
      </c>
      <c r="H325">
        <v>6374.13</v>
      </c>
      <c r="I325" s="5">
        <f>Table1[[#This Row],[Commission Rate]]*Table1[[#This Row],[Sale Price]]</f>
        <v>1382.787686423253</v>
      </c>
      <c r="J325" s="6">
        <f>Table1[[#This Row],[Sale Price]]-Table1[[#This Row],[Cost of car]]</f>
        <v>12647.869999999999</v>
      </c>
      <c r="K325" s="6">
        <f>YEAR(Table1[[#This Row],[Date]])</f>
        <v>2023</v>
      </c>
      <c r="L325" s="6">
        <f>Table1[[#This Row],[Year Sold]]-Table1[[#This Row],[Car Year]]</f>
        <v>7</v>
      </c>
    </row>
    <row r="326" spans="1:12" hidden="1" x14ac:dyDescent="0.75">
      <c r="A326" s="1">
        <v>44770</v>
      </c>
      <c r="B326" t="s">
        <v>17</v>
      </c>
      <c r="C326" t="s">
        <v>340</v>
      </c>
      <c r="D326" t="s">
        <v>29</v>
      </c>
      <c r="E326">
        <v>2012</v>
      </c>
      <c r="F326">
        <v>13140</v>
      </c>
      <c r="G326">
        <v>0.139634160865862</v>
      </c>
      <c r="H326">
        <v>2773.71</v>
      </c>
      <c r="I326" s="5">
        <f>Table1[[#This Row],[Commission Rate]]*Table1[[#This Row],[Sale Price]]</f>
        <v>1834.7928737774266</v>
      </c>
      <c r="J326" s="6">
        <f>Table1[[#This Row],[Sale Price]]-Table1[[#This Row],[Cost of car]]</f>
        <v>10366.290000000001</v>
      </c>
      <c r="K326" s="6">
        <f>YEAR(Table1[[#This Row],[Date]])</f>
        <v>2022</v>
      </c>
      <c r="L326" s="6">
        <f>Table1[[#This Row],[Year Sold]]-Table1[[#This Row],[Car Year]]</f>
        <v>10</v>
      </c>
    </row>
    <row r="327" spans="1:12" hidden="1" x14ac:dyDescent="0.75">
      <c r="A327" s="1">
        <v>44924</v>
      </c>
      <c r="B327" t="s">
        <v>764</v>
      </c>
      <c r="C327" t="s">
        <v>341</v>
      </c>
      <c r="D327" t="s">
        <v>22</v>
      </c>
      <c r="E327">
        <v>2021</v>
      </c>
      <c r="F327">
        <v>29641</v>
      </c>
      <c r="G327">
        <v>0.149168069780274</v>
      </c>
      <c r="H327">
        <v>16007.19</v>
      </c>
      <c r="I327" s="5">
        <f>Table1[[#This Row],[Commission Rate]]*Table1[[#This Row],[Sale Price]]</f>
        <v>4421.4907563571014</v>
      </c>
      <c r="J327" s="6">
        <f>Table1[[#This Row],[Sale Price]]-Table1[[#This Row],[Cost of car]]</f>
        <v>13633.81</v>
      </c>
      <c r="K327" s="6">
        <f>YEAR(Table1[[#This Row],[Date]])</f>
        <v>2022</v>
      </c>
      <c r="L327" s="6">
        <f>Table1[[#This Row],[Year Sold]]-Table1[[#This Row],[Car Year]]</f>
        <v>1</v>
      </c>
    </row>
    <row r="328" spans="1:12" hidden="1" x14ac:dyDescent="0.75">
      <c r="A328" s="1">
        <v>44993</v>
      </c>
      <c r="B328" t="s">
        <v>46</v>
      </c>
      <c r="C328" t="s">
        <v>342</v>
      </c>
      <c r="D328" t="s">
        <v>13</v>
      </c>
      <c r="E328">
        <v>2020</v>
      </c>
      <c r="F328">
        <v>26661</v>
      </c>
      <c r="G328">
        <v>0.120607514007285</v>
      </c>
      <c r="H328">
        <v>18460.79</v>
      </c>
      <c r="I328" s="5">
        <f>Table1[[#This Row],[Commission Rate]]*Table1[[#This Row],[Sale Price]]</f>
        <v>3215.5169309482253</v>
      </c>
      <c r="J328" s="6">
        <f>Table1[[#This Row],[Sale Price]]-Table1[[#This Row],[Cost of car]]</f>
        <v>8200.2099999999991</v>
      </c>
      <c r="K328" s="6">
        <f>YEAR(Table1[[#This Row],[Date]])</f>
        <v>2023</v>
      </c>
      <c r="L328" s="6">
        <f>Table1[[#This Row],[Year Sold]]-Table1[[#This Row],[Car Year]]</f>
        <v>3</v>
      </c>
    </row>
    <row r="329" spans="1:12" hidden="1" x14ac:dyDescent="0.75">
      <c r="A329" s="1">
        <v>45009</v>
      </c>
      <c r="B329" t="s">
        <v>764</v>
      </c>
      <c r="C329" t="s">
        <v>343</v>
      </c>
      <c r="D329" t="s">
        <v>10</v>
      </c>
      <c r="E329">
        <v>2021</v>
      </c>
      <c r="F329">
        <v>16868</v>
      </c>
      <c r="G329">
        <v>0.12273983380452499</v>
      </c>
      <c r="H329">
        <v>9842.39</v>
      </c>
      <c r="I329" s="5">
        <f>Table1[[#This Row],[Commission Rate]]*Table1[[#This Row],[Sale Price]]</f>
        <v>2070.3755166147275</v>
      </c>
      <c r="J329" s="6">
        <f>Table1[[#This Row],[Sale Price]]-Table1[[#This Row],[Cost of car]]</f>
        <v>7025.6100000000006</v>
      </c>
      <c r="K329" s="6">
        <f>YEAR(Table1[[#This Row],[Date]])</f>
        <v>2023</v>
      </c>
      <c r="L329" s="6">
        <f>Table1[[#This Row],[Year Sold]]-Table1[[#This Row],[Car Year]]</f>
        <v>2</v>
      </c>
    </row>
    <row r="330" spans="1:12" hidden="1" x14ac:dyDescent="0.75">
      <c r="A330" s="1">
        <v>44821</v>
      </c>
      <c r="B330" t="s">
        <v>46</v>
      </c>
      <c r="C330" t="s">
        <v>344</v>
      </c>
      <c r="D330" t="s">
        <v>16</v>
      </c>
      <c r="E330">
        <v>2022</v>
      </c>
      <c r="F330">
        <v>34553</v>
      </c>
      <c r="G330">
        <v>7.8543279165611699E-2</v>
      </c>
      <c r="H330">
        <v>18093.189999999999</v>
      </c>
      <c r="I330" s="5">
        <f>Table1[[#This Row],[Commission Rate]]*Table1[[#This Row],[Sale Price]]</f>
        <v>2713.905925009381</v>
      </c>
      <c r="J330" s="6">
        <f>Table1[[#This Row],[Sale Price]]-Table1[[#This Row],[Cost of car]]</f>
        <v>16459.810000000001</v>
      </c>
      <c r="K330" s="6">
        <f>YEAR(Table1[[#This Row],[Date]])</f>
        <v>2022</v>
      </c>
      <c r="L330" s="6">
        <f>Table1[[#This Row],[Year Sold]]-Table1[[#This Row],[Car Year]]</f>
        <v>0</v>
      </c>
    </row>
    <row r="331" spans="1:12" x14ac:dyDescent="0.75">
      <c r="A331" s="1">
        <v>44908</v>
      </c>
      <c r="B331" t="s">
        <v>20</v>
      </c>
      <c r="C331" t="s">
        <v>345</v>
      </c>
      <c r="D331" t="s">
        <v>22</v>
      </c>
      <c r="E331">
        <v>2017</v>
      </c>
      <c r="F331">
        <v>10281</v>
      </c>
      <c r="G331">
        <v>0.14112534581730299</v>
      </c>
      <c r="H331">
        <v>2119.65</v>
      </c>
      <c r="I331" s="5">
        <f>Table1[[#This Row],[Commission Rate]]*Table1[[#This Row],[Sale Price]]</f>
        <v>1450.9096803476921</v>
      </c>
      <c r="J331" s="6">
        <f>Table1[[#This Row],[Sale Price]]-Table1[[#This Row],[Cost of car]]</f>
        <v>8161.35</v>
      </c>
      <c r="K331" s="6">
        <f>YEAR(Table1[[#This Row],[Date]])</f>
        <v>2022</v>
      </c>
      <c r="L331" s="6">
        <f>Table1[[#This Row],[Year Sold]]-Table1[[#This Row],[Car Year]]</f>
        <v>5</v>
      </c>
    </row>
    <row r="332" spans="1:12" x14ac:dyDescent="0.75">
      <c r="A332" s="1">
        <v>44922</v>
      </c>
      <c r="B332" t="s">
        <v>33</v>
      </c>
      <c r="C332" t="s">
        <v>346</v>
      </c>
      <c r="D332" t="s">
        <v>13</v>
      </c>
      <c r="E332">
        <v>2010</v>
      </c>
      <c r="F332">
        <v>23500</v>
      </c>
      <c r="G332">
        <v>0.14637122008403</v>
      </c>
      <c r="H332">
        <v>3729.06</v>
      </c>
      <c r="I332" s="5">
        <f>Table1[[#This Row],[Commission Rate]]*Table1[[#This Row],[Sale Price]]</f>
        <v>3439.7236719747052</v>
      </c>
      <c r="J332" s="6">
        <f>Table1[[#This Row],[Sale Price]]-Table1[[#This Row],[Cost of car]]</f>
        <v>19770.939999999999</v>
      </c>
      <c r="K332" s="6">
        <f>YEAR(Table1[[#This Row],[Date]])</f>
        <v>2022</v>
      </c>
      <c r="L332" s="6">
        <f>Table1[[#This Row],[Year Sold]]-Table1[[#This Row],[Car Year]]</f>
        <v>12</v>
      </c>
    </row>
    <row r="333" spans="1:12" hidden="1" x14ac:dyDescent="0.75">
      <c r="A333" s="1">
        <v>44724</v>
      </c>
      <c r="B333" t="s">
        <v>27</v>
      </c>
      <c r="C333" t="s">
        <v>347</v>
      </c>
      <c r="D333" t="s">
        <v>16</v>
      </c>
      <c r="E333">
        <v>2014</v>
      </c>
      <c r="F333">
        <v>32995</v>
      </c>
      <c r="G333">
        <v>0.14615169787753701</v>
      </c>
      <c r="H333">
        <v>14066.18</v>
      </c>
      <c r="I333" s="5">
        <f>Table1[[#This Row],[Commission Rate]]*Table1[[#This Row],[Sale Price]]</f>
        <v>4822.2752714693333</v>
      </c>
      <c r="J333" s="6">
        <f>Table1[[#This Row],[Sale Price]]-Table1[[#This Row],[Cost of car]]</f>
        <v>18928.82</v>
      </c>
      <c r="K333" s="6">
        <f>YEAR(Table1[[#This Row],[Date]])</f>
        <v>2022</v>
      </c>
      <c r="L333" s="6">
        <f>Table1[[#This Row],[Year Sold]]-Table1[[#This Row],[Car Year]]</f>
        <v>8</v>
      </c>
    </row>
    <row r="334" spans="1:12" x14ac:dyDescent="0.75">
      <c r="A334" s="1">
        <v>44718</v>
      </c>
      <c r="B334" t="s">
        <v>33</v>
      </c>
      <c r="C334" t="s">
        <v>348</v>
      </c>
      <c r="D334" t="s">
        <v>29</v>
      </c>
      <c r="E334">
        <v>2015</v>
      </c>
      <c r="F334">
        <v>22889</v>
      </c>
      <c r="G334">
        <v>5.2704508991875801E-2</v>
      </c>
      <c r="H334">
        <v>5924.28</v>
      </c>
      <c r="I334" s="5">
        <f>Table1[[#This Row],[Commission Rate]]*Table1[[#This Row],[Sale Price]]</f>
        <v>1206.3535063150453</v>
      </c>
      <c r="J334" s="6">
        <f>Table1[[#This Row],[Sale Price]]-Table1[[#This Row],[Cost of car]]</f>
        <v>16964.72</v>
      </c>
      <c r="K334" s="6">
        <f>YEAR(Table1[[#This Row],[Date]])</f>
        <v>2022</v>
      </c>
      <c r="L334" s="6">
        <f>Table1[[#This Row],[Year Sold]]-Table1[[#This Row],[Car Year]]</f>
        <v>7</v>
      </c>
    </row>
    <row r="335" spans="1:12" x14ac:dyDescent="0.75">
      <c r="A335" s="1">
        <v>44882</v>
      </c>
      <c r="B335" t="s">
        <v>20</v>
      </c>
      <c r="C335" t="s">
        <v>349</v>
      </c>
      <c r="D335" t="s">
        <v>29</v>
      </c>
      <c r="E335">
        <v>2011</v>
      </c>
      <c r="F335">
        <v>15687</v>
      </c>
      <c r="G335">
        <v>0.14634720973111801</v>
      </c>
      <c r="H335">
        <v>3497.25</v>
      </c>
      <c r="I335" s="5">
        <f>Table1[[#This Row],[Commission Rate]]*Table1[[#This Row],[Sale Price]]</f>
        <v>2295.7486790520484</v>
      </c>
      <c r="J335" s="6">
        <f>Table1[[#This Row],[Sale Price]]-Table1[[#This Row],[Cost of car]]</f>
        <v>12189.75</v>
      </c>
      <c r="K335" s="6">
        <f>YEAR(Table1[[#This Row],[Date]])</f>
        <v>2022</v>
      </c>
      <c r="L335" s="6">
        <f>Table1[[#This Row],[Year Sold]]-Table1[[#This Row],[Car Year]]</f>
        <v>11</v>
      </c>
    </row>
    <row r="336" spans="1:12" hidden="1" x14ac:dyDescent="0.75">
      <c r="A336" s="1">
        <v>44726</v>
      </c>
      <c r="B336" t="s">
        <v>23</v>
      </c>
      <c r="C336" t="s">
        <v>350</v>
      </c>
      <c r="D336" t="s">
        <v>16</v>
      </c>
      <c r="E336">
        <v>2017</v>
      </c>
      <c r="F336">
        <v>37891</v>
      </c>
      <c r="G336">
        <v>0.13344249344113701</v>
      </c>
      <c r="H336">
        <v>15694.94</v>
      </c>
      <c r="I336" s="5">
        <f>Table1[[#This Row],[Commission Rate]]*Table1[[#This Row],[Sale Price]]</f>
        <v>5056.2695189781225</v>
      </c>
      <c r="J336" s="6">
        <f>Table1[[#This Row],[Sale Price]]-Table1[[#This Row],[Cost of car]]</f>
        <v>22196.059999999998</v>
      </c>
      <c r="K336" s="6">
        <f>YEAR(Table1[[#This Row],[Date]])</f>
        <v>2022</v>
      </c>
      <c r="L336" s="6">
        <f>Table1[[#This Row],[Year Sold]]-Table1[[#This Row],[Car Year]]</f>
        <v>5</v>
      </c>
    </row>
    <row r="337" spans="1:12" hidden="1" x14ac:dyDescent="0.75">
      <c r="A337" s="1">
        <v>44864</v>
      </c>
      <c r="B337" t="s">
        <v>17</v>
      </c>
      <c r="C337" t="s">
        <v>351</v>
      </c>
      <c r="D337" t="s">
        <v>29</v>
      </c>
      <c r="E337">
        <v>2011</v>
      </c>
      <c r="F337">
        <v>11921</v>
      </c>
      <c r="G337">
        <v>0.122492024754282</v>
      </c>
      <c r="H337">
        <v>1353.45</v>
      </c>
      <c r="I337" s="5">
        <f>Table1[[#This Row],[Commission Rate]]*Table1[[#This Row],[Sale Price]]</f>
        <v>1460.2274270957957</v>
      </c>
      <c r="J337" s="6">
        <f>Table1[[#This Row],[Sale Price]]-Table1[[#This Row],[Cost of car]]</f>
        <v>10567.55</v>
      </c>
      <c r="K337" s="6">
        <f>YEAR(Table1[[#This Row],[Date]])</f>
        <v>2022</v>
      </c>
      <c r="L337" s="6">
        <f>Table1[[#This Row],[Year Sold]]-Table1[[#This Row],[Car Year]]</f>
        <v>11</v>
      </c>
    </row>
    <row r="338" spans="1:12" hidden="1" x14ac:dyDescent="0.75">
      <c r="A338" s="1">
        <v>45008</v>
      </c>
      <c r="B338" t="s">
        <v>11</v>
      </c>
      <c r="C338" t="s">
        <v>139</v>
      </c>
      <c r="D338" t="s">
        <v>29</v>
      </c>
      <c r="E338">
        <v>2020</v>
      </c>
      <c r="F338">
        <v>42993</v>
      </c>
      <c r="G338">
        <v>8.81496658847888E-2</v>
      </c>
      <c r="H338">
        <v>10646.44</v>
      </c>
      <c r="I338" s="5">
        <f>Table1[[#This Row],[Commission Rate]]*Table1[[#This Row],[Sale Price]]</f>
        <v>3789.8185853847249</v>
      </c>
      <c r="J338" s="6">
        <f>Table1[[#This Row],[Sale Price]]-Table1[[#This Row],[Cost of car]]</f>
        <v>32346.559999999998</v>
      </c>
      <c r="K338" s="6">
        <f>YEAR(Table1[[#This Row],[Date]])</f>
        <v>2023</v>
      </c>
      <c r="L338" s="6">
        <f>Table1[[#This Row],[Year Sold]]-Table1[[#This Row],[Car Year]]</f>
        <v>3</v>
      </c>
    </row>
    <row r="339" spans="1:12" hidden="1" x14ac:dyDescent="0.75">
      <c r="A339" s="1">
        <v>44961</v>
      </c>
      <c r="B339" t="s">
        <v>27</v>
      </c>
      <c r="C339" t="s">
        <v>352</v>
      </c>
      <c r="D339" t="s">
        <v>10</v>
      </c>
      <c r="E339">
        <v>2018</v>
      </c>
      <c r="F339">
        <v>29978</v>
      </c>
      <c r="G339">
        <v>0.102986847276708</v>
      </c>
      <c r="H339">
        <v>10963.5</v>
      </c>
      <c r="I339" s="5">
        <f>Table1[[#This Row],[Commission Rate]]*Table1[[#This Row],[Sale Price]]</f>
        <v>3087.3397076611523</v>
      </c>
      <c r="J339" s="6">
        <f>Table1[[#This Row],[Sale Price]]-Table1[[#This Row],[Cost of car]]</f>
        <v>19014.5</v>
      </c>
      <c r="K339" s="6">
        <f>YEAR(Table1[[#This Row],[Date]])</f>
        <v>2023</v>
      </c>
      <c r="L339" s="6">
        <f>Table1[[#This Row],[Year Sold]]-Table1[[#This Row],[Car Year]]</f>
        <v>5</v>
      </c>
    </row>
    <row r="340" spans="1:12" hidden="1" x14ac:dyDescent="0.75">
      <c r="A340" s="1">
        <v>44803</v>
      </c>
      <c r="B340" t="s">
        <v>46</v>
      </c>
      <c r="C340" t="s">
        <v>353</v>
      </c>
      <c r="D340" t="s">
        <v>22</v>
      </c>
      <c r="E340">
        <v>2016</v>
      </c>
      <c r="F340">
        <v>16465</v>
      </c>
      <c r="G340">
        <v>0.113034395847988</v>
      </c>
      <c r="H340">
        <v>3642.17</v>
      </c>
      <c r="I340" s="5">
        <f>Table1[[#This Row],[Commission Rate]]*Table1[[#This Row],[Sale Price]]</f>
        <v>1861.1113276371223</v>
      </c>
      <c r="J340" s="6">
        <f>Table1[[#This Row],[Sale Price]]-Table1[[#This Row],[Cost of car]]</f>
        <v>12822.83</v>
      </c>
      <c r="K340" s="6">
        <f>YEAR(Table1[[#This Row],[Date]])</f>
        <v>2022</v>
      </c>
      <c r="L340" s="6">
        <f>Table1[[#This Row],[Year Sold]]-Table1[[#This Row],[Car Year]]</f>
        <v>6</v>
      </c>
    </row>
    <row r="341" spans="1:12" hidden="1" x14ac:dyDescent="0.75">
      <c r="A341" s="1">
        <v>44927</v>
      </c>
      <c r="B341" t="s">
        <v>46</v>
      </c>
      <c r="C341" t="s">
        <v>354</v>
      </c>
      <c r="D341" t="s">
        <v>13</v>
      </c>
      <c r="E341">
        <v>2018</v>
      </c>
      <c r="F341">
        <v>13493</v>
      </c>
      <c r="G341">
        <v>0.10789546839851701</v>
      </c>
      <c r="H341">
        <v>2910.09</v>
      </c>
      <c r="I341" s="5">
        <f>Table1[[#This Row],[Commission Rate]]*Table1[[#This Row],[Sale Price]]</f>
        <v>1455.8335551011899</v>
      </c>
      <c r="J341" s="6">
        <f>Table1[[#This Row],[Sale Price]]-Table1[[#This Row],[Cost of car]]</f>
        <v>10582.91</v>
      </c>
      <c r="K341" s="6">
        <f>YEAR(Table1[[#This Row],[Date]])</f>
        <v>2023</v>
      </c>
      <c r="L341" s="6">
        <f>Table1[[#This Row],[Year Sold]]-Table1[[#This Row],[Car Year]]</f>
        <v>5</v>
      </c>
    </row>
    <row r="342" spans="1:12" hidden="1" x14ac:dyDescent="0.75">
      <c r="A342" s="1">
        <v>44774</v>
      </c>
      <c r="B342" t="s">
        <v>11</v>
      </c>
      <c r="C342" t="s">
        <v>355</v>
      </c>
      <c r="D342" t="s">
        <v>22</v>
      </c>
      <c r="E342">
        <v>2017</v>
      </c>
      <c r="F342">
        <v>23584</v>
      </c>
      <c r="G342">
        <v>0.110744066829935</v>
      </c>
      <c r="H342">
        <v>7648.3</v>
      </c>
      <c r="I342" s="5">
        <f>Table1[[#This Row],[Commission Rate]]*Table1[[#This Row],[Sale Price]]</f>
        <v>2611.7880721171869</v>
      </c>
      <c r="J342" s="6">
        <f>Table1[[#This Row],[Sale Price]]-Table1[[#This Row],[Cost of car]]</f>
        <v>15935.7</v>
      </c>
      <c r="K342" s="6">
        <f>YEAR(Table1[[#This Row],[Date]])</f>
        <v>2022</v>
      </c>
      <c r="L342" s="6">
        <f>Table1[[#This Row],[Year Sold]]-Table1[[#This Row],[Car Year]]</f>
        <v>5</v>
      </c>
    </row>
    <row r="343" spans="1:12" hidden="1" x14ac:dyDescent="0.75">
      <c r="A343" s="1">
        <v>44884</v>
      </c>
      <c r="B343" t="s">
        <v>17</v>
      </c>
      <c r="C343" t="s">
        <v>356</v>
      </c>
      <c r="D343" t="s">
        <v>10</v>
      </c>
      <c r="E343">
        <v>2011</v>
      </c>
      <c r="F343">
        <v>36954</v>
      </c>
      <c r="G343">
        <v>5.29087343839117E-2</v>
      </c>
      <c r="H343">
        <v>9552.48</v>
      </c>
      <c r="I343" s="5">
        <f>Table1[[#This Row],[Commission Rate]]*Table1[[#This Row],[Sale Price]]</f>
        <v>1955.1893704230729</v>
      </c>
      <c r="J343" s="6">
        <f>Table1[[#This Row],[Sale Price]]-Table1[[#This Row],[Cost of car]]</f>
        <v>27401.52</v>
      </c>
      <c r="K343" s="6">
        <f>YEAR(Table1[[#This Row],[Date]])</f>
        <v>2022</v>
      </c>
      <c r="L343" s="6">
        <f>Table1[[#This Row],[Year Sold]]-Table1[[#This Row],[Car Year]]</f>
        <v>11</v>
      </c>
    </row>
    <row r="344" spans="1:12" hidden="1" x14ac:dyDescent="0.75">
      <c r="A344" s="1">
        <v>44863</v>
      </c>
      <c r="B344" t="s">
        <v>23</v>
      </c>
      <c r="C344" t="s">
        <v>357</v>
      </c>
      <c r="D344" t="s">
        <v>16</v>
      </c>
      <c r="E344">
        <v>2018</v>
      </c>
      <c r="F344">
        <v>38268</v>
      </c>
      <c r="G344">
        <v>7.6327003042457695E-2</v>
      </c>
      <c r="H344">
        <v>13188.61</v>
      </c>
      <c r="I344" s="5">
        <f>Table1[[#This Row],[Commission Rate]]*Table1[[#This Row],[Sale Price]]</f>
        <v>2920.8817524287711</v>
      </c>
      <c r="J344" s="6">
        <f>Table1[[#This Row],[Sale Price]]-Table1[[#This Row],[Cost of car]]</f>
        <v>25079.39</v>
      </c>
      <c r="K344" s="6">
        <f>YEAR(Table1[[#This Row],[Date]])</f>
        <v>2022</v>
      </c>
      <c r="L344" s="6">
        <f>Table1[[#This Row],[Year Sold]]-Table1[[#This Row],[Car Year]]</f>
        <v>4</v>
      </c>
    </row>
    <row r="345" spans="1:12" hidden="1" x14ac:dyDescent="0.75">
      <c r="A345" s="1">
        <v>44682</v>
      </c>
      <c r="B345" t="s">
        <v>23</v>
      </c>
      <c r="C345" t="s">
        <v>358</v>
      </c>
      <c r="D345" t="s">
        <v>22</v>
      </c>
      <c r="E345">
        <v>2015</v>
      </c>
      <c r="F345">
        <v>20706</v>
      </c>
      <c r="G345">
        <v>0.146537197856837</v>
      </c>
      <c r="H345">
        <v>6970.38</v>
      </c>
      <c r="I345" s="5">
        <f>Table1[[#This Row],[Commission Rate]]*Table1[[#This Row],[Sale Price]]</f>
        <v>3034.1992188236668</v>
      </c>
      <c r="J345" s="6">
        <f>Table1[[#This Row],[Sale Price]]-Table1[[#This Row],[Cost of car]]</f>
        <v>13735.619999999999</v>
      </c>
      <c r="K345" s="6">
        <f>YEAR(Table1[[#This Row],[Date]])</f>
        <v>2022</v>
      </c>
      <c r="L345" s="6">
        <f>Table1[[#This Row],[Year Sold]]-Table1[[#This Row],[Car Year]]</f>
        <v>7</v>
      </c>
    </row>
    <row r="346" spans="1:12" hidden="1" x14ac:dyDescent="0.75">
      <c r="A346" s="1">
        <v>44984</v>
      </c>
      <c r="B346" t="s">
        <v>33</v>
      </c>
      <c r="C346" t="s">
        <v>359</v>
      </c>
      <c r="D346" t="s">
        <v>29</v>
      </c>
      <c r="E346">
        <v>2020</v>
      </c>
      <c r="F346">
        <v>37755</v>
      </c>
      <c r="G346">
        <v>0.106462407107154</v>
      </c>
      <c r="H346">
        <v>9684.6299999999992</v>
      </c>
      <c r="I346" s="5">
        <f>Table1[[#This Row],[Commission Rate]]*Table1[[#This Row],[Sale Price]]</f>
        <v>4019.4881803305993</v>
      </c>
      <c r="J346" s="6">
        <f>Table1[[#This Row],[Sale Price]]-Table1[[#This Row],[Cost of car]]</f>
        <v>28070.370000000003</v>
      </c>
      <c r="K346" s="6">
        <f>YEAR(Table1[[#This Row],[Date]])</f>
        <v>2023</v>
      </c>
      <c r="L346" s="6">
        <f>Table1[[#This Row],[Year Sold]]-Table1[[#This Row],[Car Year]]</f>
        <v>3</v>
      </c>
    </row>
    <row r="347" spans="1:12" hidden="1" x14ac:dyDescent="0.75">
      <c r="A347" s="1">
        <v>44736</v>
      </c>
      <c r="B347" t="s">
        <v>23</v>
      </c>
      <c r="C347" t="s">
        <v>360</v>
      </c>
      <c r="D347" t="s">
        <v>29</v>
      </c>
      <c r="E347">
        <v>2016</v>
      </c>
      <c r="F347">
        <v>45806</v>
      </c>
      <c r="G347">
        <v>9.9384078868973297E-2</v>
      </c>
      <c r="H347">
        <v>9346.64</v>
      </c>
      <c r="I347" s="5">
        <f>Table1[[#This Row],[Commission Rate]]*Table1[[#This Row],[Sale Price]]</f>
        <v>4552.387116672191</v>
      </c>
      <c r="J347" s="6">
        <f>Table1[[#This Row],[Sale Price]]-Table1[[#This Row],[Cost of car]]</f>
        <v>36459.360000000001</v>
      </c>
      <c r="K347" s="6">
        <f>YEAR(Table1[[#This Row],[Date]])</f>
        <v>2022</v>
      </c>
      <c r="L347" s="6">
        <f>Table1[[#This Row],[Year Sold]]-Table1[[#This Row],[Car Year]]</f>
        <v>6</v>
      </c>
    </row>
    <row r="348" spans="1:12" hidden="1" x14ac:dyDescent="0.75">
      <c r="A348" s="1">
        <v>44753</v>
      </c>
      <c r="B348" t="s">
        <v>11</v>
      </c>
      <c r="C348" t="s">
        <v>361</v>
      </c>
      <c r="D348" t="s">
        <v>22</v>
      </c>
      <c r="E348">
        <v>2017</v>
      </c>
      <c r="F348">
        <v>16939</v>
      </c>
      <c r="G348">
        <v>0.14113211254891</v>
      </c>
      <c r="H348">
        <v>7143.2</v>
      </c>
      <c r="I348" s="5">
        <f>Table1[[#This Row],[Commission Rate]]*Table1[[#This Row],[Sale Price]]</f>
        <v>2390.6368544659867</v>
      </c>
      <c r="J348" s="6">
        <f>Table1[[#This Row],[Sale Price]]-Table1[[#This Row],[Cost of car]]</f>
        <v>9795.7999999999993</v>
      </c>
      <c r="K348" s="6">
        <f>YEAR(Table1[[#This Row],[Date]])</f>
        <v>2022</v>
      </c>
      <c r="L348" s="6">
        <f>Table1[[#This Row],[Year Sold]]-Table1[[#This Row],[Car Year]]</f>
        <v>5</v>
      </c>
    </row>
    <row r="349" spans="1:12" hidden="1" x14ac:dyDescent="0.75">
      <c r="A349" s="1">
        <v>45025</v>
      </c>
      <c r="B349" t="s">
        <v>11</v>
      </c>
      <c r="C349" t="s">
        <v>362</v>
      </c>
      <c r="D349" t="s">
        <v>10</v>
      </c>
      <c r="E349">
        <v>2020</v>
      </c>
      <c r="F349">
        <v>32519</v>
      </c>
      <c r="G349">
        <v>7.9715373330512596E-2</v>
      </c>
      <c r="H349">
        <v>20950.18</v>
      </c>
      <c r="I349" s="5">
        <f>Table1[[#This Row],[Commission Rate]]*Table1[[#This Row],[Sale Price]]</f>
        <v>2592.2642253349391</v>
      </c>
      <c r="J349" s="6">
        <f>Table1[[#This Row],[Sale Price]]-Table1[[#This Row],[Cost of car]]</f>
        <v>11568.82</v>
      </c>
      <c r="K349" s="6">
        <f>YEAR(Table1[[#This Row],[Date]])</f>
        <v>2023</v>
      </c>
      <c r="L349" s="6">
        <f>Table1[[#This Row],[Year Sold]]-Table1[[#This Row],[Car Year]]</f>
        <v>3</v>
      </c>
    </row>
    <row r="350" spans="1:12" hidden="1" x14ac:dyDescent="0.75">
      <c r="A350" s="1">
        <v>44909</v>
      </c>
      <c r="B350" t="s">
        <v>27</v>
      </c>
      <c r="C350" t="s">
        <v>363</v>
      </c>
      <c r="D350" t="s">
        <v>10</v>
      </c>
      <c r="E350">
        <v>2010</v>
      </c>
      <c r="F350">
        <v>12833</v>
      </c>
      <c r="G350">
        <v>0.133283580100058</v>
      </c>
      <c r="H350">
        <v>4703.87</v>
      </c>
      <c r="I350" s="5">
        <f>Table1[[#This Row],[Commission Rate]]*Table1[[#This Row],[Sale Price]]</f>
        <v>1710.4281834240444</v>
      </c>
      <c r="J350" s="6">
        <f>Table1[[#This Row],[Sale Price]]-Table1[[#This Row],[Cost of car]]</f>
        <v>8129.13</v>
      </c>
      <c r="K350" s="6">
        <f>YEAR(Table1[[#This Row],[Date]])</f>
        <v>2022</v>
      </c>
      <c r="L350" s="6">
        <f>Table1[[#This Row],[Year Sold]]-Table1[[#This Row],[Car Year]]</f>
        <v>12</v>
      </c>
    </row>
    <row r="351" spans="1:12" hidden="1" x14ac:dyDescent="0.75">
      <c r="A351" s="1">
        <v>44730</v>
      </c>
      <c r="B351" t="s">
        <v>46</v>
      </c>
      <c r="C351" t="s">
        <v>364</v>
      </c>
      <c r="D351" t="s">
        <v>22</v>
      </c>
      <c r="E351">
        <v>2019</v>
      </c>
      <c r="F351">
        <v>33125</v>
      </c>
      <c r="G351">
        <v>5.5916501822163699E-2</v>
      </c>
      <c r="H351">
        <v>22067.72</v>
      </c>
      <c r="I351" s="5">
        <f>Table1[[#This Row],[Commission Rate]]*Table1[[#This Row],[Sale Price]]</f>
        <v>1852.2341228591724</v>
      </c>
      <c r="J351" s="6">
        <f>Table1[[#This Row],[Sale Price]]-Table1[[#This Row],[Cost of car]]</f>
        <v>11057.279999999999</v>
      </c>
      <c r="K351" s="6">
        <f>YEAR(Table1[[#This Row],[Date]])</f>
        <v>2022</v>
      </c>
      <c r="L351" s="6">
        <f>Table1[[#This Row],[Year Sold]]-Table1[[#This Row],[Car Year]]</f>
        <v>3</v>
      </c>
    </row>
    <row r="352" spans="1:12" hidden="1" x14ac:dyDescent="0.75">
      <c r="A352" s="1">
        <v>44905</v>
      </c>
      <c r="B352" t="s">
        <v>23</v>
      </c>
      <c r="C352" t="s">
        <v>365</v>
      </c>
      <c r="D352" t="s">
        <v>10</v>
      </c>
      <c r="E352">
        <v>2013</v>
      </c>
      <c r="F352">
        <v>29500</v>
      </c>
      <c r="G352">
        <v>6.55080313981969E-2</v>
      </c>
      <c r="H352">
        <v>5712.27</v>
      </c>
      <c r="I352" s="5">
        <f>Table1[[#This Row],[Commission Rate]]*Table1[[#This Row],[Sale Price]]</f>
        <v>1932.4869262468085</v>
      </c>
      <c r="J352" s="6">
        <f>Table1[[#This Row],[Sale Price]]-Table1[[#This Row],[Cost of car]]</f>
        <v>23787.73</v>
      </c>
      <c r="K352" s="6">
        <f>YEAR(Table1[[#This Row],[Date]])</f>
        <v>2022</v>
      </c>
      <c r="L352" s="6">
        <f>Table1[[#This Row],[Year Sold]]-Table1[[#This Row],[Car Year]]</f>
        <v>9</v>
      </c>
    </row>
    <row r="353" spans="1:12" hidden="1" x14ac:dyDescent="0.75">
      <c r="A353" s="1">
        <v>44865</v>
      </c>
      <c r="B353" t="s">
        <v>17</v>
      </c>
      <c r="C353" t="s">
        <v>366</v>
      </c>
      <c r="D353" t="s">
        <v>29</v>
      </c>
      <c r="E353">
        <v>2014</v>
      </c>
      <c r="F353">
        <v>41850</v>
      </c>
      <c r="G353">
        <v>0.111775652509518</v>
      </c>
      <c r="H353">
        <v>20232.61</v>
      </c>
      <c r="I353" s="5">
        <f>Table1[[#This Row],[Commission Rate]]*Table1[[#This Row],[Sale Price]]</f>
        <v>4677.8110575233286</v>
      </c>
      <c r="J353" s="6">
        <f>Table1[[#This Row],[Sale Price]]-Table1[[#This Row],[Cost of car]]</f>
        <v>21617.39</v>
      </c>
      <c r="K353" s="6">
        <f>YEAR(Table1[[#This Row],[Date]])</f>
        <v>2022</v>
      </c>
      <c r="L353" s="6">
        <f>Table1[[#This Row],[Year Sold]]-Table1[[#This Row],[Car Year]]</f>
        <v>8</v>
      </c>
    </row>
    <row r="354" spans="1:12" hidden="1" x14ac:dyDescent="0.75">
      <c r="A354" s="1">
        <v>44894</v>
      </c>
      <c r="B354" t="s">
        <v>23</v>
      </c>
      <c r="C354" t="s">
        <v>367</v>
      </c>
      <c r="D354" t="s">
        <v>10</v>
      </c>
      <c r="E354">
        <v>2021</v>
      </c>
      <c r="F354">
        <v>23919</v>
      </c>
      <c r="G354">
        <v>0.110979804271592</v>
      </c>
      <c r="H354">
        <v>15794.43</v>
      </c>
      <c r="I354" s="5">
        <f>Table1[[#This Row],[Commission Rate]]*Table1[[#This Row],[Sale Price]]</f>
        <v>2654.5259383722091</v>
      </c>
      <c r="J354" s="6">
        <f>Table1[[#This Row],[Sale Price]]-Table1[[#This Row],[Cost of car]]</f>
        <v>8124.57</v>
      </c>
      <c r="K354" s="6">
        <f>YEAR(Table1[[#This Row],[Date]])</f>
        <v>2022</v>
      </c>
      <c r="L354" s="6">
        <f>Table1[[#This Row],[Year Sold]]-Table1[[#This Row],[Car Year]]</f>
        <v>1</v>
      </c>
    </row>
    <row r="355" spans="1:12" hidden="1" x14ac:dyDescent="0.75">
      <c r="A355" s="1">
        <v>44719</v>
      </c>
      <c r="B355" t="s">
        <v>14</v>
      </c>
      <c r="C355" t="s">
        <v>368</v>
      </c>
      <c r="D355" t="s">
        <v>22</v>
      </c>
      <c r="E355">
        <v>2021</v>
      </c>
      <c r="F355">
        <v>37786</v>
      </c>
      <c r="G355">
        <v>0.111115098877969</v>
      </c>
      <c r="H355">
        <v>27395.5</v>
      </c>
      <c r="I355" s="5">
        <f>Table1[[#This Row],[Commission Rate]]*Table1[[#This Row],[Sale Price]]</f>
        <v>4198.5951262029366</v>
      </c>
      <c r="J355" s="6">
        <f>Table1[[#This Row],[Sale Price]]-Table1[[#This Row],[Cost of car]]</f>
        <v>10390.5</v>
      </c>
      <c r="K355" s="6">
        <f>YEAR(Table1[[#This Row],[Date]])</f>
        <v>2022</v>
      </c>
      <c r="L355" s="6">
        <f>Table1[[#This Row],[Year Sold]]-Table1[[#This Row],[Car Year]]</f>
        <v>1</v>
      </c>
    </row>
    <row r="356" spans="1:12" hidden="1" x14ac:dyDescent="0.75">
      <c r="A356" s="1">
        <v>45015</v>
      </c>
      <c r="B356" t="s">
        <v>764</v>
      </c>
      <c r="C356" t="s">
        <v>369</v>
      </c>
      <c r="D356" t="s">
        <v>13</v>
      </c>
      <c r="E356">
        <v>2014</v>
      </c>
      <c r="F356">
        <v>44517</v>
      </c>
      <c r="G356">
        <v>7.6378340325221797E-2</v>
      </c>
      <c r="H356">
        <v>10318.15</v>
      </c>
      <c r="I356" s="5">
        <f>Table1[[#This Row],[Commission Rate]]*Table1[[#This Row],[Sale Price]]</f>
        <v>3400.1345762578985</v>
      </c>
      <c r="J356" s="6">
        <f>Table1[[#This Row],[Sale Price]]-Table1[[#This Row],[Cost of car]]</f>
        <v>34198.85</v>
      </c>
      <c r="K356" s="6">
        <f>YEAR(Table1[[#This Row],[Date]])</f>
        <v>2023</v>
      </c>
      <c r="L356" s="6">
        <f>Table1[[#This Row],[Year Sold]]-Table1[[#This Row],[Car Year]]</f>
        <v>9</v>
      </c>
    </row>
    <row r="357" spans="1:12" hidden="1" x14ac:dyDescent="0.75">
      <c r="A357" s="1">
        <v>45008</v>
      </c>
      <c r="B357" t="s">
        <v>27</v>
      </c>
      <c r="C357" t="s">
        <v>370</v>
      </c>
      <c r="D357" t="s">
        <v>29</v>
      </c>
      <c r="E357">
        <v>2010</v>
      </c>
      <c r="F357">
        <v>34939</v>
      </c>
      <c r="G357">
        <v>7.0318043603744898E-2</v>
      </c>
      <c r="H357">
        <v>24076.13</v>
      </c>
      <c r="I357" s="5">
        <f>Table1[[#This Row],[Commission Rate]]*Table1[[#This Row],[Sale Price]]</f>
        <v>2456.842125471243</v>
      </c>
      <c r="J357" s="6">
        <f>Table1[[#This Row],[Sale Price]]-Table1[[#This Row],[Cost of car]]</f>
        <v>10862.869999999999</v>
      </c>
      <c r="K357" s="6">
        <f>YEAR(Table1[[#This Row],[Date]])</f>
        <v>2023</v>
      </c>
      <c r="L357" s="6">
        <f>Table1[[#This Row],[Year Sold]]-Table1[[#This Row],[Car Year]]</f>
        <v>13</v>
      </c>
    </row>
    <row r="358" spans="1:12" hidden="1" x14ac:dyDescent="0.75">
      <c r="A358" s="1">
        <v>45013</v>
      </c>
      <c r="B358" t="s">
        <v>764</v>
      </c>
      <c r="C358" t="s">
        <v>371</v>
      </c>
      <c r="D358" t="s">
        <v>29</v>
      </c>
      <c r="E358">
        <v>2010</v>
      </c>
      <c r="F358">
        <v>21186</v>
      </c>
      <c r="G358">
        <v>0.101571279166439</v>
      </c>
      <c r="H358">
        <v>18314.97</v>
      </c>
      <c r="I358" s="5">
        <f>Table1[[#This Row],[Commission Rate]]*Table1[[#This Row],[Sale Price]]</f>
        <v>2151.8891204201768</v>
      </c>
      <c r="J358" s="6">
        <f>Table1[[#This Row],[Sale Price]]-Table1[[#This Row],[Cost of car]]</f>
        <v>2871.0299999999988</v>
      </c>
      <c r="K358" s="6">
        <f>YEAR(Table1[[#This Row],[Date]])</f>
        <v>2023</v>
      </c>
      <c r="L358" s="6">
        <f>Table1[[#This Row],[Year Sold]]-Table1[[#This Row],[Car Year]]</f>
        <v>13</v>
      </c>
    </row>
    <row r="359" spans="1:12" hidden="1" x14ac:dyDescent="0.75">
      <c r="A359" s="1">
        <v>44708</v>
      </c>
      <c r="B359" t="s">
        <v>46</v>
      </c>
      <c r="C359" t="s">
        <v>372</v>
      </c>
      <c r="D359" t="s">
        <v>22</v>
      </c>
      <c r="E359">
        <v>2017</v>
      </c>
      <c r="F359">
        <v>45237</v>
      </c>
      <c r="G359">
        <v>9.8278148652627906E-2</v>
      </c>
      <c r="H359">
        <v>29211.18</v>
      </c>
      <c r="I359" s="5">
        <f>Table1[[#This Row],[Commission Rate]]*Table1[[#This Row],[Sale Price]]</f>
        <v>4445.8086105989287</v>
      </c>
      <c r="J359" s="6">
        <f>Table1[[#This Row],[Sale Price]]-Table1[[#This Row],[Cost of car]]</f>
        <v>16025.82</v>
      </c>
      <c r="K359" s="6">
        <f>YEAR(Table1[[#This Row],[Date]])</f>
        <v>2022</v>
      </c>
      <c r="L359" s="6">
        <f>Table1[[#This Row],[Year Sold]]-Table1[[#This Row],[Car Year]]</f>
        <v>5</v>
      </c>
    </row>
    <row r="360" spans="1:12" hidden="1" x14ac:dyDescent="0.75">
      <c r="A360" s="1">
        <v>44993</v>
      </c>
      <c r="B360" t="s">
        <v>23</v>
      </c>
      <c r="C360" t="s">
        <v>373</v>
      </c>
      <c r="D360" t="s">
        <v>16</v>
      </c>
      <c r="E360">
        <v>2013</v>
      </c>
      <c r="F360">
        <v>27499</v>
      </c>
      <c r="G360">
        <v>0.14128293241731399</v>
      </c>
      <c r="H360">
        <v>3543.84</v>
      </c>
      <c r="I360" s="5">
        <f>Table1[[#This Row],[Commission Rate]]*Table1[[#This Row],[Sale Price]]</f>
        <v>3885.1393585437172</v>
      </c>
      <c r="J360" s="6">
        <f>Table1[[#This Row],[Sale Price]]-Table1[[#This Row],[Cost of car]]</f>
        <v>23955.16</v>
      </c>
      <c r="K360" s="6">
        <f>YEAR(Table1[[#This Row],[Date]])</f>
        <v>2023</v>
      </c>
      <c r="L360" s="6">
        <f>Table1[[#This Row],[Year Sold]]-Table1[[#This Row],[Car Year]]</f>
        <v>10</v>
      </c>
    </row>
    <row r="361" spans="1:12" hidden="1" x14ac:dyDescent="0.75">
      <c r="A361" s="1">
        <v>44796</v>
      </c>
      <c r="B361" t="s">
        <v>27</v>
      </c>
      <c r="C361" t="s">
        <v>374</v>
      </c>
      <c r="D361" t="s">
        <v>16</v>
      </c>
      <c r="E361">
        <v>2010</v>
      </c>
      <c r="F361">
        <v>43913</v>
      </c>
      <c r="G361">
        <v>0.12629871641832699</v>
      </c>
      <c r="H361">
        <v>7377.39</v>
      </c>
      <c r="I361" s="5">
        <f>Table1[[#This Row],[Commission Rate]]*Table1[[#This Row],[Sale Price]]</f>
        <v>5546.1555340779933</v>
      </c>
      <c r="J361" s="6">
        <f>Table1[[#This Row],[Sale Price]]-Table1[[#This Row],[Cost of car]]</f>
        <v>36535.61</v>
      </c>
      <c r="K361" s="6">
        <f>YEAR(Table1[[#This Row],[Date]])</f>
        <v>2022</v>
      </c>
      <c r="L361" s="6">
        <f>Table1[[#This Row],[Year Sold]]-Table1[[#This Row],[Car Year]]</f>
        <v>12</v>
      </c>
    </row>
    <row r="362" spans="1:12" hidden="1" x14ac:dyDescent="0.75">
      <c r="A362" s="1">
        <v>44792</v>
      </c>
      <c r="B362" t="s">
        <v>11</v>
      </c>
      <c r="C362" t="s">
        <v>375</v>
      </c>
      <c r="D362" t="s">
        <v>22</v>
      </c>
      <c r="E362">
        <v>2016</v>
      </c>
      <c r="F362">
        <v>32688</v>
      </c>
      <c r="G362">
        <v>0.122626226143045</v>
      </c>
      <c r="H362">
        <v>7281.45</v>
      </c>
      <c r="I362" s="5">
        <f>Table1[[#This Row],[Commission Rate]]*Table1[[#This Row],[Sale Price]]</f>
        <v>4008.4060801638548</v>
      </c>
      <c r="J362" s="6">
        <f>Table1[[#This Row],[Sale Price]]-Table1[[#This Row],[Cost of car]]</f>
        <v>25406.55</v>
      </c>
      <c r="K362" s="6">
        <f>YEAR(Table1[[#This Row],[Date]])</f>
        <v>2022</v>
      </c>
      <c r="L362" s="6">
        <f>Table1[[#This Row],[Year Sold]]-Table1[[#This Row],[Car Year]]</f>
        <v>6</v>
      </c>
    </row>
    <row r="363" spans="1:12" hidden="1" x14ac:dyDescent="0.75">
      <c r="A363" s="1">
        <v>45003</v>
      </c>
      <c r="B363" t="s">
        <v>8</v>
      </c>
      <c r="C363" t="s">
        <v>376</v>
      </c>
      <c r="D363" t="s">
        <v>22</v>
      </c>
      <c r="E363">
        <v>2015</v>
      </c>
      <c r="F363">
        <v>30233</v>
      </c>
      <c r="G363">
        <v>9.3991291205578795E-2</v>
      </c>
      <c r="H363">
        <v>4094.54</v>
      </c>
      <c r="I363" s="5">
        <f>Table1[[#This Row],[Commission Rate]]*Table1[[#This Row],[Sale Price]]</f>
        <v>2841.6387070182636</v>
      </c>
      <c r="J363" s="6">
        <f>Table1[[#This Row],[Sale Price]]-Table1[[#This Row],[Cost of car]]</f>
        <v>26138.46</v>
      </c>
      <c r="K363" s="6">
        <f>YEAR(Table1[[#This Row],[Date]])</f>
        <v>2023</v>
      </c>
      <c r="L363" s="6">
        <f>Table1[[#This Row],[Year Sold]]-Table1[[#This Row],[Car Year]]</f>
        <v>8</v>
      </c>
    </row>
    <row r="364" spans="1:12" hidden="1" x14ac:dyDescent="0.75">
      <c r="A364" s="1">
        <v>44919</v>
      </c>
      <c r="B364" t="s">
        <v>23</v>
      </c>
      <c r="C364" t="s">
        <v>377</v>
      </c>
      <c r="D364" t="s">
        <v>22</v>
      </c>
      <c r="E364">
        <v>2010</v>
      </c>
      <c r="F364">
        <v>30626</v>
      </c>
      <c r="G364">
        <v>0.12865471431939299</v>
      </c>
      <c r="H364">
        <v>16561.13</v>
      </c>
      <c r="I364" s="5">
        <f>Table1[[#This Row],[Commission Rate]]*Table1[[#This Row],[Sale Price]]</f>
        <v>3940.1792807457296</v>
      </c>
      <c r="J364" s="6">
        <f>Table1[[#This Row],[Sale Price]]-Table1[[#This Row],[Cost of car]]</f>
        <v>14064.869999999999</v>
      </c>
      <c r="K364" s="6">
        <f>YEAR(Table1[[#This Row],[Date]])</f>
        <v>2022</v>
      </c>
      <c r="L364" s="6">
        <f>Table1[[#This Row],[Year Sold]]-Table1[[#This Row],[Car Year]]</f>
        <v>12</v>
      </c>
    </row>
    <row r="365" spans="1:12" hidden="1" x14ac:dyDescent="0.75">
      <c r="A365" s="1">
        <v>45009</v>
      </c>
      <c r="B365" t="s">
        <v>17</v>
      </c>
      <c r="C365" t="s">
        <v>378</v>
      </c>
      <c r="D365" t="s">
        <v>16</v>
      </c>
      <c r="E365">
        <v>2015</v>
      </c>
      <c r="F365">
        <v>34594</v>
      </c>
      <c r="G365">
        <v>0.12888858481475801</v>
      </c>
      <c r="H365">
        <v>9622.65</v>
      </c>
      <c r="I365" s="5">
        <f>Table1[[#This Row],[Commission Rate]]*Table1[[#This Row],[Sale Price]]</f>
        <v>4458.7717030817385</v>
      </c>
      <c r="J365" s="6">
        <f>Table1[[#This Row],[Sale Price]]-Table1[[#This Row],[Cost of car]]</f>
        <v>24971.35</v>
      </c>
      <c r="K365" s="6">
        <f>YEAR(Table1[[#This Row],[Date]])</f>
        <v>2023</v>
      </c>
      <c r="L365" s="6">
        <f>Table1[[#This Row],[Year Sold]]-Table1[[#This Row],[Car Year]]</f>
        <v>8</v>
      </c>
    </row>
    <row r="366" spans="1:12" hidden="1" x14ac:dyDescent="0.75">
      <c r="A366" s="1">
        <v>44757</v>
      </c>
      <c r="B366" t="s">
        <v>17</v>
      </c>
      <c r="C366" t="s">
        <v>379</v>
      </c>
      <c r="D366" t="s">
        <v>10</v>
      </c>
      <c r="E366">
        <v>2016</v>
      </c>
      <c r="F366">
        <v>12205</v>
      </c>
      <c r="G366">
        <v>9.6737888323350396E-2</v>
      </c>
      <c r="H366">
        <v>6643.37</v>
      </c>
      <c r="I366" s="5">
        <f>Table1[[#This Row],[Commission Rate]]*Table1[[#This Row],[Sale Price]]</f>
        <v>1180.6859269864915</v>
      </c>
      <c r="J366" s="6">
        <f>Table1[[#This Row],[Sale Price]]-Table1[[#This Row],[Cost of car]]</f>
        <v>5561.63</v>
      </c>
      <c r="K366" s="6">
        <f>YEAR(Table1[[#This Row],[Date]])</f>
        <v>2022</v>
      </c>
      <c r="L366" s="6">
        <f>Table1[[#This Row],[Year Sold]]-Table1[[#This Row],[Car Year]]</f>
        <v>6</v>
      </c>
    </row>
    <row r="367" spans="1:12" hidden="1" x14ac:dyDescent="0.75">
      <c r="A367" s="1">
        <v>45004</v>
      </c>
      <c r="B367" t="s">
        <v>46</v>
      </c>
      <c r="C367" t="s">
        <v>380</v>
      </c>
      <c r="D367" t="s">
        <v>22</v>
      </c>
      <c r="E367">
        <v>2018</v>
      </c>
      <c r="F367">
        <v>43496</v>
      </c>
      <c r="G367">
        <v>9.9036408406596999E-2</v>
      </c>
      <c r="H367">
        <v>8174.28</v>
      </c>
      <c r="I367" s="5">
        <f>Table1[[#This Row],[Commission Rate]]*Table1[[#This Row],[Sale Price]]</f>
        <v>4307.6876200533434</v>
      </c>
      <c r="J367" s="6">
        <f>Table1[[#This Row],[Sale Price]]-Table1[[#This Row],[Cost of car]]</f>
        <v>35321.72</v>
      </c>
      <c r="K367" s="6">
        <f>YEAR(Table1[[#This Row],[Date]])</f>
        <v>2023</v>
      </c>
      <c r="L367" s="6">
        <f>Table1[[#This Row],[Year Sold]]-Table1[[#This Row],[Car Year]]</f>
        <v>5</v>
      </c>
    </row>
    <row r="368" spans="1:12" hidden="1" x14ac:dyDescent="0.75">
      <c r="A368" s="1">
        <v>44754</v>
      </c>
      <c r="B368" t="s">
        <v>23</v>
      </c>
      <c r="C368" t="s">
        <v>381</v>
      </c>
      <c r="D368" t="s">
        <v>22</v>
      </c>
      <c r="E368">
        <v>2015</v>
      </c>
      <c r="F368">
        <v>42813</v>
      </c>
      <c r="G368">
        <v>0.13980289433412299</v>
      </c>
      <c r="H368">
        <v>11705.77</v>
      </c>
      <c r="I368" s="5">
        <f>Table1[[#This Row],[Commission Rate]]*Table1[[#This Row],[Sale Price]]</f>
        <v>5985.3813151268077</v>
      </c>
      <c r="J368" s="6">
        <f>Table1[[#This Row],[Sale Price]]-Table1[[#This Row],[Cost of car]]</f>
        <v>31107.23</v>
      </c>
      <c r="K368" s="6">
        <f>YEAR(Table1[[#This Row],[Date]])</f>
        <v>2022</v>
      </c>
      <c r="L368" s="6">
        <f>Table1[[#This Row],[Year Sold]]-Table1[[#This Row],[Car Year]]</f>
        <v>7</v>
      </c>
    </row>
    <row r="369" spans="1:12" hidden="1" x14ac:dyDescent="0.75">
      <c r="A369" s="1">
        <v>44825</v>
      </c>
      <c r="B369" t="s">
        <v>27</v>
      </c>
      <c r="C369" t="s">
        <v>382</v>
      </c>
      <c r="D369" t="s">
        <v>13</v>
      </c>
      <c r="E369">
        <v>2018</v>
      </c>
      <c r="F369">
        <v>43921</v>
      </c>
      <c r="G369">
        <v>9.3824167439702594E-2</v>
      </c>
      <c r="H369">
        <v>21523.02</v>
      </c>
      <c r="I369" s="5">
        <f>Table1[[#This Row],[Commission Rate]]*Table1[[#This Row],[Sale Price]]</f>
        <v>4120.8512581191781</v>
      </c>
      <c r="J369" s="6">
        <f>Table1[[#This Row],[Sale Price]]-Table1[[#This Row],[Cost of car]]</f>
        <v>22397.98</v>
      </c>
      <c r="K369" s="6">
        <f>YEAR(Table1[[#This Row],[Date]])</f>
        <v>2022</v>
      </c>
      <c r="L369" s="6">
        <f>Table1[[#This Row],[Year Sold]]-Table1[[#This Row],[Car Year]]</f>
        <v>4</v>
      </c>
    </row>
    <row r="370" spans="1:12" hidden="1" x14ac:dyDescent="0.75">
      <c r="A370" s="1">
        <v>44943</v>
      </c>
      <c r="B370" t="s">
        <v>33</v>
      </c>
      <c r="C370" t="s">
        <v>383</v>
      </c>
      <c r="D370" t="s">
        <v>16</v>
      </c>
      <c r="E370">
        <v>2014</v>
      </c>
      <c r="F370">
        <v>38628</v>
      </c>
      <c r="G370">
        <v>6.5638978429811506E-2</v>
      </c>
      <c r="H370">
        <v>3718.99</v>
      </c>
      <c r="I370" s="5">
        <f>Table1[[#This Row],[Commission Rate]]*Table1[[#This Row],[Sale Price]]</f>
        <v>2535.5024587867588</v>
      </c>
      <c r="J370" s="6">
        <f>Table1[[#This Row],[Sale Price]]-Table1[[#This Row],[Cost of car]]</f>
        <v>34909.01</v>
      </c>
      <c r="K370" s="6">
        <f>YEAR(Table1[[#This Row],[Date]])</f>
        <v>2023</v>
      </c>
      <c r="L370" s="6">
        <f>Table1[[#This Row],[Year Sold]]-Table1[[#This Row],[Car Year]]</f>
        <v>9</v>
      </c>
    </row>
    <row r="371" spans="1:12" x14ac:dyDescent="0.75">
      <c r="A371" s="1">
        <v>44895</v>
      </c>
      <c r="B371" t="s">
        <v>20</v>
      </c>
      <c r="C371" t="s">
        <v>384</v>
      </c>
      <c r="D371" t="s">
        <v>29</v>
      </c>
      <c r="E371">
        <v>2011</v>
      </c>
      <c r="F371">
        <v>35543</v>
      </c>
      <c r="G371">
        <v>0.13650605088116299</v>
      </c>
      <c r="H371">
        <v>5445.17</v>
      </c>
      <c r="I371" s="5">
        <f>Table1[[#This Row],[Commission Rate]]*Table1[[#This Row],[Sale Price]]</f>
        <v>4851.834566469176</v>
      </c>
      <c r="J371" s="6">
        <f>Table1[[#This Row],[Sale Price]]-Table1[[#This Row],[Cost of car]]</f>
        <v>30097.83</v>
      </c>
      <c r="K371" s="6">
        <f>YEAR(Table1[[#This Row],[Date]])</f>
        <v>2022</v>
      </c>
      <c r="L371" s="6">
        <f>Table1[[#This Row],[Year Sold]]-Table1[[#This Row],[Car Year]]</f>
        <v>11</v>
      </c>
    </row>
    <row r="372" spans="1:12" hidden="1" x14ac:dyDescent="0.75">
      <c r="A372" s="1">
        <v>44738</v>
      </c>
      <c r="B372" t="s">
        <v>11</v>
      </c>
      <c r="C372" t="s">
        <v>385</v>
      </c>
      <c r="D372" t="s">
        <v>13</v>
      </c>
      <c r="E372">
        <v>2014</v>
      </c>
      <c r="F372">
        <v>21694</v>
      </c>
      <c r="G372">
        <v>9.2935627793697503E-2</v>
      </c>
      <c r="H372">
        <v>14434.56</v>
      </c>
      <c r="I372" s="5">
        <f>Table1[[#This Row],[Commission Rate]]*Table1[[#This Row],[Sale Price]]</f>
        <v>2016.1455093564737</v>
      </c>
      <c r="J372" s="6">
        <f>Table1[[#This Row],[Sale Price]]-Table1[[#This Row],[Cost of car]]</f>
        <v>7259.4400000000005</v>
      </c>
      <c r="K372" s="6">
        <f>YEAR(Table1[[#This Row],[Date]])</f>
        <v>2022</v>
      </c>
      <c r="L372" s="6">
        <f>Table1[[#This Row],[Year Sold]]-Table1[[#This Row],[Car Year]]</f>
        <v>8</v>
      </c>
    </row>
    <row r="373" spans="1:12" hidden="1" x14ac:dyDescent="0.75">
      <c r="A373" s="1">
        <v>44935</v>
      </c>
      <c r="B373" t="s">
        <v>23</v>
      </c>
      <c r="C373" t="s">
        <v>386</v>
      </c>
      <c r="D373" t="s">
        <v>29</v>
      </c>
      <c r="E373">
        <v>2014</v>
      </c>
      <c r="F373">
        <v>14115</v>
      </c>
      <c r="G373">
        <v>0.120251743243975</v>
      </c>
      <c r="H373">
        <v>10419.19</v>
      </c>
      <c r="I373" s="5">
        <f>Table1[[#This Row],[Commission Rate]]*Table1[[#This Row],[Sale Price]]</f>
        <v>1697.353355888707</v>
      </c>
      <c r="J373" s="6">
        <f>Table1[[#This Row],[Sale Price]]-Table1[[#This Row],[Cost of car]]</f>
        <v>3695.8099999999995</v>
      </c>
      <c r="K373" s="6">
        <f>YEAR(Table1[[#This Row],[Date]])</f>
        <v>2023</v>
      </c>
      <c r="L373" s="6">
        <f>Table1[[#This Row],[Year Sold]]-Table1[[#This Row],[Car Year]]</f>
        <v>9</v>
      </c>
    </row>
    <row r="374" spans="1:12" hidden="1" x14ac:dyDescent="0.75">
      <c r="A374" s="1">
        <v>44769</v>
      </c>
      <c r="B374" t="s">
        <v>8</v>
      </c>
      <c r="C374" t="s">
        <v>387</v>
      </c>
      <c r="D374" t="s">
        <v>16</v>
      </c>
      <c r="E374">
        <v>2016</v>
      </c>
      <c r="F374">
        <v>48558</v>
      </c>
      <c r="G374">
        <v>6.6999289975474399E-2</v>
      </c>
      <c r="H374">
        <v>8359.83</v>
      </c>
      <c r="I374" s="5">
        <f>Table1[[#This Row],[Commission Rate]]*Table1[[#This Row],[Sale Price]]</f>
        <v>3253.351522629086</v>
      </c>
      <c r="J374" s="6">
        <f>Table1[[#This Row],[Sale Price]]-Table1[[#This Row],[Cost of car]]</f>
        <v>40198.17</v>
      </c>
      <c r="K374" s="6">
        <f>YEAR(Table1[[#This Row],[Date]])</f>
        <v>2022</v>
      </c>
      <c r="L374" s="6">
        <f>Table1[[#This Row],[Year Sold]]-Table1[[#This Row],[Car Year]]</f>
        <v>6</v>
      </c>
    </row>
    <row r="375" spans="1:12" hidden="1" x14ac:dyDescent="0.75">
      <c r="A375" s="1">
        <v>44766</v>
      </c>
      <c r="B375" t="s">
        <v>8</v>
      </c>
      <c r="C375" t="s">
        <v>388</v>
      </c>
      <c r="D375" t="s">
        <v>22</v>
      </c>
      <c r="E375">
        <v>2018</v>
      </c>
      <c r="F375">
        <v>15580</v>
      </c>
      <c r="G375">
        <v>5.3537533723206597E-2</v>
      </c>
      <c r="H375">
        <v>6260.13</v>
      </c>
      <c r="I375" s="5">
        <f>Table1[[#This Row],[Commission Rate]]*Table1[[#This Row],[Sale Price]]</f>
        <v>834.1147754075588</v>
      </c>
      <c r="J375" s="6">
        <f>Table1[[#This Row],[Sale Price]]-Table1[[#This Row],[Cost of car]]</f>
        <v>9319.869999999999</v>
      </c>
      <c r="K375" s="6">
        <f>YEAR(Table1[[#This Row],[Date]])</f>
        <v>2022</v>
      </c>
      <c r="L375" s="6">
        <f>Table1[[#This Row],[Year Sold]]-Table1[[#This Row],[Car Year]]</f>
        <v>4</v>
      </c>
    </row>
    <row r="376" spans="1:12" hidden="1" x14ac:dyDescent="0.75">
      <c r="A376" s="1">
        <v>44761</v>
      </c>
      <c r="B376" t="s">
        <v>46</v>
      </c>
      <c r="C376" t="s">
        <v>389</v>
      </c>
      <c r="D376" t="s">
        <v>13</v>
      </c>
      <c r="E376">
        <v>2022</v>
      </c>
      <c r="F376">
        <v>36904</v>
      </c>
      <c r="G376">
        <v>7.9202639695408902E-2</v>
      </c>
      <c r="H376">
        <v>30372.26</v>
      </c>
      <c r="I376" s="5">
        <f>Table1[[#This Row],[Commission Rate]]*Table1[[#This Row],[Sale Price]]</f>
        <v>2922.8942153193702</v>
      </c>
      <c r="J376" s="6">
        <f>Table1[[#This Row],[Sale Price]]-Table1[[#This Row],[Cost of car]]</f>
        <v>6531.7400000000016</v>
      </c>
      <c r="K376" s="6">
        <f>YEAR(Table1[[#This Row],[Date]])</f>
        <v>2022</v>
      </c>
      <c r="L376" s="6">
        <f>Table1[[#This Row],[Year Sold]]-Table1[[#This Row],[Car Year]]</f>
        <v>0</v>
      </c>
    </row>
    <row r="377" spans="1:12" hidden="1" x14ac:dyDescent="0.75">
      <c r="A377" s="1">
        <v>44943</v>
      </c>
      <c r="B377" t="s">
        <v>27</v>
      </c>
      <c r="C377" t="s">
        <v>390</v>
      </c>
      <c r="D377" t="s">
        <v>29</v>
      </c>
      <c r="E377">
        <v>2022</v>
      </c>
      <c r="F377">
        <v>29285</v>
      </c>
      <c r="G377">
        <v>8.2890087429293394E-2</v>
      </c>
      <c r="H377">
        <v>15666.29</v>
      </c>
      <c r="I377" s="5">
        <f>Table1[[#This Row],[Commission Rate]]*Table1[[#This Row],[Sale Price]]</f>
        <v>2427.4362103668568</v>
      </c>
      <c r="J377" s="6">
        <f>Table1[[#This Row],[Sale Price]]-Table1[[#This Row],[Cost of car]]</f>
        <v>13618.71</v>
      </c>
      <c r="K377" s="6">
        <f>YEAR(Table1[[#This Row],[Date]])</f>
        <v>2023</v>
      </c>
      <c r="L377" s="6">
        <f>Table1[[#This Row],[Year Sold]]-Table1[[#This Row],[Car Year]]</f>
        <v>1</v>
      </c>
    </row>
    <row r="378" spans="1:12" x14ac:dyDescent="0.75">
      <c r="A378" s="1">
        <v>44805</v>
      </c>
      <c r="B378" t="s">
        <v>33</v>
      </c>
      <c r="C378" t="s">
        <v>391</v>
      </c>
      <c r="D378" t="s">
        <v>22</v>
      </c>
      <c r="E378">
        <v>2014</v>
      </c>
      <c r="F378">
        <v>49756</v>
      </c>
      <c r="G378">
        <v>0.148856984340278</v>
      </c>
      <c r="H378">
        <v>21098.67</v>
      </c>
      <c r="I378" s="5">
        <f>Table1[[#This Row],[Commission Rate]]*Table1[[#This Row],[Sale Price]]</f>
        <v>7406.5281128348724</v>
      </c>
      <c r="J378" s="6">
        <f>Table1[[#This Row],[Sale Price]]-Table1[[#This Row],[Cost of car]]</f>
        <v>28657.33</v>
      </c>
      <c r="K378" s="6">
        <f>YEAR(Table1[[#This Row],[Date]])</f>
        <v>2022</v>
      </c>
      <c r="L378" s="6">
        <f>Table1[[#This Row],[Year Sold]]-Table1[[#This Row],[Car Year]]</f>
        <v>8</v>
      </c>
    </row>
    <row r="379" spans="1:12" hidden="1" x14ac:dyDescent="0.75">
      <c r="A379" s="1">
        <v>44892</v>
      </c>
      <c r="B379" t="s">
        <v>764</v>
      </c>
      <c r="C379" t="s">
        <v>392</v>
      </c>
      <c r="D379" t="s">
        <v>13</v>
      </c>
      <c r="E379">
        <v>2015</v>
      </c>
      <c r="F379">
        <v>17773</v>
      </c>
      <c r="G379">
        <v>0.14136671656154701</v>
      </c>
      <c r="H379">
        <v>2274.0100000000002</v>
      </c>
      <c r="I379" s="5">
        <f>Table1[[#This Row],[Commission Rate]]*Table1[[#This Row],[Sale Price]]</f>
        <v>2512.5106534483748</v>
      </c>
      <c r="J379" s="6">
        <f>Table1[[#This Row],[Sale Price]]-Table1[[#This Row],[Cost of car]]</f>
        <v>15498.99</v>
      </c>
      <c r="K379" s="6">
        <f>YEAR(Table1[[#This Row],[Date]])</f>
        <v>2022</v>
      </c>
      <c r="L379" s="6">
        <f>Table1[[#This Row],[Year Sold]]-Table1[[#This Row],[Car Year]]</f>
        <v>7</v>
      </c>
    </row>
    <row r="380" spans="1:12" hidden="1" x14ac:dyDescent="0.75">
      <c r="A380" s="1">
        <v>44902</v>
      </c>
      <c r="B380" t="s">
        <v>23</v>
      </c>
      <c r="C380" t="s">
        <v>393</v>
      </c>
      <c r="D380" t="s">
        <v>10</v>
      </c>
      <c r="E380">
        <v>2016</v>
      </c>
      <c r="F380">
        <v>32511</v>
      </c>
      <c r="G380">
        <v>0.135842341271175</v>
      </c>
      <c r="H380">
        <v>5064.8500000000004</v>
      </c>
      <c r="I380" s="5">
        <f>Table1[[#This Row],[Commission Rate]]*Table1[[#This Row],[Sale Price]]</f>
        <v>4416.3703570671705</v>
      </c>
      <c r="J380" s="6">
        <f>Table1[[#This Row],[Sale Price]]-Table1[[#This Row],[Cost of car]]</f>
        <v>27446.15</v>
      </c>
      <c r="K380" s="6">
        <f>YEAR(Table1[[#This Row],[Date]])</f>
        <v>2022</v>
      </c>
      <c r="L380" s="6">
        <f>Table1[[#This Row],[Year Sold]]-Table1[[#This Row],[Car Year]]</f>
        <v>6</v>
      </c>
    </row>
    <row r="381" spans="1:12" hidden="1" x14ac:dyDescent="0.75">
      <c r="A381" s="1">
        <v>45016</v>
      </c>
      <c r="B381" t="s">
        <v>764</v>
      </c>
      <c r="C381" t="s">
        <v>394</v>
      </c>
      <c r="D381" t="s">
        <v>10</v>
      </c>
      <c r="E381">
        <v>2016</v>
      </c>
      <c r="F381">
        <v>14884</v>
      </c>
      <c r="G381">
        <v>6.0745156167060499E-2</v>
      </c>
      <c r="H381">
        <v>5717.37</v>
      </c>
      <c r="I381" s="5">
        <f>Table1[[#This Row],[Commission Rate]]*Table1[[#This Row],[Sale Price]]</f>
        <v>904.13090439052849</v>
      </c>
      <c r="J381" s="6">
        <f>Table1[[#This Row],[Sale Price]]-Table1[[#This Row],[Cost of car]]</f>
        <v>9166.630000000001</v>
      </c>
      <c r="K381" s="6">
        <f>YEAR(Table1[[#This Row],[Date]])</f>
        <v>2023</v>
      </c>
      <c r="L381" s="6">
        <f>Table1[[#This Row],[Year Sold]]-Table1[[#This Row],[Car Year]]</f>
        <v>7</v>
      </c>
    </row>
    <row r="382" spans="1:12" hidden="1" x14ac:dyDescent="0.75">
      <c r="A382" s="1">
        <v>44924</v>
      </c>
      <c r="B382" t="s">
        <v>23</v>
      </c>
      <c r="C382" t="s">
        <v>395</v>
      </c>
      <c r="D382" t="s">
        <v>29</v>
      </c>
      <c r="E382">
        <v>2018</v>
      </c>
      <c r="F382">
        <v>34187</v>
      </c>
      <c r="G382">
        <v>9.0784547255829698E-2</v>
      </c>
      <c r="H382">
        <v>13362.13</v>
      </c>
      <c r="I382" s="5">
        <f>Table1[[#This Row],[Commission Rate]]*Table1[[#This Row],[Sale Price]]</f>
        <v>3103.6513170350499</v>
      </c>
      <c r="J382" s="6">
        <f>Table1[[#This Row],[Sale Price]]-Table1[[#This Row],[Cost of car]]</f>
        <v>20824.870000000003</v>
      </c>
      <c r="K382" s="6">
        <f>YEAR(Table1[[#This Row],[Date]])</f>
        <v>2022</v>
      </c>
      <c r="L382" s="6">
        <f>Table1[[#This Row],[Year Sold]]-Table1[[#This Row],[Car Year]]</f>
        <v>4</v>
      </c>
    </row>
    <row r="383" spans="1:12" hidden="1" x14ac:dyDescent="0.75">
      <c r="A383" s="1">
        <v>45026</v>
      </c>
      <c r="B383" t="s">
        <v>20</v>
      </c>
      <c r="C383" t="s">
        <v>396</v>
      </c>
      <c r="D383" t="s">
        <v>10</v>
      </c>
      <c r="E383">
        <v>2015</v>
      </c>
      <c r="F383">
        <v>38270</v>
      </c>
      <c r="G383">
        <v>0.12844905067394899</v>
      </c>
      <c r="H383">
        <v>13749.44</v>
      </c>
      <c r="I383" s="5">
        <f>Table1[[#This Row],[Commission Rate]]*Table1[[#This Row],[Sale Price]]</f>
        <v>4915.7451692920276</v>
      </c>
      <c r="J383" s="6">
        <f>Table1[[#This Row],[Sale Price]]-Table1[[#This Row],[Cost of car]]</f>
        <v>24520.559999999998</v>
      </c>
      <c r="K383" s="6">
        <f>YEAR(Table1[[#This Row],[Date]])</f>
        <v>2023</v>
      </c>
      <c r="L383" s="6">
        <f>Table1[[#This Row],[Year Sold]]-Table1[[#This Row],[Car Year]]</f>
        <v>8</v>
      </c>
    </row>
    <row r="384" spans="1:12" hidden="1" x14ac:dyDescent="0.75">
      <c r="A384" s="1">
        <v>44957</v>
      </c>
      <c r="B384" t="s">
        <v>764</v>
      </c>
      <c r="C384" t="s">
        <v>397</v>
      </c>
      <c r="D384" t="s">
        <v>13</v>
      </c>
      <c r="E384">
        <v>2017</v>
      </c>
      <c r="F384">
        <v>42521</v>
      </c>
      <c r="G384">
        <v>0.13412914305267401</v>
      </c>
      <c r="H384">
        <v>7990.74</v>
      </c>
      <c r="I384" s="5">
        <f>Table1[[#This Row],[Commission Rate]]*Table1[[#This Row],[Sale Price]]</f>
        <v>5703.3052917427513</v>
      </c>
      <c r="J384" s="6">
        <f>Table1[[#This Row],[Sale Price]]-Table1[[#This Row],[Cost of car]]</f>
        <v>34530.26</v>
      </c>
      <c r="K384" s="6">
        <f>YEAR(Table1[[#This Row],[Date]])</f>
        <v>2023</v>
      </c>
      <c r="L384" s="6">
        <f>Table1[[#This Row],[Year Sold]]-Table1[[#This Row],[Car Year]]</f>
        <v>6</v>
      </c>
    </row>
    <row r="385" spans="1:12" hidden="1" x14ac:dyDescent="0.75">
      <c r="A385" s="1">
        <v>44964</v>
      </c>
      <c r="B385" t="s">
        <v>27</v>
      </c>
      <c r="C385" t="s">
        <v>398</v>
      </c>
      <c r="D385" t="s">
        <v>10</v>
      </c>
      <c r="E385">
        <v>2010</v>
      </c>
      <c r="F385">
        <v>37071</v>
      </c>
      <c r="G385">
        <v>0.137004499657843</v>
      </c>
      <c r="H385">
        <v>5411.35</v>
      </c>
      <c r="I385" s="5">
        <f>Table1[[#This Row],[Commission Rate]]*Table1[[#This Row],[Sale Price]]</f>
        <v>5078.8938068158977</v>
      </c>
      <c r="J385" s="6">
        <f>Table1[[#This Row],[Sale Price]]-Table1[[#This Row],[Cost of car]]</f>
        <v>31659.65</v>
      </c>
      <c r="K385" s="6">
        <f>YEAR(Table1[[#This Row],[Date]])</f>
        <v>2023</v>
      </c>
      <c r="L385" s="6">
        <f>Table1[[#This Row],[Year Sold]]-Table1[[#This Row],[Car Year]]</f>
        <v>13</v>
      </c>
    </row>
    <row r="386" spans="1:12" x14ac:dyDescent="0.75">
      <c r="A386" s="1">
        <v>44815</v>
      </c>
      <c r="B386" t="s">
        <v>20</v>
      </c>
      <c r="C386" t="s">
        <v>399</v>
      </c>
      <c r="D386" t="s">
        <v>10</v>
      </c>
      <c r="E386">
        <v>2012</v>
      </c>
      <c r="F386">
        <v>37208</v>
      </c>
      <c r="G386">
        <v>0.110115028961685</v>
      </c>
      <c r="H386">
        <v>21023.13</v>
      </c>
      <c r="I386" s="5">
        <f>Table1[[#This Row],[Commission Rate]]*Table1[[#This Row],[Sale Price]]</f>
        <v>4097.1599976063753</v>
      </c>
      <c r="J386" s="6">
        <f>Table1[[#This Row],[Sale Price]]-Table1[[#This Row],[Cost of car]]</f>
        <v>16184.869999999999</v>
      </c>
      <c r="K386" s="6">
        <f>YEAR(Table1[[#This Row],[Date]])</f>
        <v>2022</v>
      </c>
      <c r="L386" s="6">
        <f>Table1[[#This Row],[Year Sold]]-Table1[[#This Row],[Car Year]]</f>
        <v>10</v>
      </c>
    </row>
    <row r="387" spans="1:12" hidden="1" x14ac:dyDescent="0.75">
      <c r="A387" s="1">
        <v>44766</v>
      </c>
      <c r="B387" t="s">
        <v>11</v>
      </c>
      <c r="C387" t="s">
        <v>400</v>
      </c>
      <c r="D387" t="s">
        <v>29</v>
      </c>
      <c r="E387">
        <v>2016</v>
      </c>
      <c r="F387">
        <v>40683</v>
      </c>
      <c r="G387">
        <v>7.8270210267347498E-2</v>
      </c>
      <c r="H387">
        <v>28707.74</v>
      </c>
      <c r="I387" s="5">
        <f>Table1[[#This Row],[Commission Rate]]*Table1[[#This Row],[Sale Price]]</f>
        <v>3184.2669643064983</v>
      </c>
      <c r="J387" s="6">
        <f>Table1[[#This Row],[Sale Price]]-Table1[[#This Row],[Cost of car]]</f>
        <v>11975.259999999998</v>
      </c>
      <c r="K387" s="6">
        <f>YEAR(Table1[[#This Row],[Date]])</f>
        <v>2022</v>
      </c>
      <c r="L387" s="6">
        <f>Table1[[#This Row],[Year Sold]]-Table1[[#This Row],[Car Year]]</f>
        <v>6</v>
      </c>
    </row>
    <row r="388" spans="1:12" hidden="1" x14ac:dyDescent="0.75">
      <c r="A388" s="1">
        <v>44924</v>
      </c>
      <c r="B388" t="s">
        <v>46</v>
      </c>
      <c r="C388" t="s">
        <v>401</v>
      </c>
      <c r="D388" t="s">
        <v>13</v>
      </c>
      <c r="E388">
        <v>2010</v>
      </c>
      <c r="F388">
        <v>24464</v>
      </c>
      <c r="G388">
        <v>0.14039320082935799</v>
      </c>
      <c r="H388">
        <v>2504.4699999999998</v>
      </c>
      <c r="I388" s="5">
        <f>Table1[[#This Row],[Commission Rate]]*Table1[[#This Row],[Sale Price]]</f>
        <v>3434.5792650894141</v>
      </c>
      <c r="J388" s="6">
        <f>Table1[[#This Row],[Sale Price]]-Table1[[#This Row],[Cost of car]]</f>
        <v>21959.53</v>
      </c>
      <c r="K388" s="6">
        <f>YEAR(Table1[[#This Row],[Date]])</f>
        <v>2022</v>
      </c>
      <c r="L388" s="6">
        <f>Table1[[#This Row],[Year Sold]]-Table1[[#This Row],[Car Year]]</f>
        <v>12</v>
      </c>
    </row>
    <row r="389" spans="1:12" hidden="1" x14ac:dyDescent="0.75">
      <c r="A389" s="1">
        <v>44802</v>
      </c>
      <c r="B389" t="s">
        <v>23</v>
      </c>
      <c r="C389" t="s">
        <v>402</v>
      </c>
      <c r="D389" t="s">
        <v>22</v>
      </c>
      <c r="E389">
        <v>2021</v>
      </c>
      <c r="F389">
        <v>14869</v>
      </c>
      <c r="G389">
        <v>0.10069296044444601</v>
      </c>
      <c r="H389">
        <v>5484.33</v>
      </c>
      <c r="I389" s="5">
        <f>Table1[[#This Row],[Commission Rate]]*Table1[[#This Row],[Sale Price]]</f>
        <v>1497.2036288484676</v>
      </c>
      <c r="J389" s="6">
        <f>Table1[[#This Row],[Sale Price]]-Table1[[#This Row],[Cost of car]]</f>
        <v>9384.67</v>
      </c>
      <c r="K389" s="6">
        <f>YEAR(Table1[[#This Row],[Date]])</f>
        <v>2022</v>
      </c>
      <c r="L389" s="6">
        <f>Table1[[#This Row],[Year Sold]]-Table1[[#This Row],[Car Year]]</f>
        <v>1</v>
      </c>
    </row>
    <row r="390" spans="1:12" hidden="1" x14ac:dyDescent="0.75">
      <c r="A390" s="1">
        <v>44894</v>
      </c>
      <c r="B390" t="s">
        <v>23</v>
      </c>
      <c r="C390" t="s">
        <v>403</v>
      </c>
      <c r="D390" t="s">
        <v>22</v>
      </c>
      <c r="E390">
        <v>2016</v>
      </c>
      <c r="F390">
        <v>32965</v>
      </c>
      <c r="G390">
        <v>0.145233825608057</v>
      </c>
      <c r="H390">
        <v>22796.73</v>
      </c>
      <c r="I390" s="5">
        <f>Table1[[#This Row],[Commission Rate]]*Table1[[#This Row],[Sale Price]]</f>
        <v>4787.6330611695994</v>
      </c>
      <c r="J390" s="6">
        <f>Table1[[#This Row],[Sale Price]]-Table1[[#This Row],[Cost of car]]</f>
        <v>10168.27</v>
      </c>
      <c r="K390" s="6">
        <f>YEAR(Table1[[#This Row],[Date]])</f>
        <v>2022</v>
      </c>
      <c r="L390" s="6">
        <f>Table1[[#This Row],[Year Sold]]-Table1[[#This Row],[Car Year]]</f>
        <v>6</v>
      </c>
    </row>
    <row r="391" spans="1:12" hidden="1" x14ac:dyDescent="0.75">
      <c r="A391" s="1">
        <v>44704</v>
      </c>
      <c r="B391" t="s">
        <v>27</v>
      </c>
      <c r="C391" t="s">
        <v>404</v>
      </c>
      <c r="D391" t="s">
        <v>16</v>
      </c>
      <c r="E391">
        <v>2015</v>
      </c>
      <c r="F391">
        <v>43890</v>
      </c>
      <c r="G391">
        <v>0.147455894574237</v>
      </c>
      <c r="H391">
        <v>13193.63</v>
      </c>
      <c r="I391" s="5">
        <f>Table1[[#This Row],[Commission Rate]]*Table1[[#This Row],[Sale Price]]</f>
        <v>6471.8392128632613</v>
      </c>
      <c r="J391" s="6">
        <f>Table1[[#This Row],[Sale Price]]-Table1[[#This Row],[Cost of car]]</f>
        <v>30696.370000000003</v>
      </c>
      <c r="K391" s="6">
        <f>YEAR(Table1[[#This Row],[Date]])</f>
        <v>2022</v>
      </c>
      <c r="L391" s="6">
        <f>Table1[[#This Row],[Year Sold]]-Table1[[#This Row],[Car Year]]</f>
        <v>7</v>
      </c>
    </row>
    <row r="392" spans="1:12" hidden="1" x14ac:dyDescent="0.75">
      <c r="A392" s="1">
        <v>44833</v>
      </c>
      <c r="B392" t="s">
        <v>8</v>
      </c>
      <c r="C392" t="s">
        <v>405</v>
      </c>
      <c r="D392" t="s">
        <v>22</v>
      </c>
      <c r="E392">
        <v>2018</v>
      </c>
      <c r="F392">
        <v>29171</v>
      </c>
      <c r="G392">
        <v>0.14685379743134899</v>
      </c>
      <c r="H392">
        <v>15006.53</v>
      </c>
      <c r="I392" s="5">
        <f>Table1[[#This Row],[Commission Rate]]*Table1[[#This Row],[Sale Price]]</f>
        <v>4283.8721248698812</v>
      </c>
      <c r="J392" s="6">
        <f>Table1[[#This Row],[Sale Price]]-Table1[[#This Row],[Cost of car]]</f>
        <v>14164.47</v>
      </c>
      <c r="K392" s="6">
        <f>YEAR(Table1[[#This Row],[Date]])</f>
        <v>2022</v>
      </c>
      <c r="L392" s="6">
        <f>Table1[[#This Row],[Year Sold]]-Table1[[#This Row],[Car Year]]</f>
        <v>4</v>
      </c>
    </row>
    <row r="393" spans="1:12" x14ac:dyDescent="0.75">
      <c r="A393" s="1">
        <v>44755</v>
      </c>
      <c r="B393" t="s">
        <v>20</v>
      </c>
      <c r="C393" t="s">
        <v>406</v>
      </c>
      <c r="D393" t="s">
        <v>10</v>
      </c>
      <c r="E393">
        <v>2010</v>
      </c>
      <c r="F393">
        <v>17686</v>
      </c>
      <c r="G393">
        <v>6.4612105316360205E-2</v>
      </c>
      <c r="H393">
        <v>3972.86</v>
      </c>
      <c r="I393" s="5">
        <f>Table1[[#This Row],[Commission Rate]]*Table1[[#This Row],[Sale Price]]</f>
        <v>1142.7296946251465</v>
      </c>
      <c r="J393" s="6">
        <f>Table1[[#This Row],[Sale Price]]-Table1[[#This Row],[Cost of car]]</f>
        <v>13713.14</v>
      </c>
      <c r="K393" s="6">
        <f>YEAR(Table1[[#This Row],[Date]])</f>
        <v>2022</v>
      </c>
      <c r="L393" s="6">
        <f>Table1[[#This Row],[Year Sold]]-Table1[[#This Row],[Car Year]]</f>
        <v>12</v>
      </c>
    </row>
    <row r="394" spans="1:12" x14ac:dyDescent="0.75">
      <c r="A394" s="1">
        <v>44786</v>
      </c>
      <c r="B394" t="s">
        <v>20</v>
      </c>
      <c r="C394" t="s">
        <v>407</v>
      </c>
      <c r="D394" t="s">
        <v>29</v>
      </c>
      <c r="E394">
        <v>2021</v>
      </c>
      <c r="F394">
        <v>10903</v>
      </c>
      <c r="G394">
        <v>0.136985240435649</v>
      </c>
      <c r="H394">
        <v>5349.83</v>
      </c>
      <c r="I394" s="5">
        <f>Table1[[#This Row],[Commission Rate]]*Table1[[#This Row],[Sale Price]]</f>
        <v>1493.5500764698811</v>
      </c>
      <c r="J394" s="6">
        <f>Table1[[#This Row],[Sale Price]]-Table1[[#This Row],[Cost of car]]</f>
        <v>5553.17</v>
      </c>
      <c r="K394" s="6">
        <f>YEAR(Table1[[#This Row],[Date]])</f>
        <v>2022</v>
      </c>
      <c r="L394" s="6">
        <f>Table1[[#This Row],[Year Sold]]-Table1[[#This Row],[Car Year]]</f>
        <v>1</v>
      </c>
    </row>
    <row r="395" spans="1:12" x14ac:dyDescent="0.75">
      <c r="A395" s="1">
        <v>44862</v>
      </c>
      <c r="B395" t="s">
        <v>33</v>
      </c>
      <c r="C395" t="s">
        <v>408</v>
      </c>
      <c r="D395" t="s">
        <v>13</v>
      </c>
      <c r="E395">
        <v>2018</v>
      </c>
      <c r="F395">
        <v>34033</v>
      </c>
      <c r="G395">
        <v>9.8289308029168507E-2</v>
      </c>
      <c r="H395">
        <v>13200.49</v>
      </c>
      <c r="I395" s="5">
        <f>Table1[[#This Row],[Commission Rate]]*Table1[[#This Row],[Sale Price]]</f>
        <v>3345.0800201566917</v>
      </c>
      <c r="J395" s="6">
        <f>Table1[[#This Row],[Sale Price]]-Table1[[#This Row],[Cost of car]]</f>
        <v>20832.510000000002</v>
      </c>
      <c r="K395" s="6">
        <f>YEAR(Table1[[#This Row],[Date]])</f>
        <v>2022</v>
      </c>
      <c r="L395" s="6">
        <f>Table1[[#This Row],[Year Sold]]-Table1[[#This Row],[Car Year]]</f>
        <v>4</v>
      </c>
    </row>
    <row r="396" spans="1:12" hidden="1" x14ac:dyDescent="0.75">
      <c r="A396" s="1">
        <v>44740</v>
      </c>
      <c r="B396" t="s">
        <v>764</v>
      </c>
      <c r="C396" t="s">
        <v>409</v>
      </c>
      <c r="D396" t="s">
        <v>10</v>
      </c>
      <c r="E396">
        <v>2017</v>
      </c>
      <c r="F396">
        <v>29818</v>
      </c>
      <c r="G396">
        <v>9.89437845674183E-2</v>
      </c>
      <c r="H396">
        <v>12499.51</v>
      </c>
      <c r="I396" s="5">
        <f>Table1[[#This Row],[Commission Rate]]*Table1[[#This Row],[Sale Price]]</f>
        <v>2950.3057682312788</v>
      </c>
      <c r="J396" s="6">
        <f>Table1[[#This Row],[Sale Price]]-Table1[[#This Row],[Cost of car]]</f>
        <v>17318.489999999998</v>
      </c>
      <c r="K396" s="6">
        <f>YEAR(Table1[[#This Row],[Date]])</f>
        <v>2022</v>
      </c>
      <c r="L396" s="6">
        <f>Table1[[#This Row],[Year Sold]]-Table1[[#This Row],[Car Year]]</f>
        <v>5</v>
      </c>
    </row>
    <row r="397" spans="1:12" hidden="1" x14ac:dyDescent="0.75">
      <c r="A397" s="1">
        <v>44925</v>
      </c>
      <c r="B397" t="s">
        <v>23</v>
      </c>
      <c r="C397" t="s">
        <v>410</v>
      </c>
      <c r="D397" t="s">
        <v>10</v>
      </c>
      <c r="E397">
        <v>2018</v>
      </c>
      <c r="F397">
        <v>33865</v>
      </c>
      <c r="G397">
        <v>8.88485126562545E-2</v>
      </c>
      <c r="H397">
        <v>5698.67</v>
      </c>
      <c r="I397" s="5">
        <f>Table1[[#This Row],[Commission Rate]]*Table1[[#This Row],[Sale Price]]</f>
        <v>3008.8548811040587</v>
      </c>
      <c r="J397" s="6">
        <f>Table1[[#This Row],[Sale Price]]-Table1[[#This Row],[Cost of car]]</f>
        <v>28166.33</v>
      </c>
      <c r="K397" s="6">
        <f>YEAR(Table1[[#This Row],[Date]])</f>
        <v>2022</v>
      </c>
      <c r="L397" s="6">
        <f>Table1[[#This Row],[Year Sold]]-Table1[[#This Row],[Car Year]]</f>
        <v>4</v>
      </c>
    </row>
    <row r="398" spans="1:12" hidden="1" x14ac:dyDescent="0.75">
      <c r="A398" s="1">
        <v>45020</v>
      </c>
      <c r="B398" t="s">
        <v>11</v>
      </c>
      <c r="C398" t="s">
        <v>411</v>
      </c>
      <c r="D398" t="s">
        <v>16</v>
      </c>
      <c r="E398">
        <v>2019</v>
      </c>
      <c r="F398">
        <v>18146</v>
      </c>
      <c r="G398">
        <v>8.6669871813764093E-2</v>
      </c>
      <c r="H398">
        <v>11220</v>
      </c>
      <c r="I398" s="5">
        <f>Table1[[#This Row],[Commission Rate]]*Table1[[#This Row],[Sale Price]]</f>
        <v>1572.7114939325631</v>
      </c>
      <c r="J398" s="6">
        <f>Table1[[#This Row],[Sale Price]]-Table1[[#This Row],[Cost of car]]</f>
        <v>6926</v>
      </c>
      <c r="K398" s="6">
        <f>YEAR(Table1[[#This Row],[Date]])</f>
        <v>2023</v>
      </c>
      <c r="L398" s="6">
        <f>Table1[[#This Row],[Year Sold]]-Table1[[#This Row],[Car Year]]</f>
        <v>4</v>
      </c>
    </row>
    <row r="399" spans="1:12" hidden="1" x14ac:dyDescent="0.75">
      <c r="A399" s="1">
        <v>44787</v>
      </c>
      <c r="B399" t="s">
        <v>46</v>
      </c>
      <c r="C399" t="s">
        <v>412</v>
      </c>
      <c r="D399" t="s">
        <v>22</v>
      </c>
      <c r="E399">
        <v>2015</v>
      </c>
      <c r="F399">
        <v>11183</v>
      </c>
      <c r="G399">
        <v>7.7923390356855193E-2</v>
      </c>
      <c r="H399">
        <v>2075.77</v>
      </c>
      <c r="I399" s="5">
        <f>Table1[[#This Row],[Commission Rate]]*Table1[[#This Row],[Sale Price]]</f>
        <v>871.41727436071164</v>
      </c>
      <c r="J399" s="6">
        <f>Table1[[#This Row],[Sale Price]]-Table1[[#This Row],[Cost of car]]</f>
        <v>9107.23</v>
      </c>
      <c r="K399" s="6">
        <f>YEAR(Table1[[#This Row],[Date]])</f>
        <v>2022</v>
      </c>
      <c r="L399" s="6">
        <f>Table1[[#This Row],[Year Sold]]-Table1[[#This Row],[Car Year]]</f>
        <v>7</v>
      </c>
    </row>
    <row r="400" spans="1:12" hidden="1" x14ac:dyDescent="0.75">
      <c r="A400" s="1">
        <v>44693</v>
      </c>
      <c r="B400" t="s">
        <v>764</v>
      </c>
      <c r="C400" t="s">
        <v>413</v>
      </c>
      <c r="D400" t="s">
        <v>16</v>
      </c>
      <c r="E400">
        <v>2022</v>
      </c>
      <c r="F400">
        <v>41734</v>
      </c>
      <c r="G400">
        <v>0.14093412085354801</v>
      </c>
      <c r="H400">
        <v>31868.35</v>
      </c>
      <c r="I400" s="5">
        <f>Table1[[#This Row],[Commission Rate]]*Table1[[#This Row],[Sale Price]]</f>
        <v>5881.7445997019722</v>
      </c>
      <c r="J400" s="6">
        <f>Table1[[#This Row],[Sale Price]]-Table1[[#This Row],[Cost of car]]</f>
        <v>9865.6500000000015</v>
      </c>
      <c r="K400" s="6">
        <f>YEAR(Table1[[#This Row],[Date]])</f>
        <v>2022</v>
      </c>
      <c r="L400" s="6">
        <f>Table1[[#This Row],[Year Sold]]-Table1[[#This Row],[Car Year]]</f>
        <v>0</v>
      </c>
    </row>
    <row r="401" spans="1:12" hidden="1" x14ac:dyDescent="0.75">
      <c r="A401" s="1">
        <v>45041</v>
      </c>
      <c r="B401" t="s">
        <v>33</v>
      </c>
      <c r="C401" t="s">
        <v>414</v>
      </c>
      <c r="D401" t="s">
        <v>16</v>
      </c>
      <c r="E401">
        <v>2012</v>
      </c>
      <c r="F401">
        <v>21416</v>
      </c>
      <c r="G401">
        <v>6.1323707695006502E-2</v>
      </c>
      <c r="H401">
        <v>5837.09</v>
      </c>
      <c r="I401" s="5">
        <f>Table1[[#This Row],[Commission Rate]]*Table1[[#This Row],[Sale Price]]</f>
        <v>1313.3085239962593</v>
      </c>
      <c r="J401" s="6">
        <f>Table1[[#This Row],[Sale Price]]-Table1[[#This Row],[Cost of car]]</f>
        <v>15578.91</v>
      </c>
      <c r="K401" s="6">
        <f>YEAR(Table1[[#This Row],[Date]])</f>
        <v>2023</v>
      </c>
      <c r="L401" s="6">
        <f>Table1[[#This Row],[Year Sold]]-Table1[[#This Row],[Car Year]]</f>
        <v>11</v>
      </c>
    </row>
    <row r="402" spans="1:12" hidden="1" x14ac:dyDescent="0.75">
      <c r="A402" s="1">
        <v>44895</v>
      </c>
      <c r="B402" t="s">
        <v>23</v>
      </c>
      <c r="C402" t="s">
        <v>415</v>
      </c>
      <c r="D402" t="s">
        <v>13</v>
      </c>
      <c r="E402">
        <v>2018</v>
      </c>
      <c r="F402">
        <v>39422</v>
      </c>
      <c r="G402">
        <v>5.0410944159206897E-2</v>
      </c>
      <c r="H402">
        <v>9945.98</v>
      </c>
      <c r="I402" s="5">
        <f>Table1[[#This Row],[Commission Rate]]*Table1[[#This Row],[Sale Price]]</f>
        <v>1987.3002406442542</v>
      </c>
      <c r="J402" s="6">
        <f>Table1[[#This Row],[Sale Price]]-Table1[[#This Row],[Cost of car]]</f>
        <v>29476.02</v>
      </c>
      <c r="K402" s="6">
        <f>YEAR(Table1[[#This Row],[Date]])</f>
        <v>2022</v>
      </c>
      <c r="L402" s="6">
        <f>Table1[[#This Row],[Year Sold]]-Table1[[#This Row],[Car Year]]</f>
        <v>4</v>
      </c>
    </row>
    <row r="403" spans="1:12" hidden="1" x14ac:dyDescent="0.75">
      <c r="A403" s="1">
        <v>45046</v>
      </c>
      <c r="B403" t="s">
        <v>8</v>
      </c>
      <c r="C403" t="s">
        <v>416</v>
      </c>
      <c r="D403" t="s">
        <v>29</v>
      </c>
      <c r="E403">
        <v>2011</v>
      </c>
      <c r="F403">
        <v>13654</v>
      </c>
      <c r="G403">
        <v>8.9680969740341801E-2</v>
      </c>
      <c r="H403">
        <v>1911.29</v>
      </c>
      <c r="I403" s="5">
        <f>Table1[[#This Row],[Commission Rate]]*Table1[[#This Row],[Sale Price]]</f>
        <v>1224.5039608346269</v>
      </c>
      <c r="J403" s="6">
        <f>Table1[[#This Row],[Sale Price]]-Table1[[#This Row],[Cost of car]]</f>
        <v>11742.71</v>
      </c>
      <c r="K403" s="6">
        <f>YEAR(Table1[[#This Row],[Date]])</f>
        <v>2023</v>
      </c>
      <c r="L403" s="6">
        <f>Table1[[#This Row],[Year Sold]]-Table1[[#This Row],[Car Year]]</f>
        <v>12</v>
      </c>
    </row>
    <row r="404" spans="1:12" hidden="1" x14ac:dyDescent="0.75">
      <c r="A404" s="1">
        <v>44893</v>
      </c>
      <c r="B404" t="s">
        <v>14</v>
      </c>
      <c r="C404" t="s">
        <v>417</v>
      </c>
      <c r="D404" t="s">
        <v>16</v>
      </c>
      <c r="E404">
        <v>2019</v>
      </c>
      <c r="F404">
        <v>27459</v>
      </c>
      <c r="G404">
        <v>6.3633825869515506E-2</v>
      </c>
      <c r="H404">
        <v>11750.42</v>
      </c>
      <c r="I404" s="5">
        <f>Table1[[#This Row],[Commission Rate]]*Table1[[#This Row],[Sale Price]]</f>
        <v>1747.3212245510263</v>
      </c>
      <c r="J404" s="6">
        <f>Table1[[#This Row],[Sale Price]]-Table1[[#This Row],[Cost of car]]</f>
        <v>15708.58</v>
      </c>
      <c r="K404" s="6">
        <f>YEAR(Table1[[#This Row],[Date]])</f>
        <v>2022</v>
      </c>
      <c r="L404" s="6">
        <f>Table1[[#This Row],[Year Sold]]-Table1[[#This Row],[Car Year]]</f>
        <v>3</v>
      </c>
    </row>
    <row r="405" spans="1:12" hidden="1" x14ac:dyDescent="0.75">
      <c r="A405" s="1">
        <v>44956</v>
      </c>
      <c r="B405" t="s">
        <v>27</v>
      </c>
      <c r="C405" t="s">
        <v>418</v>
      </c>
      <c r="D405" t="s">
        <v>13</v>
      </c>
      <c r="E405">
        <v>2021</v>
      </c>
      <c r="F405">
        <v>35575</v>
      </c>
      <c r="G405">
        <v>7.5630183142614799E-2</v>
      </c>
      <c r="H405">
        <v>9173.7800000000007</v>
      </c>
      <c r="I405" s="5">
        <f>Table1[[#This Row],[Commission Rate]]*Table1[[#This Row],[Sale Price]]</f>
        <v>2690.5437652985215</v>
      </c>
      <c r="J405" s="6">
        <f>Table1[[#This Row],[Sale Price]]-Table1[[#This Row],[Cost of car]]</f>
        <v>26401.22</v>
      </c>
      <c r="K405" s="6">
        <f>YEAR(Table1[[#This Row],[Date]])</f>
        <v>2023</v>
      </c>
      <c r="L405" s="6">
        <f>Table1[[#This Row],[Year Sold]]-Table1[[#This Row],[Car Year]]</f>
        <v>2</v>
      </c>
    </row>
    <row r="406" spans="1:12" hidden="1" x14ac:dyDescent="0.75">
      <c r="A406" s="1">
        <v>45002</v>
      </c>
      <c r="B406" t="s">
        <v>11</v>
      </c>
      <c r="C406" t="s">
        <v>419</v>
      </c>
      <c r="D406" t="s">
        <v>16</v>
      </c>
      <c r="E406">
        <v>2015</v>
      </c>
      <c r="F406">
        <v>35100</v>
      </c>
      <c r="G406">
        <v>7.0004621499764996E-2</v>
      </c>
      <c r="H406">
        <v>19632.59</v>
      </c>
      <c r="I406" s="5">
        <f>Table1[[#This Row],[Commission Rate]]*Table1[[#This Row],[Sale Price]]</f>
        <v>2457.1622146417512</v>
      </c>
      <c r="J406" s="6">
        <f>Table1[[#This Row],[Sale Price]]-Table1[[#This Row],[Cost of car]]</f>
        <v>15467.41</v>
      </c>
      <c r="K406" s="6">
        <f>YEAR(Table1[[#This Row],[Date]])</f>
        <v>2023</v>
      </c>
      <c r="L406" s="6">
        <f>Table1[[#This Row],[Year Sold]]-Table1[[#This Row],[Car Year]]</f>
        <v>8</v>
      </c>
    </row>
    <row r="407" spans="1:12" hidden="1" x14ac:dyDescent="0.75">
      <c r="A407" s="1">
        <v>44951</v>
      </c>
      <c r="B407" t="s">
        <v>14</v>
      </c>
      <c r="C407" t="s">
        <v>420</v>
      </c>
      <c r="D407" t="s">
        <v>10</v>
      </c>
      <c r="E407">
        <v>2019</v>
      </c>
      <c r="F407">
        <v>27617</v>
      </c>
      <c r="G407">
        <v>6.7884218558115494E-2</v>
      </c>
      <c r="H407">
        <v>14291.98</v>
      </c>
      <c r="I407" s="5">
        <f>Table1[[#This Row],[Commission Rate]]*Table1[[#This Row],[Sale Price]]</f>
        <v>1874.7584639194756</v>
      </c>
      <c r="J407" s="6">
        <f>Table1[[#This Row],[Sale Price]]-Table1[[#This Row],[Cost of car]]</f>
        <v>13325.02</v>
      </c>
      <c r="K407" s="6">
        <f>YEAR(Table1[[#This Row],[Date]])</f>
        <v>2023</v>
      </c>
      <c r="L407" s="6">
        <f>Table1[[#This Row],[Year Sold]]-Table1[[#This Row],[Car Year]]</f>
        <v>4</v>
      </c>
    </row>
    <row r="408" spans="1:12" hidden="1" x14ac:dyDescent="0.75">
      <c r="A408" s="1">
        <v>44944</v>
      </c>
      <c r="B408" t="s">
        <v>23</v>
      </c>
      <c r="C408" t="s">
        <v>421</v>
      </c>
      <c r="D408" t="s">
        <v>22</v>
      </c>
      <c r="E408">
        <v>2019</v>
      </c>
      <c r="F408">
        <v>14268</v>
      </c>
      <c r="G408">
        <v>7.3132615964893094E-2</v>
      </c>
      <c r="H408">
        <v>9185.08</v>
      </c>
      <c r="I408" s="5">
        <f>Table1[[#This Row],[Commission Rate]]*Table1[[#This Row],[Sale Price]]</f>
        <v>1043.4561645870947</v>
      </c>
      <c r="J408" s="6">
        <f>Table1[[#This Row],[Sale Price]]-Table1[[#This Row],[Cost of car]]</f>
        <v>5082.92</v>
      </c>
      <c r="K408" s="6">
        <f>YEAR(Table1[[#This Row],[Date]])</f>
        <v>2023</v>
      </c>
      <c r="L408" s="6">
        <f>Table1[[#This Row],[Year Sold]]-Table1[[#This Row],[Car Year]]</f>
        <v>4</v>
      </c>
    </row>
    <row r="409" spans="1:12" hidden="1" x14ac:dyDescent="0.75">
      <c r="A409" s="1">
        <v>44947</v>
      </c>
      <c r="B409" t="s">
        <v>17</v>
      </c>
      <c r="C409" t="s">
        <v>422</v>
      </c>
      <c r="D409" t="s">
        <v>13</v>
      </c>
      <c r="E409">
        <v>2021</v>
      </c>
      <c r="F409">
        <v>19641</v>
      </c>
      <c r="G409">
        <v>8.6801548228062894E-2</v>
      </c>
      <c r="H409">
        <v>10153.1</v>
      </c>
      <c r="I409" s="5">
        <f>Table1[[#This Row],[Commission Rate]]*Table1[[#This Row],[Sale Price]]</f>
        <v>1704.8692087473833</v>
      </c>
      <c r="J409" s="6">
        <f>Table1[[#This Row],[Sale Price]]-Table1[[#This Row],[Cost of car]]</f>
        <v>9487.9</v>
      </c>
      <c r="K409" s="6">
        <f>YEAR(Table1[[#This Row],[Date]])</f>
        <v>2023</v>
      </c>
      <c r="L409" s="6">
        <f>Table1[[#This Row],[Year Sold]]-Table1[[#This Row],[Car Year]]</f>
        <v>2</v>
      </c>
    </row>
    <row r="410" spans="1:12" hidden="1" x14ac:dyDescent="0.75">
      <c r="A410" s="1">
        <v>44774</v>
      </c>
      <c r="B410" t="s">
        <v>27</v>
      </c>
      <c r="C410" t="s">
        <v>423</v>
      </c>
      <c r="D410" t="s">
        <v>16</v>
      </c>
      <c r="E410">
        <v>2018</v>
      </c>
      <c r="F410">
        <v>40179</v>
      </c>
      <c r="G410">
        <v>6.4918948645049102E-2</v>
      </c>
      <c r="H410">
        <v>13840.4</v>
      </c>
      <c r="I410" s="5">
        <f>Table1[[#This Row],[Commission Rate]]*Table1[[#This Row],[Sale Price]]</f>
        <v>2608.3784376094277</v>
      </c>
      <c r="J410" s="6">
        <f>Table1[[#This Row],[Sale Price]]-Table1[[#This Row],[Cost of car]]</f>
        <v>26338.6</v>
      </c>
      <c r="K410" s="6">
        <f>YEAR(Table1[[#This Row],[Date]])</f>
        <v>2022</v>
      </c>
      <c r="L410" s="6">
        <f>Table1[[#This Row],[Year Sold]]-Table1[[#This Row],[Car Year]]</f>
        <v>4</v>
      </c>
    </row>
    <row r="411" spans="1:12" hidden="1" x14ac:dyDescent="0.75">
      <c r="A411" s="1">
        <v>44898</v>
      </c>
      <c r="B411" t="s">
        <v>11</v>
      </c>
      <c r="C411" t="s">
        <v>424</v>
      </c>
      <c r="D411" t="s">
        <v>29</v>
      </c>
      <c r="E411">
        <v>2020</v>
      </c>
      <c r="F411">
        <v>23838</v>
      </c>
      <c r="G411">
        <v>0.108115579547115</v>
      </c>
      <c r="H411">
        <v>10591.04</v>
      </c>
      <c r="I411" s="5">
        <f>Table1[[#This Row],[Commission Rate]]*Table1[[#This Row],[Sale Price]]</f>
        <v>2577.2591852441274</v>
      </c>
      <c r="J411" s="6">
        <f>Table1[[#This Row],[Sale Price]]-Table1[[#This Row],[Cost of car]]</f>
        <v>13246.96</v>
      </c>
      <c r="K411" s="6">
        <f>YEAR(Table1[[#This Row],[Date]])</f>
        <v>2022</v>
      </c>
      <c r="L411" s="6">
        <f>Table1[[#This Row],[Year Sold]]-Table1[[#This Row],[Car Year]]</f>
        <v>2</v>
      </c>
    </row>
    <row r="412" spans="1:12" hidden="1" x14ac:dyDescent="0.75">
      <c r="A412" s="1">
        <v>44715</v>
      </c>
      <c r="B412" t="s">
        <v>17</v>
      </c>
      <c r="C412" t="s">
        <v>425</v>
      </c>
      <c r="D412" t="s">
        <v>29</v>
      </c>
      <c r="E412">
        <v>2010</v>
      </c>
      <c r="F412">
        <v>42317</v>
      </c>
      <c r="G412">
        <v>7.0008667198396504E-2</v>
      </c>
      <c r="H412">
        <v>34557.89</v>
      </c>
      <c r="I412" s="5">
        <f>Table1[[#This Row],[Commission Rate]]*Table1[[#This Row],[Sale Price]]</f>
        <v>2962.5567698345449</v>
      </c>
      <c r="J412" s="6">
        <f>Table1[[#This Row],[Sale Price]]-Table1[[#This Row],[Cost of car]]</f>
        <v>7759.1100000000006</v>
      </c>
      <c r="K412" s="6">
        <f>YEAR(Table1[[#This Row],[Date]])</f>
        <v>2022</v>
      </c>
      <c r="L412" s="6">
        <f>Table1[[#This Row],[Year Sold]]-Table1[[#This Row],[Car Year]]</f>
        <v>12</v>
      </c>
    </row>
    <row r="413" spans="1:12" hidden="1" x14ac:dyDescent="0.75">
      <c r="A413" s="1">
        <v>44799</v>
      </c>
      <c r="B413" t="s">
        <v>17</v>
      </c>
      <c r="C413" t="s">
        <v>426</v>
      </c>
      <c r="D413" t="s">
        <v>10</v>
      </c>
      <c r="E413">
        <v>2011</v>
      </c>
      <c r="F413">
        <v>49763</v>
      </c>
      <c r="G413">
        <v>0.108558606750792</v>
      </c>
      <c r="H413">
        <v>26326.34</v>
      </c>
      <c r="I413" s="5">
        <f>Table1[[#This Row],[Commission Rate]]*Table1[[#This Row],[Sale Price]]</f>
        <v>5402.2019477396625</v>
      </c>
      <c r="J413" s="6">
        <f>Table1[[#This Row],[Sale Price]]-Table1[[#This Row],[Cost of car]]</f>
        <v>23436.66</v>
      </c>
      <c r="K413" s="6">
        <f>YEAR(Table1[[#This Row],[Date]])</f>
        <v>2022</v>
      </c>
      <c r="L413" s="6">
        <f>Table1[[#This Row],[Year Sold]]-Table1[[#This Row],[Car Year]]</f>
        <v>11</v>
      </c>
    </row>
    <row r="414" spans="1:12" hidden="1" x14ac:dyDescent="0.75">
      <c r="A414" s="1">
        <v>44953</v>
      </c>
      <c r="B414" t="s">
        <v>46</v>
      </c>
      <c r="C414" t="s">
        <v>427</v>
      </c>
      <c r="D414" t="s">
        <v>13</v>
      </c>
      <c r="E414">
        <v>2020</v>
      </c>
      <c r="F414">
        <v>47061</v>
      </c>
      <c r="G414">
        <v>5.7995361876467103E-2</v>
      </c>
      <c r="H414">
        <v>14637.41</v>
      </c>
      <c r="I414" s="5">
        <f>Table1[[#This Row],[Commission Rate]]*Table1[[#This Row],[Sale Price]]</f>
        <v>2729.3197252684181</v>
      </c>
      <c r="J414" s="6">
        <f>Table1[[#This Row],[Sale Price]]-Table1[[#This Row],[Cost of car]]</f>
        <v>32423.59</v>
      </c>
      <c r="K414" s="6">
        <f>YEAR(Table1[[#This Row],[Date]])</f>
        <v>2023</v>
      </c>
      <c r="L414" s="6">
        <f>Table1[[#This Row],[Year Sold]]-Table1[[#This Row],[Car Year]]</f>
        <v>3</v>
      </c>
    </row>
    <row r="415" spans="1:12" hidden="1" x14ac:dyDescent="0.75">
      <c r="A415" s="1">
        <v>44803</v>
      </c>
      <c r="B415" t="s">
        <v>23</v>
      </c>
      <c r="C415" t="s">
        <v>428</v>
      </c>
      <c r="D415" t="s">
        <v>29</v>
      </c>
      <c r="E415">
        <v>2021</v>
      </c>
      <c r="F415">
        <v>49391</v>
      </c>
      <c r="G415">
        <v>0.110908455419029</v>
      </c>
      <c r="H415">
        <v>36184.54</v>
      </c>
      <c r="I415" s="5">
        <f>Table1[[#This Row],[Commission Rate]]*Table1[[#This Row],[Sale Price]]</f>
        <v>5477.8795216012613</v>
      </c>
      <c r="J415" s="6">
        <f>Table1[[#This Row],[Sale Price]]-Table1[[#This Row],[Cost of car]]</f>
        <v>13206.46</v>
      </c>
      <c r="K415" s="6">
        <f>YEAR(Table1[[#This Row],[Date]])</f>
        <v>2022</v>
      </c>
      <c r="L415" s="6">
        <f>Table1[[#This Row],[Year Sold]]-Table1[[#This Row],[Car Year]]</f>
        <v>1</v>
      </c>
    </row>
    <row r="416" spans="1:12" hidden="1" x14ac:dyDescent="0.75">
      <c r="A416" s="1">
        <v>44707</v>
      </c>
      <c r="B416" t="s">
        <v>46</v>
      </c>
      <c r="C416" t="s">
        <v>429</v>
      </c>
      <c r="D416" t="s">
        <v>13</v>
      </c>
      <c r="E416">
        <v>2013</v>
      </c>
      <c r="F416">
        <v>45902</v>
      </c>
      <c r="G416">
        <v>6.7180463819820097E-2</v>
      </c>
      <c r="H416">
        <v>23227.86</v>
      </c>
      <c r="I416" s="5">
        <f>Table1[[#This Row],[Commission Rate]]*Table1[[#This Row],[Sale Price]]</f>
        <v>3083.717650257382</v>
      </c>
      <c r="J416" s="6">
        <f>Table1[[#This Row],[Sale Price]]-Table1[[#This Row],[Cost of car]]</f>
        <v>22674.14</v>
      </c>
      <c r="K416" s="6">
        <f>YEAR(Table1[[#This Row],[Date]])</f>
        <v>2022</v>
      </c>
      <c r="L416" s="6">
        <f>Table1[[#This Row],[Year Sold]]-Table1[[#This Row],[Car Year]]</f>
        <v>9</v>
      </c>
    </row>
    <row r="417" spans="1:12" hidden="1" x14ac:dyDescent="0.75">
      <c r="A417" s="1">
        <v>44842</v>
      </c>
      <c r="B417" t="s">
        <v>27</v>
      </c>
      <c r="C417" t="s">
        <v>430</v>
      </c>
      <c r="D417" t="s">
        <v>16</v>
      </c>
      <c r="E417">
        <v>2020</v>
      </c>
      <c r="F417">
        <v>33548</v>
      </c>
      <c r="G417">
        <v>0.14350912337323801</v>
      </c>
      <c r="H417">
        <v>19083.34</v>
      </c>
      <c r="I417" s="5">
        <f>Table1[[#This Row],[Commission Rate]]*Table1[[#This Row],[Sale Price]]</f>
        <v>4814.4440709253886</v>
      </c>
      <c r="J417" s="6">
        <f>Table1[[#This Row],[Sale Price]]-Table1[[#This Row],[Cost of car]]</f>
        <v>14464.66</v>
      </c>
      <c r="K417" s="6">
        <f>YEAR(Table1[[#This Row],[Date]])</f>
        <v>2022</v>
      </c>
      <c r="L417" s="6">
        <f>Table1[[#This Row],[Year Sold]]-Table1[[#This Row],[Car Year]]</f>
        <v>2</v>
      </c>
    </row>
    <row r="418" spans="1:12" hidden="1" x14ac:dyDescent="0.75">
      <c r="A418" s="1">
        <v>44734</v>
      </c>
      <c r="B418" t="s">
        <v>23</v>
      </c>
      <c r="C418" t="s">
        <v>431</v>
      </c>
      <c r="D418" t="s">
        <v>16</v>
      </c>
      <c r="E418">
        <v>2022</v>
      </c>
      <c r="F418">
        <v>12842</v>
      </c>
      <c r="G418">
        <v>0.11136737920076301</v>
      </c>
      <c r="H418">
        <v>10364.27</v>
      </c>
      <c r="I418" s="5">
        <f>Table1[[#This Row],[Commission Rate]]*Table1[[#This Row],[Sale Price]]</f>
        <v>1430.1798836961984</v>
      </c>
      <c r="J418" s="6">
        <f>Table1[[#This Row],[Sale Price]]-Table1[[#This Row],[Cost of car]]</f>
        <v>2477.7299999999996</v>
      </c>
      <c r="K418" s="6">
        <f>YEAR(Table1[[#This Row],[Date]])</f>
        <v>2022</v>
      </c>
      <c r="L418" s="6">
        <f>Table1[[#This Row],[Year Sold]]-Table1[[#This Row],[Car Year]]</f>
        <v>0</v>
      </c>
    </row>
    <row r="419" spans="1:12" x14ac:dyDescent="0.75">
      <c r="A419" s="1">
        <v>44772</v>
      </c>
      <c r="B419" t="s">
        <v>33</v>
      </c>
      <c r="C419" t="s">
        <v>432</v>
      </c>
      <c r="D419" t="s">
        <v>16</v>
      </c>
      <c r="E419">
        <v>2012</v>
      </c>
      <c r="F419">
        <v>43971</v>
      </c>
      <c r="G419">
        <v>0.14792139059738399</v>
      </c>
      <c r="H419">
        <v>11086.62</v>
      </c>
      <c r="I419" s="5">
        <f>Table1[[#This Row],[Commission Rate]]*Table1[[#This Row],[Sale Price]]</f>
        <v>6504.2514659575718</v>
      </c>
      <c r="J419" s="6">
        <f>Table1[[#This Row],[Sale Price]]-Table1[[#This Row],[Cost of car]]</f>
        <v>32884.379999999997</v>
      </c>
      <c r="K419" s="6">
        <f>YEAR(Table1[[#This Row],[Date]])</f>
        <v>2022</v>
      </c>
      <c r="L419" s="6">
        <f>Table1[[#This Row],[Year Sold]]-Table1[[#This Row],[Car Year]]</f>
        <v>10</v>
      </c>
    </row>
    <row r="420" spans="1:12" hidden="1" x14ac:dyDescent="0.75">
      <c r="A420" s="1">
        <v>45036</v>
      </c>
      <c r="B420" t="s">
        <v>14</v>
      </c>
      <c r="C420" t="s">
        <v>433</v>
      </c>
      <c r="D420" t="s">
        <v>22</v>
      </c>
      <c r="E420">
        <v>2016</v>
      </c>
      <c r="F420">
        <v>48984</v>
      </c>
      <c r="G420">
        <v>0.107595086558257</v>
      </c>
      <c r="H420">
        <v>31302.69</v>
      </c>
      <c r="I420" s="5">
        <f>Table1[[#This Row],[Commission Rate]]*Table1[[#This Row],[Sale Price]]</f>
        <v>5270.437719969661</v>
      </c>
      <c r="J420" s="6">
        <f>Table1[[#This Row],[Sale Price]]-Table1[[#This Row],[Cost of car]]</f>
        <v>17681.310000000001</v>
      </c>
      <c r="K420" s="6">
        <f>YEAR(Table1[[#This Row],[Date]])</f>
        <v>2023</v>
      </c>
      <c r="L420" s="6">
        <f>Table1[[#This Row],[Year Sold]]-Table1[[#This Row],[Car Year]]</f>
        <v>7</v>
      </c>
    </row>
    <row r="421" spans="1:12" hidden="1" x14ac:dyDescent="0.75">
      <c r="A421" s="1">
        <v>45003</v>
      </c>
      <c r="B421" t="s">
        <v>14</v>
      </c>
      <c r="C421" t="s">
        <v>434</v>
      </c>
      <c r="D421" t="s">
        <v>22</v>
      </c>
      <c r="E421">
        <v>2016</v>
      </c>
      <c r="F421">
        <v>30297</v>
      </c>
      <c r="G421">
        <v>7.7886449279325198E-2</v>
      </c>
      <c r="H421">
        <v>19389.13</v>
      </c>
      <c r="I421" s="5">
        <f>Table1[[#This Row],[Commission Rate]]*Table1[[#This Row],[Sale Price]]</f>
        <v>2359.7257538157155</v>
      </c>
      <c r="J421" s="6">
        <f>Table1[[#This Row],[Sale Price]]-Table1[[#This Row],[Cost of car]]</f>
        <v>10907.869999999999</v>
      </c>
      <c r="K421" s="6">
        <f>YEAR(Table1[[#This Row],[Date]])</f>
        <v>2023</v>
      </c>
      <c r="L421" s="6">
        <f>Table1[[#This Row],[Year Sold]]-Table1[[#This Row],[Car Year]]</f>
        <v>7</v>
      </c>
    </row>
    <row r="422" spans="1:12" hidden="1" x14ac:dyDescent="0.75">
      <c r="A422" s="1">
        <v>44758</v>
      </c>
      <c r="B422" t="s">
        <v>11</v>
      </c>
      <c r="C422" t="s">
        <v>435</v>
      </c>
      <c r="D422" t="s">
        <v>16</v>
      </c>
      <c r="E422">
        <v>2020</v>
      </c>
      <c r="F422">
        <v>42783</v>
      </c>
      <c r="G422">
        <v>0.11920943897068199</v>
      </c>
      <c r="H422">
        <v>24725.11</v>
      </c>
      <c r="I422" s="5">
        <f>Table1[[#This Row],[Commission Rate]]*Table1[[#This Row],[Sale Price]]</f>
        <v>5100.1374274826876</v>
      </c>
      <c r="J422" s="6">
        <f>Table1[[#This Row],[Sale Price]]-Table1[[#This Row],[Cost of car]]</f>
        <v>18057.89</v>
      </c>
      <c r="K422" s="6">
        <f>YEAR(Table1[[#This Row],[Date]])</f>
        <v>2022</v>
      </c>
      <c r="L422" s="6">
        <f>Table1[[#This Row],[Year Sold]]-Table1[[#This Row],[Car Year]]</f>
        <v>2</v>
      </c>
    </row>
    <row r="423" spans="1:12" hidden="1" x14ac:dyDescent="0.75">
      <c r="A423" s="1">
        <v>44875</v>
      </c>
      <c r="B423" t="s">
        <v>27</v>
      </c>
      <c r="C423" t="s">
        <v>436</v>
      </c>
      <c r="D423" t="s">
        <v>10</v>
      </c>
      <c r="E423">
        <v>2014</v>
      </c>
      <c r="F423">
        <v>13986</v>
      </c>
      <c r="G423">
        <v>5.4065253449067298E-2</v>
      </c>
      <c r="H423">
        <v>7492.38</v>
      </c>
      <c r="I423" s="5">
        <f>Table1[[#This Row],[Commission Rate]]*Table1[[#This Row],[Sale Price]]</f>
        <v>756.15663473865527</v>
      </c>
      <c r="J423" s="6">
        <f>Table1[[#This Row],[Sale Price]]-Table1[[#This Row],[Cost of car]]</f>
        <v>6493.62</v>
      </c>
      <c r="K423" s="6">
        <f>YEAR(Table1[[#This Row],[Date]])</f>
        <v>2022</v>
      </c>
      <c r="L423" s="6">
        <f>Table1[[#This Row],[Year Sold]]-Table1[[#This Row],[Car Year]]</f>
        <v>8</v>
      </c>
    </row>
    <row r="424" spans="1:12" hidden="1" x14ac:dyDescent="0.75">
      <c r="A424" s="1">
        <v>44700</v>
      </c>
      <c r="B424" t="s">
        <v>14</v>
      </c>
      <c r="C424" t="s">
        <v>437</v>
      </c>
      <c r="D424" t="s">
        <v>10</v>
      </c>
      <c r="E424">
        <v>2015</v>
      </c>
      <c r="F424">
        <v>44899</v>
      </c>
      <c r="G424">
        <v>5.6436176942413901E-2</v>
      </c>
      <c r="H424">
        <v>13537.73</v>
      </c>
      <c r="I424" s="5">
        <f>Table1[[#This Row],[Commission Rate]]*Table1[[#This Row],[Sale Price]]</f>
        <v>2533.9279085374419</v>
      </c>
      <c r="J424" s="6">
        <f>Table1[[#This Row],[Sale Price]]-Table1[[#This Row],[Cost of car]]</f>
        <v>31361.27</v>
      </c>
      <c r="K424" s="6">
        <f>YEAR(Table1[[#This Row],[Date]])</f>
        <v>2022</v>
      </c>
      <c r="L424" s="6">
        <f>Table1[[#This Row],[Year Sold]]-Table1[[#This Row],[Car Year]]</f>
        <v>7</v>
      </c>
    </row>
    <row r="425" spans="1:12" hidden="1" x14ac:dyDescent="0.75">
      <c r="A425" s="1">
        <v>44704</v>
      </c>
      <c r="B425" t="s">
        <v>46</v>
      </c>
      <c r="C425" t="s">
        <v>438</v>
      </c>
      <c r="D425" t="s">
        <v>22</v>
      </c>
      <c r="E425">
        <v>2017</v>
      </c>
      <c r="F425">
        <v>46267</v>
      </c>
      <c r="G425">
        <v>0.124148361765489</v>
      </c>
      <c r="H425">
        <v>22456.49</v>
      </c>
      <c r="I425" s="5">
        <f>Table1[[#This Row],[Commission Rate]]*Table1[[#This Row],[Sale Price]]</f>
        <v>5743.9722538038795</v>
      </c>
      <c r="J425" s="6">
        <f>Table1[[#This Row],[Sale Price]]-Table1[[#This Row],[Cost of car]]</f>
        <v>23810.51</v>
      </c>
      <c r="K425" s="6">
        <f>YEAR(Table1[[#This Row],[Date]])</f>
        <v>2022</v>
      </c>
      <c r="L425" s="6">
        <f>Table1[[#This Row],[Year Sold]]-Table1[[#This Row],[Car Year]]</f>
        <v>5</v>
      </c>
    </row>
    <row r="426" spans="1:12" hidden="1" x14ac:dyDescent="0.75">
      <c r="A426" s="1">
        <v>44825</v>
      </c>
      <c r="B426" t="s">
        <v>17</v>
      </c>
      <c r="C426" t="s">
        <v>439</v>
      </c>
      <c r="D426" t="s">
        <v>16</v>
      </c>
      <c r="E426">
        <v>2016</v>
      </c>
      <c r="F426">
        <v>38371</v>
      </c>
      <c r="G426">
        <v>0.121426370098675</v>
      </c>
      <c r="H426">
        <v>5532.22</v>
      </c>
      <c r="I426" s="5">
        <f>Table1[[#This Row],[Commission Rate]]*Table1[[#This Row],[Sale Price]]</f>
        <v>4659.2512470562588</v>
      </c>
      <c r="J426" s="6">
        <f>Table1[[#This Row],[Sale Price]]-Table1[[#This Row],[Cost of car]]</f>
        <v>32838.78</v>
      </c>
      <c r="K426" s="6">
        <f>YEAR(Table1[[#This Row],[Date]])</f>
        <v>2022</v>
      </c>
      <c r="L426" s="6">
        <f>Table1[[#This Row],[Year Sold]]-Table1[[#This Row],[Car Year]]</f>
        <v>6</v>
      </c>
    </row>
    <row r="427" spans="1:12" hidden="1" x14ac:dyDescent="0.75">
      <c r="A427" s="1">
        <v>44812</v>
      </c>
      <c r="B427" t="s">
        <v>14</v>
      </c>
      <c r="C427" t="s">
        <v>440</v>
      </c>
      <c r="D427" t="s">
        <v>22</v>
      </c>
      <c r="E427">
        <v>2013</v>
      </c>
      <c r="F427">
        <v>28686</v>
      </c>
      <c r="G427">
        <v>0.124723292603487</v>
      </c>
      <c r="H427">
        <v>6671.42</v>
      </c>
      <c r="I427" s="5">
        <f>Table1[[#This Row],[Commission Rate]]*Table1[[#This Row],[Sale Price]]</f>
        <v>3577.8123716236278</v>
      </c>
      <c r="J427" s="6">
        <f>Table1[[#This Row],[Sale Price]]-Table1[[#This Row],[Cost of car]]</f>
        <v>22014.58</v>
      </c>
      <c r="K427" s="6">
        <f>YEAR(Table1[[#This Row],[Date]])</f>
        <v>2022</v>
      </c>
      <c r="L427" s="6">
        <f>Table1[[#This Row],[Year Sold]]-Table1[[#This Row],[Car Year]]</f>
        <v>9</v>
      </c>
    </row>
    <row r="428" spans="1:12" hidden="1" x14ac:dyDescent="0.75">
      <c r="A428" s="1">
        <v>44981</v>
      </c>
      <c r="B428" t="s">
        <v>23</v>
      </c>
      <c r="C428" t="s">
        <v>441</v>
      </c>
      <c r="D428" t="s">
        <v>13</v>
      </c>
      <c r="E428">
        <v>2010</v>
      </c>
      <c r="F428">
        <v>28143</v>
      </c>
      <c r="G428">
        <v>0.131817221579375</v>
      </c>
      <c r="H428">
        <v>7851.21</v>
      </c>
      <c r="I428" s="5">
        <f>Table1[[#This Row],[Commission Rate]]*Table1[[#This Row],[Sale Price]]</f>
        <v>3709.7320669083506</v>
      </c>
      <c r="J428" s="6">
        <f>Table1[[#This Row],[Sale Price]]-Table1[[#This Row],[Cost of car]]</f>
        <v>20291.79</v>
      </c>
      <c r="K428" s="6">
        <f>YEAR(Table1[[#This Row],[Date]])</f>
        <v>2023</v>
      </c>
      <c r="L428" s="6">
        <f>Table1[[#This Row],[Year Sold]]-Table1[[#This Row],[Car Year]]</f>
        <v>13</v>
      </c>
    </row>
    <row r="429" spans="1:12" hidden="1" x14ac:dyDescent="0.75">
      <c r="A429" s="1">
        <v>45002</v>
      </c>
      <c r="B429" t="s">
        <v>14</v>
      </c>
      <c r="C429" t="s">
        <v>442</v>
      </c>
      <c r="D429" t="s">
        <v>10</v>
      </c>
      <c r="E429">
        <v>2014</v>
      </c>
      <c r="F429">
        <v>33583</v>
      </c>
      <c r="G429">
        <v>0.147446085725948</v>
      </c>
      <c r="H429">
        <v>2856.71</v>
      </c>
      <c r="I429" s="5">
        <f>Table1[[#This Row],[Commission Rate]]*Table1[[#This Row],[Sale Price]]</f>
        <v>4951.6818969345113</v>
      </c>
      <c r="J429" s="6">
        <f>Table1[[#This Row],[Sale Price]]-Table1[[#This Row],[Cost of car]]</f>
        <v>30726.29</v>
      </c>
      <c r="K429" s="6">
        <f>YEAR(Table1[[#This Row],[Date]])</f>
        <v>2023</v>
      </c>
      <c r="L429" s="6">
        <f>Table1[[#This Row],[Year Sold]]-Table1[[#This Row],[Car Year]]</f>
        <v>9</v>
      </c>
    </row>
    <row r="430" spans="1:12" hidden="1" x14ac:dyDescent="0.75">
      <c r="A430" s="1">
        <v>44696</v>
      </c>
      <c r="B430" t="s">
        <v>23</v>
      </c>
      <c r="C430" t="s">
        <v>443</v>
      </c>
      <c r="D430" t="s">
        <v>13</v>
      </c>
      <c r="E430">
        <v>2017</v>
      </c>
      <c r="F430">
        <v>11038</v>
      </c>
      <c r="G430">
        <v>0.12435559779095801</v>
      </c>
      <c r="H430">
        <v>3097.41</v>
      </c>
      <c r="I430" s="5">
        <f>Table1[[#This Row],[Commission Rate]]*Table1[[#This Row],[Sale Price]]</f>
        <v>1372.6370884165945</v>
      </c>
      <c r="J430" s="6">
        <f>Table1[[#This Row],[Sale Price]]-Table1[[#This Row],[Cost of car]]</f>
        <v>7940.59</v>
      </c>
      <c r="K430" s="6">
        <f>YEAR(Table1[[#This Row],[Date]])</f>
        <v>2022</v>
      </c>
      <c r="L430" s="6">
        <f>Table1[[#This Row],[Year Sold]]-Table1[[#This Row],[Car Year]]</f>
        <v>5</v>
      </c>
    </row>
    <row r="431" spans="1:12" hidden="1" x14ac:dyDescent="0.75">
      <c r="A431" s="1">
        <v>44902</v>
      </c>
      <c r="B431" t="s">
        <v>27</v>
      </c>
      <c r="C431" t="s">
        <v>444</v>
      </c>
      <c r="D431" t="s">
        <v>29</v>
      </c>
      <c r="E431">
        <v>2019</v>
      </c>
      <c r="F431">
        <v>21575</v>
      </c>
      <c r="G431">
        <v>0.10165747514443001</v>
      </c>
      <c r="H431">
        <v>10321.209999999999</v>
      </c>
      <c r="I431" s="5">
        <f>Table1[[#This Row],[Commission Rate]]*Table1[[#This Row],[Sale Price]]</f>
        <v>2193.2600262410774</v>
      </c>
      <c r="J431" s="6">
        <f>Table1[[#This Row],[Sale Price]]-Table1[[#This Row],[Cost of car]]</f>
        <v>11253.79</v>
      </c>
      <c r="K431" s="6">
        <f>YEAR(Table1[[#This Row],[Date]])</f>
        <v>2022</v>
      </c>
      <c r="L431" s="6">
        <f>Table1[[#This Row],[Year Sold]]-Table1[[#This Row],[Car Year]]</f>
        <v>3</v>
      </c>
    </row>
    <row r="432" spans="1:12" hidden="1" x14ac:dyDescent="0.75">
      <c r="A432" s="1">
        <v>44940</v>
      </c>
      <c r="B432" t="s">
        <v>46</v>
      </c>
      <c r="C432" t="s">
        <v>445</v>
      </c>
      <c r="D432" t="s">
        <v>10</v>
      </c>
      <c r="E432">
        <v>2010</v>
      </c>
      <c r="F432">
        <v>31831</v>
      </c>
      <c r="G432">
        <v>0.10085299613288599</v>
      </c>
      <c r="H432">
        <v>12278.66</v>
      </c>
      <c r="I432" s="5">
        <f>Table1[[#This Row],[Commission Rate]]*Table1[[#This Row],[Sale Price]]</f>
        <v>3210.2517199058939</v>
      </c>
      <c r="J432" s="6">
        <f>Table1[[#This Row],[Sale Price]]-Table1[[#This Row],[Cost of car]]</f>
        <v>19552.34</v>
      </c>
      <c r="K432" s="6">
        <f>YEAR(Table1[[#This Row],[Date]])</f>
        <v>2023</v>
      </c>
      <c r="L432" s="6">
        <f>Table1[[#This Row],[Year Sold]]-Table1[[#This Row],[Car Year]]</f>
        <v>13</v>
      </c>
    </row>
    <row r="433" spans="1:12" hidden="1" x14ac:dyDescent="0.75">
      <c r="A433" s="1">
        <v>44959</v>
      </c>
      <c r="B433" t="s">
        <v>23</v>
      </c>
      <c r="C433" t="s">
        <v>446</v>
      </c>
      <c r="D433" t="s">
        <v>22</v>
      </c>
      <c r="E433">
        <v>2021</v>
      </c>
      <c r="F433">
        <v>32759</v>
      </c>
      <c r="G433">
        <v>0.12847567291216599</v>
      </c>
      <c r="H433">
        <v>10717.45</v>
      </c>
      <c r="I433" s="5">
        <f>Table1[[#This Row],[Commission Rate]]*Table1[[#This Row],[Sale Price]]</f>
        <v>4208.7345689296462</v>
      </c>
      <c r="J433" s="6">
        <f>Table1[[#This Row],[Sale Price]]-Table1[[#This Row],[Cost of car]]</f>
        <v>22041.55</v>
      </c>
      <c r="K433" s="6">
        <f>YEAR(Table1[[#This Row],[Date]])</f>
        <v>2023</v>
      </c>
      <c r="L433" s="6">
        <f>Table1[[#This Row],[Year Sold]]-Table1[[#This Row],[Car Year]]</f>
        <v>2</v>
      </c>
    </row>
    <row r="434" spans="1:12" x14ac:dyDescent="0.75">
      <c r="A434" s="1">
        <v>44816</v>
      </c>
      <c r="B434" t="s">
        <v>33</v>
      </c>
      <c r="C434" t="s">
        <v>447</v>
      </c>
      <c r="D434" t="s">
        <v>29</v>
      </c>
      <c r="E434">
        <v>2017</v>
      </c>
      <c r="F434">
        <v>32015</v>
      </c>
      <c r="G434">
        <v>0.14264844842427801</v>
      </c>
      <c r="H434">
        <v>21982.77</v>
      </c>
      <c r="I434" s="5">
        <f>Table1[[#This Row],[Commission Rate]]*Table1[[#This Row],[Sale Price]]</f>
        <v>4566.8900763032607</v>
      </c>
      <c r="J434" s="6">
        <f>Table1[[#This Row],[Sale Price]]-Table1[[#This Row],[Cost of car]]</f>
        <v>10032.23</v>
      </c>
      <c r="K434" s="6">
        <f>YEAR(Table1[[#This Row],[Date]])</f>
        <v>2022</v>
      </c>
      <c r="L434" s="6">
        <f>Table1[[#This Row],[Year Sold]]-Table1[[#This Row],[Car Year]]</f>
        <v>5</v>
      </c>
    </row>
    <row r="435" spans="1:12" hidden="1" x14ac:dyDescent="0.75">
      <c r="A435" s="1">
        <v>44695</v>
      </c>
      <c r="B435" t="s">
        <v>11</v>
      </c>
      <c r="C435" t="s">
        <v>448</v>
      </c>
      <c r="D435" t="s">
        <v>22</v>
      </c>
      <c r="E435">
        <v>2014</v>
      </c>
      <c r="F435">
        <v>37625</v>
      </c>
      <c r="G435">
        <v>7.3822597363850301E-2</v>
      </c>
      <c r="H435">
        <v>9466.75</v>
      </c>
      <c r="I435" s="5">
        <f>Table1[[#This Row],[Commission Rate]]*Table1[[#This Row],[Sale Price]]</f>
        <v>2777.5752258148677</v>
      </c>
      <c r="J435" s="6">
        <f>Table1[[#This Row],[Sale Price]]-Table1[[#This Row],[Cost of car]]</f>
        <v>28158.25</v>
      </c>
      <c r="K435" s="6">
        <f>YEAR(Table1[[#This Row],[Date]])</f>
        <v>2022</v>
      </c>
      <c r="L435" s="6">
        <f>Table1[[#This Row],[Year Sold]]-Table1[[#This Row],[Car Year]]</f>
        <v>8</v>
      </c>
    </row>
    <row r="436" spans="1:12" hidden="1" x14ac:dyDescent="0.75">
      <c r="A436" s="1">
        <v>44873</v>
      </c>
      <c r="B436" t="s">
        <v>11</v>
      </c>
      <c r="C436" t="s">
        <v>449</v>
      </c>
      <c r="D436" t="s">
        <v>10</v>
      </c>
      <c r="E436">
        <v>2018</v>
      </c>
      <c r="F436">
        <v>35197</v>
      </c>
      <c r="G436">
        <v>9.30240715654575E-2</v>
      </c>
      <c r="H436">
        <v>14780.65</v>
      </c>
      <c r="I436" s="5">
        <f>Table1[[#This Row],[Commission Rate]]*Table1[[#This Row],[Sale Price]]</f>
        <v>3274.1682468894078</v>
      </c>
      <c r="J436" s="6">
        <f>Table1[[#This Row],[Sale Price]]-Table1[[#This Row],[Cost of car]]</f>
        <v>20416.349999999999</v>
      </c>
      <c r="K436" s="6">
        <f>YEAR(Table1[[#This Row],[Date]])</f>
        <v>2022</v>
      </c>
      <c r="L436" s="6">
        <f>Table1[[#This Row],[Year Sold]]-Table1[[#This Row],[Car Year]]</f>
        <v>4</v>
      </c>
    </row>
    <row r="437" spans="1:12" hidden="1" x14ac:dyDescent="0.75">
      <c r="A437" s="1">
        <v>44767</v>
      </c>
      <c r="B437" t="s">
        <v>11</v>
      </c>
      <c r="C437" t="s">
        <v>450</v>
      </c>
      <c r="D437" t="s">
        <v>10</v>
      </c>
      <c r="E437">
        <v>2011</v>
      </c>
      <c r="F437">
        <v>18316</v>
      </c>
      <c r="G437">
        <v>0.121306586140863</v>
      </c>
      <c r="H437">
        <v>4523.3</v>
      </c>
      <c r="I437" s="5">
        <f>Table1[[#This Row],[Commission Rate]]*Table1[[#This Row],[Sale Price]]</f>
        <v>2221.8514317560466</v>
      </c>
      <c r="J437" s="6">
        <f>Table1[[#This Row],[Sale Price]]-Table1[[#This Row],[Cost of car]]</f>
        <v>13792.7</v>
      </c>
      <c r="K437" s="6">
        <f>YEAR(Table1[[#This Row],[Date]])</f>
        <v>2022</v>
      </c>
      <c r="L437" s="6">
        <f>Table1[[#This Row],[Year Sold]]-Table1[[#This Row],[Car Year]]</f>
        <v>11</v>
      </c>
    </row>
    <row r="438" spans="1:12" hidden="1" x14ac:dyDescent="0.75">
      <c r="A438" s="1">
        <v>44747</v>
      </c>
      <c r="B438" t="s">
        <v>11</v>
      </c>
      <c r="C438" t="s">
        <v>451</v>
      </c>
      <c r="D438" t="s">
        <v>13</v>
      </c>
      <c r="E438">
        <v>2015</v>
      </c>
      <c r="F438">
        <v>23902</v>
      </c>
      <c r="G438">
        <v>0.122573563321484</v>
      </c>
      <c r="H438">
        <v>9900</v>
      </c>
      <c r="I438" s="5">
        <f>Table1[[#This Row],[Commission Rate]]*Table1[[#This Row],[Sale Price]]</f>
        <v>2929.7533105101106</v>
      </c>
      <c r="J438" s="6">
        <f>Table1[[#This Row],[Sale Price]]-Table1[[#This Row],[Cost of car]]</f>
        <v>14002</v>
      </c>
      <c r="K438" s="6">
        <f>YEAR(Table1[[#This Row],[Date]])</f>
        <v>2022</v>
      </c>
      <c r="L438" s="6">
        <f>Table1[[#This Row],[Year Sold]]-Table1[[#This Row],[Car Year]]</f>
        <v>7</v>
      </c>
    </row>
    <row r="439" spans="1:12" x14ac:dyDescent="0.75">
      <c r="A439" s="1">
        <v>44908</v>
      </c>
      <c r="B439" t="s">
        <v>20</v>
      </c>
      <c r="C439" t="s">
        <v>452</v>
      </c>
      <c r="D439" t="s">
        <v>29</v>
      </c>
      <c r="E439">
        <v>2021</v>
      </c>
      <c r="F439">
        <v>35440</v>
      </c>
      <c r="G439">
        <v>0.110361573667507</v>
      </c>
      <c r="H439">
        <v>21345.18</v>
      </c>
      <c r="I439" s="5">
        <f>Table1[[#This Row],[Commission Rate]]*Table1[[#This Row],[Sale Price]]</f>
        <v>3911.2141707764481</v>
      </c>
      <c r="J439" s="6">
        <f>Table1[[#This Row],[Sale Price]]-Table1[[#This Row],[Cost of car]]</f>
        <v>14094.82</v>
      </c>
      <c r="K439" s="6">
        <f>YEAR(Table1[[#This Row],[Date]])</f>
        <v>2022</v>
      </c>
      <c r="L439" s="6">
        <f>Table1[[#This Row],[Year Sold]]-Table1[[#This Row],[Car Year]]</f>
        <v>1</v>
      </c>
    </row>
    <row r="440" spans="1:12" hidden="1" x14ac:dyDescent="0.75">
      <c r="A440" s="1">
        <v>44915</v>
      </c>
      <c r="B440" t="s">
        <v>11</v>
      </c>
      <c r="C440" t="s">
        <v>453</v>
      </c>
      <c r="D440" t="s">
        <v>13</v>
      </c>
      <c r="E440">
        <v>2022</v>
      </c>
      <c r="F440">
        <v>37440</v>
      </c>
      <c r="G440">
        <v>8.8448463477021205E-2</v>
      </c>
      <c r="H440">
        <v>33101.71</v>
      </c>
      <c r="I440" s="5">
        <f>Table1[[#This Row],[Commission Rate]]*Table1[[#This Row],[Sale Price]]</f>
        <v>3311.5104725796741</v>
      </c>
      <c r="J440" s="6">
        <f>Table1[[#This Row],[Sale Price]]-Table1[[#This Row],[Cost of car]]</f>
        <v>4338.2900000000009</v>
      </c>
      <c r="K440" s="6">
        <f>YEAR(Table1[[#This Row],[Date]])</f>
        <v>2022</v>
      </c>
      <c r="L440" s="6">
        <f>Table1[[#This Row],[Year Sold]]-Table1[[#This Row],[Car Year]]</f>
        <v>0</v>
      </c>
    </row>
    <row r="441" spans="1:12" x14ac:dyDescent="0.75">
      <c r="A441" s="1">
        <v>44868</v>
      </c>
      <c r="B441" t="s">
        <v>20</v>
      </c>
      <c r="C441" t="s">
        <v>454</v>
      </c>
      <c r="D441" t="s">
        <v>10</v>
      </c>
      <c r="E441">
        <v>2013</v>
      </c>
      <c r="F441">
        <v>42134</v>
      </c>
      <c r="G441">
        <v>5.7700625529287203E-2</v>
      </c>
      <c r="H441">
        <v>4182.88</v>
      </c>
      <c r="I441" s="5">
        <f>Table1[[#This Row],[Commission Rate]]*Table1[[#This Row],[Sale Price]]</f>
        <v>2431.1581560509871</v>
      </c>
      <c r="J441" s="6">
        <f>Table1[[#This Row],[Sale Price]]-Table1[[#This Row],[Cost of car]]</f>
        <v>37951.120000000003</v>
      </c>
      <c r="K441" s="6">
        <f>YEAR(Table1[[#This Row],[Date]])</f>
        <v>2022</v>
      </c>
      <c r="L441" s="6">
        <f>Table1[[#This Row],[Year Sold]]-Table1[[#This Row],[Car Year]]</f>
        <v>9</v>
      </c>
    </row>
    <row r="442" spans="1:12" hidden="1" x14ac:dyDescent="0.75">
      <c r="A442" s="1">
        <v>44721</v>
      </c>
      <c r="B442" t="s">
        <v>27</v>
      </c>
      <c r="C442" t="s">
        <v>455</v>
      </c>
      <c r="D442" t="s">
        <v>22</v>
      </c>
      <c r="E442">
        <v>2017</v>
      </c>
      <c r="F442">
        <v>27976</v>
      </c>
      <c r="G442">
        <v>0.12847867845615399</v>
      </c>
      <c r="H442">
        <v>11581.47</v>
      </c>
      <c r="I442" s="5">
        <f>Table1[[#This Row],[Commission Rate]]*Table1[[#This Row],[Sale Price]]</f>
        <v>3594.3195084893641</v>
      </c>
      <c r="J442" s="6">
        <f>Table1[[#This Row],[Sale Price]]-Table1[[#This Row],[Cost of car]]</f>
        <v>16394.53</v>
      </c>
      <c r="K442" s="6">
        <f>YEAR(Table1[[#This Row],[Date]])</f>
        <v>2022</v>
      </c>
      <c r="L442" s="6">
        <f>Table1[[#This Row],[Year Sold]]-Table1[[#This Row],[Car Year]]</f>
        <v>5</v>
      </c>
    </row>
    <row r="443" spans="1:12" hidden="1" x14ac:dyDescent="0.75">
      <c r="A443" s="1">
        <v>44793</v>
      </c>
      <c r="B443" t="s">
        <v>46</v>
      </c>
      <c r="C443" t="s">
        <v>456</v>
      </c>
      <c r="D443" t="s">
        <v>22</v>
      </c>
      <c r="E443">
        <v>2015</v>
      </c>
      <c r="F443">
        <v>47939</v>
      </c>
      <c r="G443">
        <v>0.13747414635385899</v>
      </c>
      <c r="H443">
        <v>22695.040000000001</v>
      </c>
      <c r="I443" s="5">
        <f>Table1[[#This Row],[Commission Rate]]*Table1[[#This Row],[Sale Price]]</f>
        <v>6590.3731020576461</v>
      </c>
      <c r="J443" s="6">
        <f>Table1[[#This Row],[Sale Price]]-Table1[[#This Row],[Cost of car]]</f>
        <v>25243.96</v>
      </c>
      <c r="K443" s="6">
        <f>YEAR(Table1[[#This Row],[Date]])</f>
        <v>2022</v>
      </c>
      <c r="L443" s="6">
        <f>Table1[[#This Row],[Year Sold]]-Table1[[#This Row],[Car Year]]</f>
        <v>7</v>
      </c>
    </row>
    <row r="444" spans="1:12" hidden="1" x14ac:dyDescent="0.75">
      <c r="A444" s="1">
        <v>44775</v>
      </c>
      <c r="B444" t="s">
        <v>46</v>
      </c>
      <c r="C444" t="s">
        <v>457</v>
      </c>
      <c r="D444" t="s">
        <v>29</v>
      </c>
      <c r="E444">
        <v>2013</v>
      </c>
      <c r="F444">
        <v>44043</v>
      </c>
      <c r="G444">
        <v>0.14906348688676699</v>
      </c>
      <c r="H444">
        <v>8233.6299999999992</v>
      </c>
      <c r="I444" s="5">
        <f>Table1[[#This Row],[Commission Rate]]*Table1[[#This Row],[Sale Price]]</f>
        <v>6565.2031529538781</v>
      </c>
      <c r="J444" s="6">
        <f>Table1[[#This Row],[Sale Price]]-Table1[[#This Row],[Cost of car]]</f>
        <v>35809.370000000003</v>
      </c>
      <c r="K444" s="6">
        <f>YEAR(Table1[[#This Row],[Date]])</f>
        <v>2022</v>
      </c>
      <c r="L444" s="6">
        <f>Table1[[#This Row],[Year Sold]]-Table1[[#This Row],[Car Year]]</f>
        <v>9</v>
      </c>
    </row>
    <row r="445" spans="1:12" hidden="1" x14ac:dyDescent="0.75">
      <c r="A445" s="1">
        <v>45041</v>
      </c>
      <c r="B445" t="s">
        <v>764</v>
      </c>
      <c r="C445" t="s">
        <v>458</v>
      </c>
      <c r="D445" t="s">
        <v>10</v>
      </c>
      <c r="E445">
        <v>2016</v>
      </c>
      <c r="F445">
        <v>20591</v>
      </c>
      <c r="G445">
        <v>0.13725889424763499</v>
      </c>
      <c r="H445">
        <v>2484.62</v>
      </c>
      <c r="I445" s="5">
        <f>Table1[[#This Row],[Commission Rate]]*Table1[[#This Row],[Sale Price]]</f>
        <v>2826.2978914530522</v>
      </c>
      <c r="J445" s="6">
        <f>Table1[[#This Row],[Sale Price]]-Table1[[#This Row],[Cost of car]]</f>
        <v>18106.38</v>
      </c>
      <c r="K445" s="6">
        <f>YEAR(Table1[[#This Row],[Date]])</f>
        <v>2023</v>
      </c>
      <c r="L445" s="6">
        <f>Table1[[#This Row],[Year Sold]]-Table1[[#This Row],[Car Year]]</f>
        <v>7</v>
      </c>
    </row>
    <row r="446" spans="1:12" hidden="1" x14ac:dyDescent="0.75">
      <c r="A446" s="1">
        <v>44772</v>
      </c>
      <c r="B446" t="s">
        <v>23</v>
      </c>
      <c r="C446" t="s">
        <v>459</v>
      </c>
      <c r="D446" t="s">
        <v>13</v>
      </c>
      <c r="E446">
        <v>2020</v>
      </c>
      <c r="F446">
        <v>36459</v>
      </c>
      <c r="G446">
        <v>0.10335645332155299</v>
      </c>
      <c r="H446">
        <v>11789.99</v>
      </c>
      <c r="I446" s="5">
        <f>Table1[[#This Row],[Commission Rate]]*Table1[[#This Row],[Sale Price]]</f>
        <v>3768.2729316505006</v>
      </c>
      <c r="J446" s="6">
        <f>Table1[[#This Row],[Sale Price]]-Table1[[#This Row],[Cost of car]]</f>
        <v>24669.010000000002</v>
      </c>
      <c r="K446" s="6">
        <f>YEAR(Table1[[#This Row],[Date]])</f>
        <v>2022</v>
      </c>
      <c r="L446" s="6">
        <f>Table1[[#This Row],[Year Sold]]-Table1[[#This Row],[Car Year]]</f>
        <v>2</v>
      </c>
    </row>
    <row r="447" spans="1:12" hidden="1" x14ac:dyDescent="0.75">
      <c r="A447" s="1">
        <v>44744</v>
      </c>
      <c r="B447" t="s">
        <v>46</v>
      </c>
      <c r="C447" t="s">
        <v>460</v>
      </c>
      <c r="D447" t="s">
        <v>13</v>
      </c>
      <c r="E447">
        <v>2013</v>
      </c>
      <c r="F447">
        <v>19939</v>
      </c>
      <c r="G447">
        <v>0.116145739183402</v>
      </c>
      <c r="H447">
        <v>5020.79</v>
      </c>
      <c r="I447" s="5">
        <f>Table1[[#This Row],[Commission Rate]]*Table1[[#This Row],[Sale Price]]</f>
        <v>2315.8298935778525</v>
      </c>
      <c r="J447" s="6">
        <f>Table1[[#This Row],[Sale Price]]-Table1[[#This Row],[Cost of car]]</f>
        <v>14918.21</v>
      </c>
      <c r="K447" s="6">
        <f>YEAR(Table1[[#This Row],[Date]])</f>
        <v>2022</v>
      </c>
      <c r="L447" s="6">
        <f>Table1[[#This Row],[Year Sold]]-Table1[[#This Row],[Car Year]]</f>
        <v>9</v>
      </c>
    </row>
    <row r="448" spans="1:12" hidden="1" x14ac:dyDescent="0.75">
      <c r="A448" s="1">
        <v>44859</v>
      </c>
      <c r="B448" t="s">
        <v>27</v>
      </c>
      <c r="C448" t="s">
        <v>461</v>
      </c>
      <c r="D448" t="s">
        <v>10</v>
      </c>
      <c r="E448">
        <v>2016</v>
      </c>
      <c r="F448">
        <v>30693</v>
      </c>
      <c r="G448">
        <v>0.14680280256677899</v>
      </c>
      <c r="H448">
        <v>4628.43</v>
      </c>
      <c r="I448" s="5">
        <f>Table1[[#This Row],[Commission Rate]]*Table1[[#This Row],[Sale Price]]</f>
        <v>4505.8184191821474</v>
      </c>
      <c r="J448" s="6">
        <f>Table1[[#This Row],[Sale Price]]-Table1[[#This Row],[Cost of car]]</f>
        <v>26064.57</v>
      </c>
      <c r="K448" s="6">
        <f>YEAR(Table1[[#This Row],[Date]])</f>
        <v>2022</v>
      </c>
      <c r="L448" s="6">
        <f>Table1[[#This Row],[Year Sold]]-Table1[[#This Row],[Car Year]]</f>
        <v>6</v>
      </c>
    </row>
    <row r="449" spans="1:12" hidden="1" x14ac:dyDescent="0.75">
      <c r="A449" s="1">
        <v>44737</v>
      </c>
      <c r="B449" t="s">
        <v>17</v>
      </c>
      <c r="C449" t="s">
        <v>462</v>
      </c>
      <c r="D449" t="s">
        <v>10</v>
      </c>
      <c r="E449">
        <v>2018</v>
      </c>
      <c r="F449">
        <v>28714</v>
      </c>
      <c r="G449">
        <v>0.14040364250620699</v>
      </c>
      <c r="H449">
        <v>7196.95</v>
      </c>
      <c r="I449" s="5">
        <f>Table1[[#This Row],[Commission Rate]]*Table1[[#This Row],[Sale Price]]</f>
        <v>4031.5501909232275</v>
      </c>
      <c r="J449" s="6">
        <f>Table1[[#This Row],[Sale Price]]-Table1[[#This Row],[Cost of car]]</f>
        <v>21517.05</v>
      </c>
      <c r="K449" s="6">
        <f>YEAR(Table1[[#This Row],[Date]])</f>
        <v>2022</v>
      </c>
      <c r="L449" s="6">
        <f>Table1[[#This Row],[Year Sold]]-Table1[[#This Row],[Car Year]]</f>
        <v>4</v>
      </c>
    </row>
    <row r="450" spans="1:12" x14ac:dyDescent="0.75">
      <c r="A450" s="1">
        <v>44924</v>
      </c>
      <c r="B450" t="s">
        <v>33</v>
      </c>
      <c r="C450" t="s">
        <v>463</v>
      </c>
      <c r="D450" t="s">
        <v>13</v>
      </c>
      <c r="E450">
        <v>2021</v>
      </c>
      <c r="F450">
        <v>33915</v>
      </c>
      <c r="G450">
        <v>9.1430016342680304E-2</v>
      </c>
      <c r="H450">
        <v>25220.73</v>
      </c>
      <c r="I450" s="5">
        <f>Table1[[#This Row],[Commission Rate]]*Table1[[#This Row],[Sale Price]]</f>
        <v>3100.8490042620024</v>
      </c>
      <c r="J450" s="6">
        <f>Table1[[#This Row],[Sale Price]]-Table1[[#This Row],[Cost of car]]</f>
        <v>8694.27</v>
      </c>
      <c r="K450" s="6">
        <f>YEAR(Table1[[#This Row],[Date]])</f>
        <v>2022</v>
      </c>
      <c r="L450" s="6">
        <f>Table1[[#This Row],[Year Sold]]-Table1[[#This Row],[Car Year]]</f>
        <v>1</v>
      </c>
    </row>
    <row r="451" spans="1:12" x14ac:dyDescent="0.75">
      <c r="A451" s="1">
        <v>44919</v>
      </c>
      <c r="B451" t="s">
        <v>33</v>
      </c>
      <c r="C451" t="s">
        <v>464</v>
      </c>
      <c r="D451" t="s">
        <v>22</v>
      </c>
      <c r="E451">
        <v>2021</v>
      </c>
      <c r="F451">
        <v>36657</v>
      </c>
      <c r="G451">
        <v>7.9777111355828503E-2</v>
      </c>
      <c r="H451">
        <v>20361.439999999999</v>
      </c>
      <c r="I451" s="5">
        <f>Table1[[#This Row],[Commission Rate]]*Table1[[#This Row],[Sale Price]]</f>
        <v>2924.3895709706053</v>
      </c>
      <c r="J451" s="6">
        <f>Table1[[#This Row],[Sale Price]]-Table1[[#This Row],[Cost of car]]</f>
        <v>16295.560000000001</v>
      </c>
      <c r="K451" s="6">
        <f>YEAR(Table1[[#This Row],[Date]])</f>
        <v>2022</v>
      </c>
      <c r="L451" s="6">
        <f>Table1[[#This Row],[Year Sold]]-Table1[[#This Row],[Car Year]]</f>
        <v>1</v>
      </c>
    </row>
    <row r="452" spans="1:12" hidden="1" x14ac:dyDescent="0.75">
      <c r="A452" s="1">
        <v>44863</v>
      </c>
      <c r="B452" t="s">
        <v>11</v>
      </c>
      <c r="C452" t="s">
        <v>465</v>
      </c>
      <c r="D452" t="s">
        <v>13</v>
      </c>
      <c r="E452">
        <v>2016</v>
      </c>
      <c r="F452">
        <v>25269</v>
      </c>
      <c r="G452">
        <v>0.10647678200204801</v>
      </c>
      <c r="H452">
        <v>19029.55</v>
      </c>
      <c r="I452" s="5">
        <f>Table1[[#This Row],[Commission Rate]]*Table1[[#This Row],[Sale Price]]</f>
        <v>2690.5618044097509</v>
      </c>
      <c r="J452" s="6">
        <f>Table1[[#This Row],[Sale Price]]-Table1[[#This Row],[Cost of car]]</f>
        <v>6239.4500000000007</v>
      </c>
      <c r="K452" s="6">
        <f>YEAR(Table1[[#This Row],[Date]])</f>
        <v>2022</v>
      </c>
      <c r="L452" s="6">
        <f>Table1[[#This Row],[Year Sold]]-Table1[[#This Row],[Car Year]]</f>
        <v>6</v>
      </c>
    </row>
    <row r="453" spans="1:12" hidden="1" x14ac:dyDescent="0.75">
      <c r="A453" s="1">
        <v>44940</v>
      </c>
      <c r="B453" t="s">
        <v>27</v>
      </c>
      <c r="C453" t="s">
        <v>466</v>
      </c>
      <c r="D453" t="s">
        <v>10</v>
      </c>
      <c r="E453">
        <v>2010</v>
      </c>
      <c r="F453">
        <v>46517</v>
      </c>
      <c r="G453">
        <v>6.8130599646814602E-2</v>
      </c>
      <c r="H453">
        <v>16816.14</v>
      </c>
      <c r="I453" s="5">
        <f>Table1[[#This Row],[Commission Rate]]*Table1[[#This Row],[Sale Price]]</f>
        <v>3169.2311037708751</v>
      </c>
      <c r="J453" s="6">
        <f>Table1[[#This Row],[Sale Price]]-Table1[[#This Row],[Cost of car]]</f>
        <v>29700.86</v>
      </c>
      <c r="K453" s="6">
        <f>YEAR(Table1[[#This Row],[Date]])</f>
        <v>2023</v>
      </c>
      <c r="L453" s="6">
        <f>Table1[[#This Row],[Year Sold]]-Table1[[#This Row],[Car Year]]</f>
        <v>13</v>
      </c>
    </row>
    <row r="454" spans="1:12" hidden="1" x14ac:dyDescent="0.75">
      <c r="A454" s="1">
        <v>44750</v>
      </c>
      <c r="B454" t="s">
        <v>46</v>
      </c>
      <c r="C454" t="s">
        <v>467</v>
      </c>
      <c r="D454" t="s">
        <v>29</v>
      </c>
      <c r="E454">
        <v>2021</v>
      </c>
      <c r="F454">
        <v>18161</v>
      </c>
      <c r="G454">
        <v>9.4578602124609806E-2</v>
      </c>
      <c r="H454">
        <v>15763.53</v>
      </c>
      <c r="I454" s="5">
        <f>Table1[[#This Row],[Commission Rate]]*Table1[[#This Row],[Sale Price]]</f>
        <v>1717.6419931850387</v>
      </c>
      <c r="J454" s="6">
        <f>Table1[[#This Row],[Sale Price]]-Table1[[#This Row],[Cost of car]]</f>
        <v>2397.4699999999993</v>
      </c>
      <c r="K454" s="6">
        <f>YEAR(Table1[[#This Row],[Date]])</f>
        <v>2022</v>
      </c>
      <c r="L454" s="6">
        <f>Table1[[#This Row],[Year Sold]]-Table1[[#This Row],[Car Year]]</f>
        <v>1</v>
      </c>
    </row>
    <row r="455" spans="1:12" hidden="1" x14ac:dyDescent="0.75">
      <c r="A455" s="1">
        <v>44779</v>
      </c>
      <c r="B455" t="s">
        <v>23</v>
      </c>
      <c r="C455" t="s">
        <v>468</v>
      </c>
      <c r="D455" t="s">
        <v>16</v>
      </c>
      <c r="E455">
        <v>2018</v>
      </c>
      <c r="F455">
        <v>37320</v>
      </c>
      <c r="G455">
        <v>8.6306683522156702E-2</v>
      </c>
      <c r="H455">
        <v>17306.93</v>
      </c>
      <c r="I455" s="5">
        <f>Table1[[#This Row],[Commission Rate]]*Table1[[#This Row],[Sale Price]]</f>
        <v>3220.9654290468879</v>
      </c>
      <c r="J455" s="6">
        <f>Table1[[#This Row],[Sale Price]]-Table1[[#This Row],[Cost of car]]</f>
        <v>20013.07</v>
      </c>
      <c r="K455" s="6">
        <f>YEAR(Table1[[#This Row],[Date]])</f>
        <v>2022</v>
      </c>
      <c r="L455" s="6">
        <f>Table1[[#This Row],[Year Sold]]-Table1[[#This Row],[Car Year]]</f>
        <v>4</v>
      </c>
    </row>
    <row r="456" spans="1:12" hidden="1" x14ac:dyDescent="0.75">
      <c r="A456" s="1">
        <v>44891</v>
      </c>
      <c r="B456" t="s">
        <v>11</v>
      </c>
      <c r="C456" t="s">
        <v>469</v>
      </c>
      <c r="D456" t="s">
        <v>13</v>
      </c>
      <c r="E456">
        <v>2020</v>
      </c>
      <c r="F456">
        <v>36068</v>
      </c>
      <c r="G456">
        <v>7.4500305969936606E-2</v>
      </c>
      <c r="H456">
        <v>10495.07</v>
      </c>
      <c r="I456" s="5">
        <f>Table1[[#This Row],[Commission Rate]]*Table1[[#This Row],[Sale Price]]</f>
        <v>2687.0770357236734</v>
      </c>
      <c r="J456" s="6">
        <f>Table1[[#This Row],[Sale Price]]-Table1[[#This Row],[Cost of car]]</f>
        <v>25572.93</v>
      </c>
      <c r="K456" s="6">
        <f>YEAR(Table1[[#This Row],[Date]])</f>
        <v>2022</v>
      </c>
      <c r="L456" s="6">
        <f>Table1[[#This Row],[Year Sold]]-Table1[[#This Row],[Car Year]]</f>
        <v>2</v>
      </c>
    </row>
    <row r="457" spans="1:12" hidden="1" x14ac:dyDescent="0.75">
      <c r="A457" s="1">
        <v>44692</v>
      </c>
      <c r="B457" t="s">
        <v>27</v>
      </c>
      <c r="C457" t="s">
        <v>470</v>
      </c>
      <c r="D457" t="s">
        <v>10</v>
      </c>
      <c r="E457">
        <v>2013</v>
      </c>
      <c r="F457">
        <v>12227</v>
      </c>
      <c r="G457">
        <v>9.6569479207880796E-2</v>
      </c>
      <c r="H457">
        <v>4704.0200000000004</v>
      </c>
      <c r="I457" s="5">
        <f>Table1[[#This Row],[Commission Rate]]*Table1[[#This Row],[Sale Price]]</f>
        <v>1180.7550222747584</v>
      </c>
      <c r="J457" s="6">
        <f>Table1[[#This Row],[Sale Price]]-Table1[[#This Row],[Cost of car]]</f>
        <v>7522.98</v>
      </c>
      <c r="K457" s="6">
        <f>YEAR(Table1[[#This Row],[Date]])</f>
        <v>2022</v>
      </c>
      <c r="L457" s="6">
        <f>Table1[[#This Row],[Year Sold]]-Table1[[#This Row],[Car Year]]</f>
        <v>9</v>
      </c>
    </row>
    <row r="458" spans="1:12" x14ac:dyDescent="0.75">
      <c r="A458" s="1">
        <v>44901</v>
      </c>
      <c r="B458" t="s">
        <v>33</v>
      </c>
      <c r="C458" t="s">
        <v>471</v>
      </c>
      <c r="D458" t="s">
        <v>29</v>
      </c>
      <c r="E458">
        <v>2013</v>
      </c>
      <c r="F458">
        <v>41927</v>
      </c>
      <c r="G458">
        <v>5.83575361971947E-2</v>
      </c>
      <c r="H458">
        <v>21948.37</v>
      </c>
      <c r="I458" s="5">
        <f>Table1[[#This Row],[Commission Rate]]*Table1[[#This Row],[Sale Price]]</f>
        <v>2446.7564201397822</v>
      </c>
      <c r="J458" s="6">
        <f>Table1[[#This Row],[Sale Price]]-Table1[[#This Row],[Cost of car]]</f>
        <v>19978.63</v>
      </c>
      <c r="K458" s="6">
        <f>YEAR(Table1[[#This Row],[Date]])</f>
        <v>2022</v>
      </c>
      <c r="L458" s="6">
        <f>Table1[[#This Row],[Year Sold]]-Table1[[#This Row],[Car Year]]</f>
        <v>9</v>
      </c>
    </row>
    <row r="459" spans="1:12" hidden="1" x14ac:dyDescent="0.75">
      <c r="A459" s="1">
        <v>44853</v>
      </c>
      <c r="B459" t="s">
        <v>23</v>
      </c>
      <c r="C459" t="s">
        <v>472</v>
      </c>
      <c r="D459" t="s">
        <v>29</v>
      </c>
      <c r="E459">
        <v>2020</v>
      </c>
      <c r="F459">
        <v>34778</v>
      </c>
      <c r="G459">
        <v>9.9759200613231402E-2</v>
      </c>
      <c r="H459">
        <v>9378.67</v>
      </c>
      <c r="I459" s="5">
        <f>Table1[[#This Row],[Commission Rate]]*Table1[[#This Row],[Sale Price]]</f>
        <v>3469.4254789269617</v>
      </c>
      <c r="J459" s="6">
        <f>Table1[[#This Row],[Sale Price]]-Table1[[#This Row],[Cost of car]]</f>
        <v>25399.33</v>
      </c>
      <c r="K459" s="6">
        <f>YEAR(Table1[[#This Row],[Date]])</f>
        <v>2022</v>
      </c>
      <c r="L459" s="6">
        <f>Table1[[#This Row],[Year Sold]]-Table1[[#This Row],[Car Year]]</f>
        <v>2</v>
      </c>
    </row>
    <row r="460" spans="1:12" hidden="1" x14ac:dyDescent="0.75">
      <c r="A460" s="1">
        <v>44722</v>
      </c>
      <c r="B460" t="s">
        <v>23</v>
      </c>
      <c r="C460" t="s">
        <v>473</v>
      </c>
      <c r="D460" t="s">
        <v>29</v>
      </c>
      <c r="E460">
        <v>2013</v>
      </c>
      <c r="F460">
        <v>25834</v>
      </c>
      <c r="G460">
        <v>0.145035313552594</v>
      </c>
      <c r="H460">
        <v>16804.23</v>
      </c>
      <c r="I460" s="5">
        <f>Table1[[#This Row],[Commission Rate]]*Table1[[#This Row],[Sale Price]]</f>
        <v>3746.8422903177134</v>
      </c>
      <c r="J460" s="6">
        <f>Table1[[#This Row],[Sale Price]]-Table1[[#This Row],[Cost of car]]</f>
        <v>9029.77</v>
      </c>
      <c r="K460" s="6">
        <f>YEAR(Table1[[#This Row],[Date]])</f>
        <v>2022</v>
      </c>
      <c r="L460" s="6">
        <f>Table1[[#This Row],[Year Sold]]-Table1[[#This Row],[Car Year]]</f>
        <v>9</v>
      </c>
    </row>
    <row r="461" spans="1:12" hidden="1" x14ac:dyDescent="0.75">
      <c r="A461" s="1">
        <v>44982</v>
      </c>
      <c r="B461" t="s">
        <v>764</v>
      </c>
      <c r="C461" t="s">
        <v>474</v>
      </c>
      <c r="D461" t="s">
        <v>29</v>
      </c>
      <c r="E461">
        <v>2021</v>
      </c>
      <c r="F461">
        <v>14304</v>
      </c>
      <c r="G461">
        <v>5.9377014640006699E-2</v>
      </c>
      <c r="H461">
        <v>6484.43</v>
      </c>
      <c r="I461" s="5">
        <f>Table1[[#This Row],[Commission Rate]]*Table1[[#This Row],[Sale Price]]</f>
        <v>849.3288174106558</v>
      </c>
      <c r="J461" s="6">
        <f>Table1[[#This Row],[Sale Price]]-Table1[[#This Row],[Cost of car]]</f>
        <v>7819.57</v>
      </c>
      <c r="K461" s="6">
        <f>YEAR(Table1[[#This Row],[Date]])</f>
        <v>2023</v>
      </c>
      <c r="L461" s="6">
        <f>Table1[[#This Row],[Year Sold]]-Table1[[#This Row],[Car Year]]</f>
        <v>2</v>
      </c>
    </row>
    <row r="462" spans="1:12" x14ac:dyDescent="0.75">
      <c r="A462" s="1">
        <v>44806</v>
      </c>
      <c r="B462" t="s">
        <v>20</v>
      </c>
      <c r="C462" t="s">
        <v>475</v>
      </c>
      <c r="D462" t="s">
        <v>13</v>
      </c>
      <c r="E462">
        <v>2018</v>
      </c>
      <c r="F462">
        <v>23787</v>
      </c>
      <c r="G462">
        <v>9.6468877774744805E-2</v>
      </c>
      <c r="H462">
        <v>5457.35</v>
      </c>
      <c r="I462" s="5">
        <f>Table1[[#This Row],[Commission Rate]]*Table1[[#This Row],[Sale Price]]</f>
        <v>2294.7051956278547</v>
      </c>
      <c r="J462" s="6">
        <f>Table1[[#This Row],[Sale Price]]-Table1[[#This Row],[Cost of car]]</f>
        <v>18329.650000000001</v>
      </c>
      <c r="K462" s="6">
        <f>YEAR(Table1[[#This Row],[Date]])</f>
        <v>2022</v>
      </c>
      <c r="L462" s="6">
        <f>Table1[[#This Row],[Year Sold]]-Table1[[#This Row],[Car Year]]</f>
        <v>4</v>
      </c>
    </row>
    <row r="463" spans="1:12" hidden="1" x14ac:dyDescent="0.75">
      <c r="A463" s="1">
        <v>44685</v>
      </c>
      <c r="B463" t="s">
        <v>8</v>
      </c>
      <c r="C463" t="s">
        <v>476</v>
      </c>
      <c r="D463" t="s">
        <v>10</v>
      </c>
      <c r="E463">
        <v>2016</v>
      </c>
      <c r="F463">
        <v>22325</v>
      </c>
      <c r="G463">
        <v>0.113147751855003</v>
      </c>
      <c r="H463">
        <v>7606.16</v>
      </c>
      <c r="I463" s="5">
        <f>Table1[[#This Row],[Commission Rate]]*Table1[[#This Row],[Sale Price]]</f>
        <v>2526.023560162942</v>
      </c>
      <c r="J463" s="6">
        <f>Table1[[#This Row],[Sale Price]]-Table1[[#This Row],[Cost of car]]</f>
        <v>14718.84</v>
      </c>
      <c r="K463" s="6">
        <f>YEAR(Table1[[#This Row],[Date]])</f>
        <v>2022</v>
      </c>
      <c r="L463" s="6">
        <f>Table1[[#This Row],[Year Sold]]-Table1[[#This Row],[Car Year]]</f>
        <v>6</v>
      </c>
    </row>
    <row r="464" spans="1:12" hidden="1" x14ac:dyDescent="0.75">
      <c r="A464" s="1">
        <v>44998</v>
      </c>
      <c r="B464" t="s">
        <v>11</v>
      </c>
      <c r="C464" t="s">
        <v>477</v>
      </c>
      <c r="D464" t="s">
        <v>13</v>
      </c>
      <c r="E464">
        <v>2019</v>
      </c>
      <c r="F464">
        <v>27633</v>
      </c>
      <c r="G464">
        <v>5.7262792482021901E-2</v>
      </c>
      <c r="H464">
        <v>5361.89</v>
      </c>
      <c r="I464" s="5">
        <f>Table1[[#This Row],[Commission Rate]]*Table1[[#This Row],[Sale Price]]</f>
        <v>1582.3427446557112</v>
      </c>
      <c r="J464" s="6">
        <f>Table1[[#This Row],[Sale Price]]-Table1[[#This Row],[Cost of car]]</f>
        <v>22271.11</v>
      </c>
      <c r="K464" s="6">
        <f>YEAR(Table1[[#This Row],[Date]])</f>
        <v>2023</v>
      </c>
      <c r="L464" s="6">
        <f>Table1[[#This Row],[Year Sold]]-Table1[[#This Row],[Car Year]]</f>
        <v>4</v>
      </c>
    </row>
    <row r="465" spans="1:12" hidden="1" x14ac:dyDescent="0.75">
      <c r="A465" s="1">
        <v>45016</v>
      </c>
      <c r="B465" t="s">
        <v>46</v>
      </c>
      <c r="C465" t="s">
        <v>478</v>
      </c>
      <c r="D465" t="s">
        <v>22</v>
      </c>
      <c r="E465">
        <v>2021</v>
      </c>
      <c r="F465">
        <v>22407</v>
      </c>
      <c r="G465">
        <v>7.5506418710677203E-2</v>
      </c>
      <c r="H465">
        <v>17260.939999999999</v>
      </c>
      <c r="I465" s="5">
        <f>Table1[[#This Row],[Commission Rate]]*Table1[[#This Row],[Sale Price]]</f>
        <v>1691.872324050144</v>
      </c>
      <c r="J465" s="6">
        <f>Table1[[#This Row],[Sale Price]]-Table1[[#This Row],[Cost of car]]</f>
        <v>5146.0600000000013</v>
      </c>
      <c r="K465" s="6">
        <f>YEAR(Table1[[#This Row],[Date]])</f>
        <v>2023</v>
      </c>
      <c r="L465" s="6">
        <f>Table1[[#This Row],[Year Sold]]-Table1[[#This Row],[Car Year]]</f>
        <v>2</v>
      </c>
    </row>
    <row r="466" spans="1:12" hidden="1" x14ac:dyDescent="0.75">
      <c r="A466" s="1">
        <v>44764</v>
      </c>
      <c r="B466" t="s">
        <v>27</v>
      </c>
      <c r="C466" t="s">
        <v>479</v>
      </c>
      <c r="D466" t="s">
        <v>22</v>
      </c>
      <c r="E466">
        <v>2012</v>
      </c>
      <c r="F466">
        <v>46176</v>
      </c>
      <c r="G466">
        <v>7.1135567663512395E-2</v>
      </c>
      <c r="H466">
        <v>13076.99</v>
      </c>
      <c r="I466" s="5">
        <f>Table1[[#This Row],[Commission Rate]]*Table1[[#This Row],[Sale Price]]</f>
        <v>3284.7559724303483</v>
      </c>
      <c r="J466" s="6">
        <f>Table1[[#This Row],[Sale Price]]-Table1[[#This Row],[Cost of car]]</f>
        <v>33099.01</v>
      </c>
      <c r="K466" s="6">
        <f>YEAR(Table1[[#This Row],[Date]])</f>
        <v>2022</v>
      </c>
      <c r="L466" s="6">
        <f>Table1[[#This Row],[Year Sold]]-Table1[[#This Row],[Car Year]]</f>
        <v>10</v>
      </c>
    </row>
    <row r="467" spans="1:12" hidden="1" x14ac:dyDescent="0.75">
      <c r="A467" s="1">
        <v>44875</v>
      </c>
      <c r="B467" t="s">
        <v>11</v>
      </c>
      <c r="C467" t="s">
        <v>480</v>
      </c>
      <c r="D467" t="s">
        <v>29</v>
      </c>
      <c r="E467">
        <v>2017</v>
      </c>
      <c r="F467">
        <v>27217</v>
      </c>
      <c r="G467">
        <v>7.2606712057664502E-2</v>
      </c>
      <c r="H467">
        <v>11690.38</v>
      </c>
      <c r="I467" s="5">
        <f>Table1[[#This Row],[Commission Rate]]*Table1[[#This Row],[Sale Price]]</f>
        <v>1976.1368820734547</v>
      </c>
      <c r="J467" s="6">
        <f>Table1[[#This Row],[Sale Price]]-Table1[[#This Row],[Cost of car]]</f>
        <v>15526.62</v>
      </c>
      <c r="K467" s="6">
        <f>YEAR(Table1[[#This Row],[Date]])</f>
        <v>2022</v>
      </c>
      <c r="L467" s="6">
        <f>Table1[[#This Row],[Year Sold]]-Table1[[#This Row],[Car Year]]</f>
        <v>5</v>
      </c>
    </row>
    <row r="468" spans="1:12" hidden="1" x14ac:dyDescent="0.75">
      <c r="A468" s="1">
        <v>44977</v>
      </c>
      <c r="B468" t="s">
        <v>8</v>
      </c>
      <c r="C468" t="s">
        <v>481</v>
      </c>
      <c r="D468" t="s">
        <v>13</v>
      </c>
      <c r="E468">
        <v>2016</v>
      </c>
      <c r="F468">
        <v>47922</v>
      </c>
      <c r="G468">
        <v>0.132846621203458</v>
      </c>
      <c r="H468">
        <v>12339.01</v>
      </c>
      <c r="I468" s="5">
        <f>Table1[[#This Row],[Commission Rate]]*Table1[[#This Row],[Sale Price]]</f>
        <v>6366.2757813121143</v>
      </c>
      <c r="J468" s="6">
        <f>Table1[[#This Row],[Sale Price]]-Table1[[#This Row],[Cost of car]]</f>
        <v>35582.99</v>
      </c>
      <c r="K468" s="6">
        <f>YEAR(Table1[[#This Row],[Date]])</f>
        <v>2023</v>
      </c>
      <c r="L468" s="6">
        <f>Table1[[#This Row],[Year Sold]]-Table1[[#This Row],[Car Year]]</f>
        <v>7</v>
      </c>
    </row>
    <row r="469" spans="1:12" hidden="1" x14ac:dyDescent="0.75">
      <c r="A469" s="1">
        <v>45043</v>
      </c>
      <c r="B469" t="s">
        <v>46</v>
      </c>
      <c r="C469" t="s">
        <v>482</v>
      </c>
      <c r="D469" t="s">
        <v>22</v>
      </c>
      <c r="E469">
        <v>2011</v>
      </c>
      <c r="F469">
        <v>11625</v>
      </c>
      <c r="G469">
        <v>6.5852579106759998E-2</v>
      </c>
      <c r="H469">
        <v>2359.87</v>
      </c>
      <c r="I469" s="5">
        <f>Table1[[#This Row],[Commission Rate]]*Table1[[#This Row],[Sale Price]]</f>
        <v>765.53623211608499</v>
      </c>
      <c r="J469" s="6">
        <f>Table1[[#This Row],[Sale Price]]-Table1[[#This Row],[Cost of car]]</f>
        <v>9265.130000000001</v>
      </c>
      <c r="K469" s="6">
        <f>YEAR(Table1[[#This Row],[Date]])</f>
        <v>2023</v>
      </c>
      <c r="L469" s="6">
        <f>Table1[[#This Row],[Year Sold]]-Table1[[#This Row],[Car Year]]</f>
        <v>12</v>
      </c>
    </row>
    <row r="470" spans="1:12" hidden="1" x14ac:dyDescent="0.75">
      <c r="A470" s="1">
        <v>44858</v>
      </c>
      <c r="B470" t="s">
        <v>27</v>
      </c>
      <c r="C470" t="s">
        <v>483</v>
      </c>
      <c r="D470" t="s">
        <v>10</v>
      </c>
      <c r="E470">
        <v>2017</v>
      </c>
      <c r="F470">
        <v>33183</v>
      </c>
      <c r="G470">
        <v>0.13104986456317999</v>
      </c>
      <c r="H470">
        <v>14499.41</v>
      </c>
      <c r="I470" s="5">
        <f>Table1[[#This Row],[Commission Rate]]*Table1[[#This Row],[Sale Price]]</f>
        <v>4348.6276558000018</v>
      </c>
      <c r="J470" s="6">
        <f>Table1[[#This Row],[Sale Price]]-Table1[[#This Row],[Cost of car]]</f>
        <v>18683.59</v>
      </c>
      <c r="K470" s="6">
        <f>YEAR(Table1[[#This Row],[Date]])</f>
        <v>2022</v>
      </c>
      <c r="L470" s="6">
        <f>Table1[[#This Row],[Year Sold]]-Table1[[#This Row],[Car Year]]</f>
        <v>5</v>
      </c>
    </row>
    <row r="471" spans="1:12" hidden="1" x14ac:dyDescent="0.75">
      <c r="A471" s="1">
        <v>44771</v>
      </c>
      <c r="B471" t="s">
        <v>11</v>
      </c>
      <c r="C471" t="s">
        <v>484</v>
      </c>
      <c r="D471" t="s">
        <v>10</v>
      </c>
      <c r="E471">
        <v>2012</v>
      </c>
      <c r="F471">
        <v>10467</v>
      </c>
      <c r="G471">
        <v>0.116346409138033</v>
      </c>
      <c r="H471">
        <v>2099.16</v>
      </c>
      <c r="I471" s="5">
        <f>Table1[[#This Row],[Commission Rate]]*Table1[[#This Row],[Sale Price]]</f>
        <v>1217.7978644477914</v>
      </c>
      <c r="J471" s="6">
        <f>Table1[[#This Row],[Sale Price]]-Table1[[#This Row],[Cost of car]]</f>
        <v>8367.84</v>
      </c>
      <c r="K471" s="6">
        <f>YEAR(Table1[[#This Row],[Date]])</f>
        <v>2022</v>
      </c>
      <c r="L471" s="6">
        <f>Table1[[#This Row],[Year Sold]]-Table1[[#This Row],[Car Year]]</f>
        <v>10</v>
      </c>
    </row>
    <row r="472" spans="1:12" hidden="1" x14ac:dyDescent="0.75">
      <c r="A472" s="1">
        <v>45038</v>
      </c>
      <c r="B472" t="s">
        <v>11</v>
      </c>
      <c r="C472" t="s">
        <v>485</v>
      </c>
      <c r="D472" t="s">
        <v>13</v>
      </c>
      <c r="E472">
        <v>2015</v>
      </c>
      <c r="F472">
        <v>41448</v>
      </c>
      <c r="G472">
        <v>0.126167201254411</v>
      </c>
      <c r="H472">
        <v>9019.8799999999992</v>
      </c>
      <c r="I472" s="5">
        <f>Table1[[#This Row],[Commission Rate]]*Table1[[#This Row],[Sale Price]]</f>
        <v>5229.3781575928269</v>
      </c>
      <c r="J472" s="6">
        <f>Table1[[#This Row],[Sale Price]]-Table1[[#This Row],[Cost of car]]</f>
        <v>32428.120000000003</v>
      </c>
      <c r="K472" s="6">
        <f>YEAR(Table1[[#This Row],[Date]])</f>
        <v>2023</v>
      </c>
      <c r="L472" s="6">
        <f>Table1[[#This Row],[Year Sold]]-Table1[[#This Row],[Car Year]]</f>
        <v>8</v>
      </c>
    </row>
    <row r="473" spans="1:12" hidden="1" x14ac:dyDescent="0.75">
      <c r="A473" s="1">
        <v>44973</v>
      </c>
      <c r="B473" t="s">
        <v>20</v>
      </c>
      <c r="C473" t="s">
        <v>486</v>
      </c>
      <c r="D473" t="s">
        <v>16</v>
      </c>
      <c r="E473">
        <v>2015</v>
      </c>
      <c r="F473">
        <v>17236</v>
      </c>
      <c r="G473">
        <v>0.109545885606511</v>
      </c>
      <c r="H473">
        <v>1707.48</v>
      </c>
      <c r="I473" s="5">
        <f>Table1[[#This Row],[Commission Rate]]*Table1[[#This Row],[Sale Price]]</f>
        <v>1888.1328843138238</v>
      </c>
      <c r="J473" s="6">
        <f>Table1[[#This Row],[Sale Price]]-Table1[[#This Row],[Cost of car]]</f>
        <v>15528.52</v>
      </c>
      <c r="K473" s="6">
        <f>YEAR(Table1[[#This Row],[Date]])</f>
        <v>2023</v>
      </c>
      <c r="L473" s="6">
        <f>Table1[[#This Row],[Year Sold]]-Table1[[#This Row],[Car Year]]</f>
        <v>8</v>
      </c>
    </row>
    <row r="474" spans="1:12" x14ac:dyDescent="0.75">
      <c r="A474" s="1">
        <v>44904</v>
      </c>
      <c r="B474" t="s">
        <v>20</v>
      </c>
      <c r="C474" t="s">
        <v>487</v>
      </c>
      <c r="D474" t="s">
        <v>10</v>
      </c>
      <c r="E474">
        <v>2016</v>
      </c>
      <c r="F474">
        <v>22519</v>
      </c>
      <c r="G474">
        <v>5.6367274341191598E-2</v>
      </c>
      <c r="H474">
        <v>5240.87</v>
      </c>
      <c r="I474" s="5">
        <f>Table1[[#This Row],[Commission Rate]]*Table1[[#This Row],[Sale Price]]</f>
        <v>1269.3346508892937</v>
      </c>
      <c r="J474" s="6">
        <f>Table1[[#This Row],[Sale Price]]-Table1[[#This Row],[Cost of car]]</f>
        <v>17278.13</v>
      </c>
      <c r="K474" s="6">
        <f>YEAR(Table1[[#This Row],[Date]])</f>
        <v>2022</v>
      </c>
      <c r="L474" s="6">
        <f>Table1[[#This Row],[Year Sold]]-Table1[[#This Row],[Car Year]]</f>
        <v>6</v>
      </c>
    </row>
    <row r="475" spans="1:12" hidden="1" x14ac:dyDescent="0.75">
      <c r="A475" s="1">
        <v>44950</v>
      </c>
      <c r="B475" t="s">
        <v>23</v>
      </c>
      <c r="C475" t="s">
        <v>488</v>
      </c>
      <c r="D475" t="s">
        <v>10</v>
      </c>
      <c r="E475">
        <v>2022</v>
      </c>
      <c r="F475">
        <v>39412</v>
      </c>
      <c r="G475">
        <v>7.9289552979383504E-2</v>
      </c>
      <c r="H475">
        <v>14411.72</v>
      </c>
      <c r="I475" s="5">
        <f>Table1[[#This Row],[Commission Rate]]*Table1[[#This Row],[Sale Price]]</f>
        <v>3124.9598620234628</v>
      </c>
      <c r="J475" s="6">
        <f>Table1[[#This Row],[Sale Price]]-Table1[[#This Row],[Cost of car]]</f>
        <v>25000.28</v>
      </c>
      <c r="K475" s="6">
        <f>YEAR(Table1[[#This Row],[Date]])</f>
        <v>2023</v>
      </c>
      <c r="L475" s="6">
        <f>Table1[[#This Row],[Year Sold]]-Table1[[#This Row],[Car Year]]</f>
        <v>1</v>
      </c>
    </row>
    <row r="476" spans="1:12" hidden="1" x14ac:dyDescent="0.75">
      <c r="A476" s="1">
        <v>45041</v>
      </c>
      <c r="B476" t="s">
        <v>20</v>
      </c>
      <c r="C476" t="s">
        <v>489</v>
      </c>
      <c r="D476" t="s">
        <v>22</v>
      </c>
      <c r="E476">
        <v>2019</v>
      </c>
      <c r="F476">
        <v>37998</v>
      </c>
      <c r="G476">
        <v>0.12780599546615701</v>
      </c>
      <c r="H476">
        <v>8229.5400000000009</v>
      </c>
      <c r="I476" s="5">
        <f>Table1[[#This Row],[Commission Rate]]*Table1[[#This Row],[Sale Price]]</f>
        <v>4856.3722157230341</v>
      </c>
      <c r="J476" s="6">
        <f>Table1[[#This Row],[Sale Price]]-Table1[[#This Row],[Cost of car]]</f>
        <v>29768.46</v>
      </c>
      <c r="K476" s="6">
        <f>YEAR(Table1[[#This Row],[Date]])</f>
        <v>2023</v>
      </c>
      <c r="L476" s="6">
        <f>Table1[[#This Row],[Year Sold]]-Table1[[#This Row],[Car Year]]</f>
        <v>4</v>
      </c>
    </row>
    <row r="477" spans="1:12" hidden="1" x14ac:dyDescent="0.75">
      <c r="A477" s="1">
        <v>45039</v>
      </c>
      <c r="B477" t="s">
        <v>14</v>
      </c>
      <c r="C477" t="s">
        <v>490</v>
      </c>
      <c r="D477" t="s">
        <v>29</v>
      </c>
      <c r="E477">
        <v>2011</v>
      </c>
      <c r="F477">
        <v>16946</v>
      </c>
      <c r="G477">
        <v>0.13559072803043201</v>
      </c>
      <c r="H477">
        <v>7928.59</v>
      </c>
      <c r="I477" s="5">
        <f>Table1[[#This Row],[Commission Rate]]*Table1[[#This Row],[Sale Price]]</f>
        <v>2297.7204772037007</v>
      </c>
      <c r="J477" s="6">
        <f>Table1[[#This Row],[Sale Price]]-Table1[[#This Row],[Cost of car]]</f>
        <v>9017.41</v>
      </c>
      <c r="K477" s="6">
        <f>YEAR(Table1[[#This Row],[Date]])</f>
        <v>2023</v>
      </c>
      <c r="L477" s="6">
        <f>Table1[[#This Row],[Year Sold]]-Table1[[#This Row],[Car Year]]</f>
        <v>12</v>
      </c>
    </row>
    <row r="478" spans="1:12" hidden="1" x14ac:dyDescent="0.75">
      <c r="A478" s="1">
        <v>45041</v>
      </c>
      <c r="B478" t="s">
        <v>20</v>
      </c>
      <c r="C478" t="s">
        <v>491</v>
      </c>
      <c r="D478" t="s">
        <v>29</v>
      </c>
      <c r="E478">
        <v>2012</v>
      </c>
      <c r="F478">
        <v>32461</v>
      </c>
      <c r="G478">
        <v>9.9031697614782699E-2</v>
      </c>
      <c r="H478">
        <v>8225.98</v>
      </c>
      <c r="I478" s="5">
        <f>Table1[[#This Row],[Commission Rate]]*Table1[[#This Row],[Sale Price]]</f>
        <v>3214.6679362734612</v>
      </c>
      <c r="J478" s="6">
        <f>Table1[[#This Row],[Sale Price]]-Table1[[#This Row],[Cost of car]]</f>
        <v>24235.02</v>
      </c>
      <c r="K478" s="6">
        <f>YEAR(Table1[[#This Row],[Date]])</f>
        <v>2023</v>
      </c>
      <c r="L478" s="6">
        <f>Table1[[#This Row],[Year Sold]]-Table1[[#This Row],[Car Year]]</f>
        <v>11</v>
      </c>
    </row>
    <row r="479" spans="1:12" hidden="1" x14ac:dyDescent="0.75">
      <c r="A479" s="1">
        <v>44892</v>
      </c>
      <c r="B479" t="s">
        <v>14</v>
      </c>
      <c r="C479" t="s">
        <v>492</v>
      </c>
      <c r="D479" t="s">
        <v>16</v>
      </c>
      <c r="E479">
        <v>2011</v>
      </c>
      <c r="F479">
        <v>30330</v>
      </c>
      <c r="G479">
        <v>0.119569854441597</v>
      </c>
      <c r="H479">
        <v>18837.919999999998</v>
      </c>
      <c r="I479" s="5">
        <f>Table1[[#This Row],[Commission Rate]]*Table1[[#This Row],[Sale Price]]</f>
        <v>3626.553685213637</v>
      </c>
      <c r="J479" s="6">
        <f>Table1[[#This Row],[Sale Price]]-Table1[[#This Row],[Cost of car]]</f>
        <v>11492.080000000002</v>
      </c>
      <c r="K479" s="6">
        <f>YEAR(Table1[[#This Row],[Date]])</f>
        <v>2022</v>
      </c>
      <c r="L479" s="6">
        <f>Table1[[#This Row],[Year Sold]]-Table1[[#This Row],[Car Year]]</f>
        <v>11</v>
      </c>
    </row>
    <row r="480" spans="1:12" hidden="1" x14ac:dyDescent="0.75">
      <c r="A480" s="1">
        <v>44965</v>
      </c>
      <c r="B480" t="s">
        <v>27</v>
      </c>
      <c r="C480" t="s">
        <v>493</v>
      </c>
      <c r="D480" t="s">
        <v>10</v>
      </c>
      <c r="E480">
        <v>2017</v>
      </c>
      <c r="F480">
        <v>17559</v>
      </c>
      <c r="G480">
        <v>9.3811499332492596E-2</v>
      </c>
      <c r="H480">
        <v>8991.14</v>
      </c>
      <c r="I480" s="5">
        <f>Table1[[#This Row],[Commission Rate]]*Table1[[#This Row],[Sale Price]]</f>
        <v>1647.2361167792376</v>
      </c>
      <c r="J480" s="6">
        <f>Table1[[#This Row],[Sale Price]]-Table1[[#This Row],[Cost of car]]</f>
        <v>8567.86</v>
      </c>
      <c r="K480" s="6">
        <f>YEAR(Table1[[#This Row],[Date]])</f>
        <v>2023</v>
      </c>
      <c r="L480" s="6">
        <f>Table1[[#This Row],[Year Sold]]-Table1[[#This Row],[Car Year]]</f>
        <v>6</v>
      </c>
    </row>
    <row r="481" spans="1:12" hidden="1" x14ac:dyDescent="0.75">
      <c r="A481" s="1">
        <v>45014</v>
      </c>
      <c r="B481" t="s">
        <v>23</v>
      </c>
      <c r="C481" t="s">
        <v>494</v>
      </c>
      <c r="D481" t="s">
        <v>22</v>
      </c>
      <c r="E481">
        <v>2017</v>
      </c>
      <c r="F481">
        <v>35714</v>
      </c>
      <c r="G481">
        <v>0.10236929084759</v>
      </c>
      <c r="H481">
        <v>4968.4399999999996</v>
      </c>
      <c r="I481" s="5">
        <f>Table1[[#This Row],[Commission Rate]]*Table1[[#This Row],[Sale Price]]</f>
        <v>3656.0168533308292</v>
      </c>
      <c r="J481" s="6">
        <f>Table1[[#This Row],[Sale Price]]-Table1[[#This Row],[Cost of car]]</f>
        <v>30745.56</v>
      </c>
      <c r="K481" s="6">
        <f>YEAR(Table1[[#This Row],[Date]])</f>
        <v>2023</v>
      </c>
      <c r="L481" s="6">
        <f>Table1[[#This Row],[Year Sold]]-Table1[[#This Row],[Car Year]]</f>
        <v>6</v>
      </c>
    </row>
    <row r="482" spans="1:12" hidden="1" x14ac:dyDescent="0.75">
      <c r="A482" s="1">
        <v>45003</v>
      </c>
      <c r="B482" t="s">
        <v>20</v>
      </c>
      <c r="C482" t="s">
        <v>495</v>
      </c>
      <c r="D482" t="s">
        <v>16</v>
      </c>
      <c r="E482">
        <v>2020</v>
      </c>
      <c r="F482">
        <v>37566</v>
      </c>
      <c r="G482">
        <v>0.14646895917188499</v>
      </c>
      <c r="H482">
        <v>29421.040000000001</v>
      </c>
      <c r="I482" s="5">
        <f>Table1[[#This Row],[Commission Rate]]*Table1[[#This Row],[Sale Price]]</f>
        <v>5502.2529202510314</v>
      </c>
      <c r="J482" s="6">
        <f>Table1[[#This Row],[Sale Price]]-Table1[[#This Row],[Cost of car]]</f>
        <v>8144.9599999999991</v>
      </c>
      <c r="K482" s="6">
        <f>YEAR(Table1[[#This Row],[Date]])</f>
        <v>2023</v>
      </c>
      <c r="L482" s="6">
        <f>Table1[[#This Row],[Year Sold]]-Table1[[#This Row],[Car Year]]</f>
        <v>3</v>
      </c>
    </row>
    <row r="483" spans="1:12" hidden="1" x14ac:dyDescent="0.75">
      <c r="A483" s="1">
        <v>44894</v>
      </c>
      <c r="B483" t="s">
        <v>8</v>
      </c>
      <c r="C483" t="s">
        <v>496</v>
      </c>
      <c r="D483" t="s">
        <v>29</v>
      </c>
      <c r="E483">
        <v>2019</v>
      </c>
      <c r="F483">
        <v>27500</v>
      </c>
      <c r="G483">
        <v>7.4098792707182601E-2</v>
      </c>
      <c r="H483">
        <v>20795.21</v>
      </c>
      <c r="I483" s="5">
        <f>Table1[[#This Row],[Commission Rate]]*Table1[[#This Row],[Sale Price]]</f>
        <v>2037.7167994475215</v>
      </c>
      <c r="J483" s="6">
        <f>Table1[[#This Row],[Sale Price]]-Table1[[#This Row],[Cost of car]]</f>
        <v>6704.7900000000009</v>
      </c>
      <c r="K483" s="6">
        <f>YEAR(Table1[[#This Row],[Date]])</f>
        <v>2022</v>
      </c>
      <c r="L483" s="6">
        <f>Table1[[#This Row],[Year Sold]]-Table1[[#This Row],[Car Year]]</f>
        <v>3</v>
      </c>
    </row>
    <row r="484" spans="1:12" x14ac:dyDescent="0.75">
      <c r="A484" s="1">
        <v>44775</v>
      </c>
      <c r="B484" t="s">
        <v>20</v>
      </c>
      <c r="C484" t="s">
        <v>497</v>
      </c>
      <c r="D484" t="s">
        <v>29</v>
      </c>
      <c r="E484">
        <v>2018</v>
      </c>
      <c r="F484">
        <v>44305</v>
      </c>
      <c r="G484">
        <v>0.101660683793941</v>
      </c>
      <c r="H484">
        <v>8444.17</v>
      </c>
      <c r="I484" s="5">
        <f>Table1[[#This Row],[Commission Rate]]*Table1[[#This Row],[Sale Price]]</f>
        <v>4504.0765954905555</v>
      </c>
      <c r="J484" s="6">
        <f>Table1[[#This Row],[Sale Price]]-Table1[[#This Row],[Cost of car]]</f>
        <v>35860.83</v>
      </c>
      <c r="K484" s="6">
        <f>YEAR(Table1[[#This Row],[Date]])</f>
        <v>2022</v>
      </c>
      <c r="L484" s="6">
        <f>Table1[[#This Row],[Year Sold]]-Table1[[#This Row],[Car Year]]</f>
        <v>4</v>
      </c>
    </row>
    <row r="485" spans="1:12" hidden="1" x14ac:dyDescent="0.75">
      <c r="A485" s="1">
        <v>44736</v>
      </c>
      <c r="B485" t="s">
        <v>11</v>
      </c>
      <c r="C485" t="s">
        <v>498</v>
      </c>
      <c r="D485" t="s">
        <v>16</v>
      </c>
      <c r="E485">
        <v>2015</v>
      </c>
      <c r="F485">
        <v>13507</v>
      </c>
      <c r="G485">
        <v>0.116185172851461</v>
      </c>
      <c r="H485">
        <v>3978.8</v>
      </c>
      <c r="I485" s="5">
        <f>Table1[[#This Row],[Commission Rate]]*Table1[[#This Row],[Sale Price]]</f>
        <v>1569.3131297046837</v>
      </c>
      <c r="J485" s="6">
        <f>Table1[[#This Row],[Sale Price]]-Table1[[#This Row],[Cost of car]]</f>
        <v>9528.2000000000007</v>
      </c>
      <c r="K485" s="6">
        <f>YEAR(Table1[[#This Row],[Date]])</f>
        <v>2022</v>
      </c>
      <c r="L485" s="6">
        <f>Table1[[#This Row],[Year Sold]]-Table1[[#This Row],[Car Year]]</f>
        <v>7</v>
      </c>
    </row>
    <row r="486" spans="1:12" hidden="1" x14ac:dyDescent="0.75">
      <c r="A486" s="1">
        <v>45006</v>
      </c>
      <c r="B486" t="s">
        <v>46</v>
      </c>
      <c r="C486" t="s">
        <v>499</v>
      </c>
      <c r="D486" t="s">
        <v>10</v>
      </c>
      <c r="E486">
        <v>2011</v>
      </c>
      <c r="F486">
        <v>28716</v>
      </c>
      <c r="G486">
        <v>8.5160527870563496E-2</v>
      </c>
      <c r="H486">
        <v>8685.9699999999993</v>
      </c>
      <c r="I486" s="5">
        <f>Table1[[#This Row],[Commission Rate]]*Table1[[#This Row],[Sale Price]]</f>
        <v>2445.4697183311014</v>
      </c>
      <c r="J486" s="6">
        <f>Table1[[#This Row],[Sale Price]]-Table1[[#This Row],[Cost of car]]</f>
        <v>20030.03</v>
      </c>
      <c r="K486" s="6">
        <f>YEAR(Table1[[#This Row],[Date]])</f>
        <v>2023</v>
      </c>
      <c r="L486" s="6">
        <f>Table1[[#This Row],[Year Sold]]-Table1[[#This Row],[Car Year]]</f>
        <v>12</v>
      </c>
    </row>
    <row r="487" spans="1:12" x14ac:dyDescent="0.75">
      <c r="A487" s="1">
        <v>44728</v>
      </c>
      <c r="B487" t="s">
        <v>20</v>
      </c>
      <c r="C487" t="s">
        <v>500</v>
      </c>
      <c r="D487" t="s">
        <v>10</v>
      </c>
      <c r="E487">
        <v>2011</v>
      </c>
      <c r="F487">
        <v>18667</v>
      </c>
      <c r="G487">
        <v>5.58854851232818E-2</v>
      </c>
      <c r="H487">
        <v>14967.27</v>
      </c>
      <c r="I487" s="5">
        <f>Table1[[#This Row],[Commission Rate]]*Table1[[#This Row],[Sale Price]]</f>
        <v>1043.2143507963015</v>
      </c>
      <c r="J487" s="6">
        <f>Table1[[#This Row],[Sale Price]]-Table1[[#This Row],[Cost of car]]</f>
        <v>3699.7299999999996</v>
      </c>
      <c r="K487" s="6">
        <f>YEAR(Table1[[#This Row],[Date]])</f>
        <v>2022</v>
      </c>
      <c r="L487" s="6">
        <f>Table1[[#This Row],[Year Sold]]-Table1[[#This Row],[Car Year]]</f>
        <v>11</v>
      </c>
    </row>
    <row r="488" spans="1:12" hidden="1" x14ac:dyDescent="0.75">
      <c r="A488" s="1">
        <v>44711</v>
      </c>
      <c r="B488" t="s">
        <v>27</v>
      </c>
      <c r="C488" t="s">
        <v>501</v>
      </c>
      <c r="D488" t="s">
        <v>10</v>
      </c>
      <c r="E488">
        <v>2015</v>
      </c>
      <c r="F488">
        <v>20262</v>
      </c>
      <c r="G488">
        <v>0.11982015693072399</v>
      </c>
      <c r="H488">
        <v>4144.03</v>
      </c>
      <c r="I488" s="5">
        <f>Table1[[#This Row],[Commission Rate]]*Table1[[#This Row],[Sale Price]]</f>
        <v>2427.7960197303296</v>
      </c>
      <c r="J488" s="6">
        <f>Table1[[#This Row],[Sale Price]]-Table1[[#This Row],[Cost of car]]</f>
        <v>16117.970000000001</v>
      </c>
      <c r="K488" s="6">
        <f>YEAR(Table1[[#This Row],[Date]])</f>
        <v>2022</v>
      </c>
      <c r="L488" s="6">
        <f>Table1[[#This Row],[Year Sold]]-Table1[[#This Row],[Car Year]]</f>
        <v>7</v>
      </c>
    </row>
    <row r="489" spans="1:12" hidden="1" x14ac:dyDescent="0.75">
      <c r="A489" s="1">
        <v>45014</v>
      </c>
      <c r="B489" t="s">
        <v>27</v>
      </c>
      <c r="C489" t="s">
        <v>502</v>
      </c>
      <c r="D489" t="s">
        <v>10</v>
      </c>
      <c r="E489">
        <v>2012</v>
      </c>
      <c r="F489">
        <v>10401</v>
      </c>
      <c r="G489">
        <v>8.6121976026146893E-2</v>
      </c>
      <c r="H489">
        <v>3466.5</v>
      </c>
      <c r="I489" s="5">
        <f>Table1[[#This Row],[Commission Rate]]*Table1[[#This Row],[Sale Price]]</f>
        <v>895.75467264795384</v>
      </c>
      <c r="J489" s="6">
        <f>Table1[[#This Row],[Sale Price]]-Table1[[#This Row],[Cost of car]]</f>
        <v>6934.5</v>
      </c>
      <c r="K489" s="6">
        <f>YEAR(Table1[[#This Row],[Date]])</f>
        <v>2023</v>
      </c>
      <c r="L489" s="6">
        <f>Table1[[#This Row],[Year Sold]]-Table1[[#This Row],[Car Year]]</f>
        <v>11</v>
      </c>
    </row>
    <row r="490" spans="1:12" hidden="1" x14ac:dyDescent="0.75">
      <c r="A490" s="1">
        <v>44826</v>
      </c>
      <c r="B490" t="s">
        <v>46</v>
      </c>
      <c r="C490" t="s">
        <v>503</v>
      </c>
      <c r="D490" t="s">
        <v>10</v>
      </c>
      <c r="E490">
        <v>2010</v>
      </c>
      <c r="F490">
        <v>30723</v>
      </c>
      <c r="G490">
        <v>0.12926751875609599</v>
      </c>
      <c r="H490">
        <v>20546.43</v>
      </c>
      <c r="I490" s="5">
        <f>Table1[[#This Row],[Commission Rate]]*Table1[[#This Row],[Sale Price]]</f>
        <v>3971.4859787435371</v>
      </c>
      <c r="J490" s="6">
        <f>Table1[[#This Row],[Sale Price]]-Table1[[#This Row],[Cost of car]]</f>
        <v>10176.57</v>
      </c>
      <c r="K490" s="6">
        <f>YEAR(Table1[[#This Row],[Date]])</f>
        <v>2022</v>
      </c>
      <c r="L490" s="6">
        <f>Table1[[#This Row],[Year Sold]]-Table1[[#This Row],[Car Year]]</f>
        <v>12</v>
      </c>
    </row>
    <row r="491" spans="1:12" hidden="1" x14ac:dyDescent="0.75">
      <c r="A491" s="1">
        <v>44923</v>
      </c>
      <c r="B491" t="s">
        <v>11</v>
      </c>
      <c r="C491" t="s">
        <v>504</v>
      </c>
      <c r="D491" t="s">
        <v>29</v>
      </c>
      <c r="E491">
        <v>2020</v>
      </c>
      <c r="F491">
        <v>11100</v>
      </c>
      <c r="G491">
        <v>0.110723893769216</v>
      </c>
      <c r="H491">
        <v>4740.79</v>
      </c>
      <c r="I491" s="5">
        <f>Table1[[#This Row],[Commission Rate]]*Table1[[#This Row],[Sale Price]]</f>
        <v>1229.0352208382976</v>
      </c>
      <c r="J491" s="6">
        <f>Table1[[#This Row],[Sale Price]]-Table1[[#This Row],[Cost of car]]</f>
        <v>6359.21</v>
      </c>
      <c r="K491" s="6">
        <f>YEAR(Table1[[#This Row],[Date]])</f>
        <v>2022</v>
      </c>
      <c r="L491" s="6">
        <f>Table1[[#This Row],[Year Sold]]-Table1[[#This Row],[Car Year]]</f>
        <v>2</v>
      </c>
    </row>
    <row r="492" spans="1:12" x14ac:dyDescent="0.75">
      <c r="A492" s="1">
        <v>44908</v>
      </c>
      <c r="B492" t="s">
        <v>20</v>
      </c>
      <c r="C492" t="s">
        <v>505</v>
      </c>
      <c r="D492" t="s">
        <v>10</v>
      </c>
      <c r="E492">
        <v>2016</v>
      </c>
      <c r="F492">
        <v>16096</v>
      </c>
      <c r="G492">
        <v>0.10315871995674999</v>
      </c>
      <c r="H492">
        <v>12614.06</v>
      </c>
      <c r="I492" s="5">
        <f>Table1[[#This Row],[Commission Rate]]*Table1[[#This Row],[Sale Price]]</f>
        <v>1660.4427564238479</v>
      </c>
      <c r="J492" s="6">
        <f>Table1[[#This Row],[Sale Price]]-Table1[[#This Row],[Cost of car]]</f>
        <v>3481.9400000000005</v>
      </c>
      <c r="K492" s="6">
        <f>YEAR(Table1[[#This Row],[Date]])</f>
        <v>2022</v>
      </c>
      <c r="L492" s="6">
        <f>Table1[[#This Row],[Year Sold]]-Table1[[#This Row],[Car Year]]</f>
        <v>6</v>
      </c>
    </row>
    <row r="493" spans="1:12" hidden="1" x14ac:dyDescent="0.75">
      <c r="A493" s="1">
        <v>44968</v>
      </c>
      <c r="B493" t="s">
        <v>33</v>
      </c>
      <c r="C493" t="s">
        <v>506</v>
      </c>
      <c r="D493" t="s">
        <v>29</v>
      </c>
      <c r="E493">
        <v>2016</v>
      </c>
      <c r="F493">
        <v>18552</v>
      </c>
      <c r="G493">
        <v>0.122035579426149</v>
      </c>
      <c r="H493">
        <v>10132.49</v>
      </c>
      <c r="I493" s="5">
        <f>Table1[[#This Row],[Commission Rate]]*Table1[[#This Row],[Sale Price]]</f>
        <v>2264.004069513916</v>
      </c>
      <c r="J493" s="6">
        <f>Table1[[#This Row],[Sale Price]]-Table1[[#This Row],[Cost of car]]</f>
        <v>8419.51</v>
      </c>
      <c r="K493" s="6">
        <f>YEAR(Table1[[#This Row],[Date]])</f>
        <v>2023</v>
      </c>
      <c r="L493" s="6">
        <f>Table1[[#This Row],[Year Sold]]-Table1[[#This Row],[Car Year]]</f>
        <v>7</v>
      </c>
    </row>
    <row r="494" spans="1:12" x14ac:dyDescent="0.75">
      <c r="A494" s="1">
        <v>44696</v>
      </c>
      <c r="B494" t="s">
        <v>33</v>
      </c>
      <c r="C494" t="s">
        <v>507</v>
      </c>
      <c r="D494" t="s">
        <v>16</v>
      </c>
      <c r="E494">
        <v>2016</v>
      </c>
      <c r="F494">
        <v>41530</v>
      </c>
      <c r="G494">
        <v>7.8669365970354205E-2</v>
      </c>
      <c r="H494">
        <v>17376.09</v>
      </c>
      <c r="I494" s="5">
        <f>Table1[[#This Row],[Commission Rate]]*Table1[[#This Row],[Sale Price]]</f>
        <v>3267.13876874881</v>
      </c>
      <c r="J494" s="6">
        <f>Table1[[#This Row],[Sale Price]]-Table1[[#This Row],[Cost of car]]</f>
        <v>24153.91</v>
      </c>
      <c r="K494" s="6">
        <f>YEAR(Table1[[#This Row],[Date]])</f>
        <v>2022</v>
      </c>
      <c r="L494" s="6">
        <f>Table1[[#This Row],[Year Sold]]-Table1[[#This Row],[Car Year]]</f>
        <v>6</v>
      </c>
    </row>
    <row r="495" spans="1:12" hidden="1" x14ac:dyDescent="0.75">
      <c r="A495" s="1">
        <v>44707</v>
      </c>
      <c r="B495" t="s">
        <v>8</v>
      </c>
      <c r="C495" t="s">
        <v>397</v>
      </c>
      <c r="D495" t="s">
        <v>13</v>
      </c>
      <c r="E495">
        <v>2018</v>
      </c>
      <c r="F495">
        <v>12084</v>
      </c>
      <c r="G495">
        <v>9.0781400946396903E-2</v>
      </c>
      <c r="H495">
        <v>2527.5100000000002</v>
      </c>
      <c r="I495" s="5">
        <f>Table1[[#This Row],[Commission Rate]]*Table1[[#This Row],[Sale Price]]</f>
        <v>1097.0024490362603</v>
      </c>
      <c r="J495" s="6">
        <f>Table1[[#This Row],[Sale Price]]-Table1[[#This Row],[Cost of car]]</f>
        <v>9556.49</v>
      </c>
      <c r="K495" s="6">
        <f>YEAR(Table1[[#This Row],[Date]])</f>
        <v>2022</v>
      </c>
      <c r="L495" s="6">
        <f>Table1[[#This Row],[Year Sold]]-Table1[[#This Row],[Car Year]]</f>
        <v>4</v>
      </c>
    </row>
    <row r="496" spans="1:12" hidden="1" x14ac:dyDescent="0.75">
      <c r="A496" s="1">
        <v>44717</v>
      </c>
      <c r="B496" t="s">
        <v>14</v>
      </c>
      <c r="C496" t="s">
        <v>508</v>
      </c>
      <c r="D496" t="s">
        <v>22</v>
      </c>
      <c r="E496">
        <v>2017</v>
      </c>
      <c r="F496">
        <v>41680</v>
      </c>
      <c r="G496">
        <v>0.14911795950158799</v>
      </c>
      <c r="H496">
        <v>17061.509999999998</v>
      </c>
      <c r="I496" s="5">
        <f>Table1[[#This Row],[Commission Rate]]*Table1[[#This Row],[Sale Price]]</f>
        <v>6215.2365520261874</v>
      </c>
      <c r="J496" s="6">
        <f>Table1[[#This Row],[Sale Price]]-Table1[[#This Row],[Cost of car]]</f>
        <v>24618.49</v>
      </c>
      <c r="K496" s="6">
        <f>YEAR(Table1[[#This Row],[Date]])</f>
        <v>2022</v>
      </c>
      <c r="L496" s="6">
        <f>Table1[[#This Row],[Year Sold]]-Table1[[#This Row],[Car Year]]</f>
        <v>5</v>
      </c>
    </row>
    <row r="497" spans="1:12" hidden="1" x14ac:dyDescent="0.75">
      <c r="A497" s="1">
        <v>44778</v>
      </c>
      <c r="B497" t="s">
        <v>8</v>
      </c>
      <c r="C497" t="s">
        <v>509</v>
      </c>
      <c r="D497" t="s">
        <v>29</v>
      </c>
      <c r="E497">
        <v>2016</v>
      </c>
      <c r="F497">
        <v>27530</v>
      </c>
      <c r="G497">
        <v>6.3618629700191595E-2</v>
      </c>
      <c r="H497">
        <v>9288.51</v>
      </c>
      <c r="I497" s="5">
        <f>Table1[[#This Row],[Commission Rate]]*Table1[[#This Row],[Sale Price]]</f>
        <v>1751.4208756462747</v>
      </c>
      <c r="J497" s="6">
        <f>Table1[[#This Row],[Sale Price]]-Table1[[#This Row],[Cost of car]]</f>
        <v>18241.489999999998</v>
      </c>
      <c r="K497" s="6">
        <f>YEAR(Table1[[#This Row],[Date]])</f>
        <v>2022</v>
      </c>
      <c r="L497" s="6">
        <f>Table1[[#This Row],[Year Sold]]-Table1[[#This Row],[Car Year]]</f>
        <v>6</v>
      </c>
    </row>
    <row r="498" spans="1:12" hidden="1" x14ac:dyDescent="0.75">
      <c r="A498" s="1">
        <v>44943</v>
      </c>
      <c r="B498" t="s">
        <v>14</v>
      </c>
      <c r="C498" t="s">
        <v>510</v>
      </c>
      <c r="D498" t="s">
        <v>16</v>
      </c>
      <c r="E498">
        <v>2017</v>
      </c>
      <c r="F498">
        <v>12025</v>
      </c>
      <c r="G498">
        <v>7.7384800852094496E-2</v>
      </c>
      <c r="H498">
        <v>2510.33</v>
      </c>
      <c r="I498" s="5">
        <f>Table1[[#This Row],[Commission Rate]]*Table1[[#This Row],[Sale Price]]</f>
        <v>930.55223024643635</v>
      </c>
      <c r="J498" s="6">
        <f>Table1[[#This Row],[Sale Price]]-Table1[[#This Row],[Cost of car]]</f>
        <v>9514.67</v>
      </c>
      <c r="K498" s="6">
        <f>YEAR(Table1[[#This Row],[Date]])</f>
        <v>2023</v>
      </c>
      <c r="L498" s="6">
        <f>Table1[[#This Row],[Year Sold]]-Table1[[#This Row],[Car Year]]</f>
        <v>6</v>
      </c>
    </row>
    <row r="499" spans="1:12" x14ac:dyDescent="0.75">
      <c r="A499" s="1">
        <v>44748</v>
      </c>
      <c r="B499" t="s">
        <v>33</v>
      </c>
      <c r="C499" t="s">
        <v>511</v>
      </c>
      <c r="D499" t="s">
        <v>29</v>
      </c>
      <c r="E499">
        <v>2013</v>
      </c>
      <c r="F499">
        <v>22648</v>
      </c>
      <c r="G499">
        <v>0.10458578952801199</v>
      </c>
      <c r="H499">
        <v>2409.98</v>
      </c>
      <c r="I499" s="5">
        <f>Table1[[#This Row],[Commission Rate]]*Table1[[#This Row],[Sale Price]]</f>
        <v>2368.6589612304156</v>
      </c>
      <c r="J499" s="6">
        <f>Table1[[#This Row],[Sale Price]]-Table1[[#This Row],[Cost of car]]</f>
        <v>20238.02</v>
      </c>
      <c r="K499" s="6">
        <f>YEAR(Table1[[#This Row],[Date]])</f>
        <v>2022</v>
      </c>
      <c r="L499" s="6">
        <f>Table1[[#This Row],[Year Sold]]-Table1[[#This Row],[Car Year]]</f>
        <v>9</v>
      </c>
    </row>
    <row r="500" spans="1:12" hidden="1" x14ac:dyDescent="0.75">
      <c r="A500" s="1">
        <v>44809</v>
      </c>
      <c r="B500" t="s">
        <v>23</v>
      </c>
      <c r="C500" t="s">
        <v>512</v>
      </c>
      <c r="D500" t="s">
        <v>10</v>
      </c>
      <c r="E500">
        <v>2013</v>
      </c>
      <c r="F500">
        <v>25096</v>
      </c>
      <c r="G500">
        <v>0.101962430471584</v>
      </c>
      <c r="H500">
        <v>8525.5499999999993</v>
      </c>
      <c r="I500" s="5">
        <f>Table1[[#This Row],[Commission Rate]]*Table1[[#This Row],[Sale Price]]</f>
        <v>2558.8491551148722</v>
      </c>
      <c r="J500" s="6">
        <f>Table1[[#This Row],[Sale Price]]-Table1[[#This Row],[Cost of car]]</f>
        <v>16570.45</v>
      </c>
      <c r="K500" s="6">
        <f>YEAR(Table1[[#This Row],[Date]])</f>
        <v>2022</v>
      </c>
      <c r="L500" s="6">
        <f>Table1[[#This Row],[Year Sold]]-Table1[[#This Row],[Car Year]]</f>
        <v>9</v>
      </c>
    </row>
    <row r="501" spans="1:12" x14ac:dyDescent="0.75">
      <c r="A501" s="1">
        <v>44756</v>
      </c>
      <c r="B501" t="s">
        <v>20</v>
      </c>
      <c r="C501" t="s">
        <v>513</v>
      </c>
      <c r="D501" t="s">
        <v>13</v>
      </c>
      <c r="E501">
        <v>2022</v>
      </c>
      <c r="F501">
        <v>44616</v>
      </c>
      <c r="G501">
        <v>0.14508231715403699</v>
      </c>
      <c r="H501">
        <v>25154.13</v>
      </c>
      <c r="I501" s="5">
        <f>Table1[[#This Row],[Commission Rate]]*Table1[[#This Row],[Sale Price]]</f>
        <v>6472.9926621445147</v>
      </c>
      <c r="J501" s="6">
        <f>Table1[[#This Row],[Sale Price]]-Table1[[#This Row],[Cost of car]]</f>
        <v>19461.87</v>
      </c>
      <c r="K501" s="6">
        <f>YEAR(Table1[[#This Row],[Date]])</f>
        <v>2022</v>
      </c>
      <c r="L501" s="6">
        <f>Table1[[#This Row],[Year Sold]]-Table1[[#This Row],[Car Year]]</f>
        <v>0</v>
      </c>
    </row>
    <row r="502" spans="1:12" x14ac:dyDescent="0.75">
      <c r="A502" s="1">
        <v>44709</v>
      </c>
      <c r="B502" t="s">
        <v>20</v>
      </c>
      <c r="C502" t="s">
        <v>496</v>
      </c>
      <c r="D502" t="s">
        <v>29</v>
      </c>
      <c r="E502">
        <v>2022</v>
      </c>
      <c r="F502">
        <v>13475</v>
      </c>
      <c r="G502">
        <v>9.9208383023024205E-2</v>
      </c>
      <c r="H502">
        <v>9722.3700000000008</v>
      </c>
      <c r="I502" s="5">
        <f>Table1[[#This Row],[Commission Rate]]*Table1[[#This Row],[Sale Price]]</f>
        <v>1336.8329612352511</v>
      </c>
      <c r="J502" s="6">
        <f>Table1[[#This Row],[Sale Price]]-Table1[[#This Row],[Cost of car]]</f>
        <v>3752.6299999999992</v>
      </c>
      <c r="K502" s="6">
        <f>YEAR(Table1[[#This Row],[Date]])</f>
        <v>2022</v>
      </c>
      <c r="L502" s="6">
        <f>Table1[[#This Row],[Year Sold]]-Table1[[#This Row],[Car Year]]</f>
        <v>0</v>
      </c>
    </row>
    <row r="503" spans="1:12" hidden="1" x14ac:dyDescent="0.75">
      <c r="A503" s="1">
        <v>45004</v>
      </c>
      <c r="B503" t="s">
        <v>23</v>
      </c>
      <c r="C503" t="s">
        <v>514</v>
      </c>
      <c r="D503" t="s">
        <v>10</v>
      </c>
      <c r="E503">
        <v>2018</v>
      </c>
      <c r="F503">
        <v>35330</v>
      </c>
      <c r="G503">
        <v>0.107554858486847</v>
      </c>
      <c r="H503">
        <v>16148.11</v>
      </c>
      <c r="I503" s="5">
        <f>Table1[[#This Row],[Commission Rate]]*Table1[[#This Row],[Sale Price]]</f>
        <v>3799.9131503403046</v>
      </c>
      <c r="J503" s="6">
        <f>Table1[[#This Row],[Sale Price]]-Table1[[#This Row],[Cost of car]]</f>
        <v>19181.89</v>
      </c>
      <c r="K503" s="6">
        <f>YEAR(Table1[[#This Row],[Date]])</f>
        <v>2023</v>
      </c>
      <c r="L503" s="6">
        <f>Table1[[#This Row],[Year Sold]]-Table1[[#This Row],[Car Year]]</f>
        <v>5</v>
      </c>
    </row>
    <row r="504" spans="1:12" hidden="1" x14ac:dyDescent="0.75">
      <c r="A504" s="1">
        <v>44929</v>
      </c>
      <c r="B504" t="s">
        <v>20</v>
      </c>
      <c r="C504" t="s">
        <v>515</v>
      </c>
      <c r="D504" t="s">
        <v>22</v>
      </c>
      <c r="E504">
        <v>2014</v>
      </c>
      <c r="F504">
        <v>42131</v>
      </c>
      <c r="G504">
        <v>0.121615209941953</v>
      </c>
      <c r="H504">
        <v>12294.09</v>
      </c>
      <c r="I504" s="5">
        <f>Table1[[#This Row],[Commission Rate]]*Table1[[#This Row],[Sale Price]]</f>
        <v>5123.7704100644223</v>
      </c>
      <c r="J504" s="6">
        <f>Table1[[#This Row],[Sale Price]]-Table1[[#This Row],[Cost of car]]</f>
        <v>29836.91</v>
      </c>
      <c r="K504" s="6">
        <f>YEAR(Table1[[#This Row],[Date]])</f>
        <v>2023</v>
      </c>
      <c r="L504" s="6">
        <f>Table1[[#This Row],[Year Sold]]-Table1[[#This Row],[Car Year]]</f>
        <v>9</v>
      </c>
    </row>
    <row r="505" spans="1:12" hidden="1" x14ac:dyDescent="0.75">
      <c r="A505" s="1">
        <v>44684</v>
      </c>
      <c r="B505" t="s">
        <v>27</v>
      </c>
      <c r="C505" t="s">
        <v>516</v>
      </c>
      <c r="D505" t="s">
        <v>10</v>
      </c>
      <c r="E505">
        <v>2010</v>
      </c>
      <c r="F505">
        <v>29349</v>
      </c>
      <c r="G505">
        <v>0.113784835751208</v>
      </c>
      <c r="H505">
        <v>5318.25</v>
      </c>
      <c r="I505" s="5">
        <f>Table1[[#This Row],[Commission Rate]]*Table1[[#This Row],[Sale Price]]</f>
        <v>3339.4711444622035</v>
      </c>
      <c r="J505" s="6">
        <f>Table1[[#This Row],[Sale Price]]-Table1[[#This Row],[Cost of car]]</f>
        <v>24030.75</v>
      </c>
      <c r="K505" s="6">
        <f>YEAR(Table1[[#This Row],[Date]])</f>
        <v>2022</v>
      </c>
      <c r="L505" s="6">
        <f>Table1[[#This Row],[Year Sold]]-Table1[[#This Row],[Car Year]]</f>
        <v>12</v>
      </c>
    </row>
    <row r="506" spans="1:12" hidden="1" x14ac:dyDescent="0.75">
      <c r="A506" s="1">
        <v>45027</v>
      </c>
      <c r="B506" t="s">
        <v>14</v>
      </c>
      <c r="C506" t="s">
        <v>517</v>
      </c>
      <c r="D506" t="s">
        <v>13</v>
      </c>
      <c r="E506">
        <v>2020</v>
      </c>
      <c r="F506">
        <v>18487</v>
      </c>
      <c r="G506">
        <v>9.2619233238750195E-2</v>
      </c>
      <c r="H506">
        <v>8342.27</v>
      </c>
      <c r="I506" s="5">
        <f>Table1[[#This Row],[Commission Rate]]*Table1[[#This Row],[Sale Price]]</f>
        <v>1712.251764884775</v>
      </c>
      <c r="J506" s="6">
        <f>Table1[[#This Row],[Sale Price]]-Table1[[#This Row],[Cost of car]]</f>
        <v>10144.73</v>
      </c>
      <c r="K506" s="6">
        <f>YEAR(Table1[[#This Row],[Date]])</f>
        <v>2023</v>
      </c>
      <c r="L506" s="6">
        <f>Table1[[#This Row],[Year Sold]]-Table1[[#This Row],[Car Year]]</f>
        <v>3</v>
      </c>
    </row>
    <row r="507" spans="1:12" hidden="1" x14ac:dyDescent="0.75">
      <c r="A507" s="1">
        <v>44863</v>
      </c>
      <c r="B507" t="s">
        <v>764</v>
      </c>
      <c r="C507" t="s">
        <v>518</v>
      </c>
      <c r="D507" t="s">
        <v>10</v>
      </c>
      <c r="E507">
        <v>2017</v>
      </c>
      <c r="F507">
        <v>14215</v>
      </c>
      <c r="G507">
        <v>0.13593758322365301</v>
      </c>
      <c r="H507">
        <v>7383.19</v>
      </c>
      <c r="I507" s="5">
        <f>Table1[[#This Row],[Commission Rate]]*Table1[[#This Row],[Sale Price]]</f>
        <v>1932.3527455242277</v>
      </c>
      <c r="J507" s="6">
        <f>Table1[[#This Row],[Sale Price]]-Table1[[#This Row],[Cost of car]]</f>
        <v>6831.81</v>
      </c>
      <c r="K507" s="6">
        <f>YEAR(Table1[[#This Row],[Date]])</f>
        <v>2022</v>
      </c>
      <c r="L507" s="6">
        <f>Table1[[#This Row],[Year Sold]]-Table1[[#This Row],[Car Year]]</f>
        <v>5</v>
      </c>
    </row>
    <row r="508" spans="1:12" hidden="1" x14ac:dyDescent="0.75">
      <c r="A508" s="1">
        <v>44960</v>
      </c>
      <c r="B508" t="s">
        <v>23</v>
      </c>
      <c r="C508" t="s">
        <v>519</v>
      </c>
      <c r="D508" t="s">
        <v>29</v>
      </c>
      <c r="E508">
        <v>2010</v>
      </c>
      <c r="F508">
        <v>42682</v>
      </c>
      <c r="G508">
        <v>8.0705347332664698E-2</v>
      </c>
      <c r="H508">
        <v>14208.62</v>
      </c>
      <c r="I508" s="5">
        <f>Table1[[#This Row],[Commission Rate]]*Table1[[#This Row],[Sale Price]]</f>
        <v>3444.6656348527945</v>
      </c>
      <c r="J508" s="6">
        <f>Table1[[#This Row],[Sale Price]]-Table1[[#This Row],[Cost of car]]</f>
        <v>28473.379999999997</v>
      </c>
      <c r="K508" s="6">
        <f>YEAR(Table1[[#This Row],[Date]])</f>
        <v>2023</v>
      </c>
      <c r="L508" s="6">
        <f>Table1[[#This Row],[Year Sold]]-Table1[[#This Row],[Car Year]]</f>
        <v>13</v>
      </c>
    </row>
    <row r="509" spans="1:12" hidden="1" x14ac:dyDescent="0.75">
      <c r="A509" s="1">
        <v>44704</v>
      </c>
      <c r="B509" t="s">
        <v>23</v>
      </c>
      <c r="C509" t="s">
        <v>520</v>
      </c>
      <c r="D509" t="s">
        <v>13</v>
      </c>
      <c r="E509">
        <v>2010</v>
      </c>
      <c r="F509">
        <v>39948</v>
      </c>
      <c r="G509">
        <v>5.51923672939304E-2</v>
      </c>
      <c r="H509">
        <v>36043.15</v>
      </c>
      <c r="I509" s="5">
        <f>Table1[[#This Row],[Commission Rate]]*Table1[[#This Row],[Sale Price]]</f>
        <v>2204.8246886579318</v>
      </c>
      <c r="J509" s="6">
        <f>Table1[[#This Row],[Sale Price]]-Table1[[#This Row],[Cost of car]]</f>
        <v>3904.8499999999985</v>
      </c>
      <c r="K509" s="6">
        <f>YEAR(Table1[[#This Row],[Date]])</f>
        <v>2022</v>
      </c>
      <c r="L509" s="6">
        <f>Table1[[#This Row],[Year Sold]]-Table1[[#This Row],[Car Year]]</f>
        <v>12</v>
      </c>
    </row>
    <row r="510" spans="1:12" hidden="1" x14ac:dyDescent="0.75">
      <c r="A510" s="1">
        <v>44992</v>
      </c>
      <c r="B510" t="s">
        <v>33</v>
      </c>
      <c r="C510" t="s">
        <v>521</v>
      </c>
      <c r="D510" t="s">
        <v>29</v>
      </c>
      <c r="E510">
        <v>2022</v>
      </c>
      <c r="F510">
        <v>23340</v>
      </c>
      <c r="G510">
        <v>9.2504323193365101E-2</v>
      </c>
      <c r="H510">
        <v>18456.900000000001</v>
      </c>
      <c r="I510" s="5">
        <f>Table1[[#This Row],[Commission Rate]]*Table1[[#This Row],[Sale Price]]</f>
        <v>2159.0509033331414</v>
      </c>
      <c r="J510" s="6">
        <f>Table1[[#This Row],[Sale Price]]-Table1[[#This Row],[Cost of car]]</f>
        <v>4883.0999999999985</v>
      </c>
      <c r="K510" s="6">
        <f>YEAR(Table1[[#This Row],[Date]])</f>
        <v>2023</v>
      </c>
      <c r="L510" s="6">
        <f>Table1[[#This Row],[Year Sold]]-Table1[[#This Row],[Car Year]]</f>
        <v>1</v>
      </c>
    </row>
    <row r="511" spans="1:12" hidden="1" x14ac:dyDescent="0.75">
      <c r="A511" s="1">
        <v>44723</v>
      </c>
      <c r="B511" t="s">
        <v>23</v>
      </c>
      <c r="C511" t="s">
        <v>522</v>
      </c>
      <c r="D511" t="s">
        <v>13</v>
      </c>
      <c r="E511">
        <v>2021</v>
      </c>
      <c r="F511">
        <v>19418</v>
      </c>
      <c r="G511">
        <v>7.6648269935185295E-2</v>
      </c>
      <c r="H511">
        <v>12468.03</v>
      </c>
      <c r="I511" s="5">
        <f>Table1[[#This Row],[Commission Rate]]*Table1[[#This Row],[Sale Price]]</f>
        <v>1488.356105601428</v>
      </c>
      <c r="J511" s="6">
        <f>Table1[[#This Row],[Sale Price]]-Table1[[#This Row],[Cost of car]]</f>
        <v>6949.9699999999993</v>
      </c>
      <c r="K511" s="6">
        <f>YEAR(Table1[[#This Row],[Date]])</f>
        <v>2022</v>
      </c>
      <c r="L511" s="6">
        <f>Table1[[#This Row],[Year Sold]]-Table1[[#This Row],[Car Year]]</f>
        <v>1</v>
      </c>
    </row>
    <row r="512" spans="1:12" hidden="1" x14ac:dyDescent="0.75">
      <c r="A512" s="1">
        <v>44834</v>
      </c>
      <c r="B512" t="s">
        <v>23</v>
      </c>
      <c r="C512" t="s">
        <v>523</v>
      </c>
      <c r="D512" t="s">
        <v>13</v>
      </c>
      <c r="E512">
        <v>2019</v>
      </c>
      <c r="F512">
        <v>38756</v>
      </c>
      <c r="G512">
        <v>0.13742237138847499</v>
      </c>
      <c r="H512">
        <v>10740.22</v>
      </c>
      <c r="I512" s="5">
        <f>Table1[[#This Row],[Commission Rate]]*Table1[[#This Row],[Sale Price]]</f>
        <v>5325.941425531737</v>
      </c>
      <c r="J512" s="6">
        <f>Table1[[#This Row],[Sale Price]]-Table1[[#This Row],[Cost of car]]</f>
        <v>28015.78</v>
      </c>
      <c r="K512" s="6">
        <f>YEAR(Table1[[#This Row],[Date]])</f>
        <v>2022</v>
      </c>
      <c r="L512" s="6">
        <f>Table1[[#This Row],[Year Sold]]-Table1[[#This Row],[Car Year]]</f>
        <v>3</v>
      </c>
    </row>
    <row r="513" spans="1:12" hidden="1" x14ac:dyDescent="0.75">
      <c r="A513" s="1">
        <v>44769</v>
      </c>
      <c r="B513" t="s">
        <v>27</v>
      </c>
      <c r="C513" t="s">
        <v>524</v>
      </c>
      <c r="D513" t="s">
        <v>16</v>
      </c>
      <c r="E513">
        <v>2018</v>
      </c>
      <c r="F513">
        <v>46268</v>
      </c>
      <c r="G513">
        <v>6.2019695110854901E-2</v>
      </c>
      <c r="H513">
        <v>9960.51</v>
      </c>
      <c r="I513" s="5">
        <f>Table1[[#This Row],[Commission Rate]]*Table1[[#This Row],[Sale Price]]</f>
        <v>2869.5272533890347</v>
      </c>
      <c r="J513" s="6">
        <f>Table1[[#This Row],[Sale Price]]-Table1[[#This Row],[Cost of car]]</f>
        <v>36307.49</v>
      </c>
      <c r="K513" s="6">
        <f>YEAR(Table1[[#This Row],[Date]])</f>
        <v>2022</v>
      </c>
      <c r="L513" s="6">
        <f>Table1[[#This Row],[Year Sold]]-Table1[[#This Row],[Car Year]]</f>
        <v>4</v>
      </c>
    </row>
    <row r="514" spans="1:12" hidden="1" x14ac:dyDescent="0.75">
      <c r="A514" s="1">
        <v>44694</v>
      </c>
      <c r="B514" t="s">
        <v>23</v>
      </c>
      <c r="C514" t="s">
        <v>525</v>
      </c>
      <c r="D514" t="s">
        <v>16</v>
      </c>
      <c r="E514">
        <v>2010</v>
      </c>
      <c r="F514">
        <v>29540</v>
      </c>
      <c r="G514">
        <v>0.10364202983632401</v>
      </c>
      <c r="H514">
        <v>18445.79</v>
      </c>
      <c r="I514" s="5">
        <f>Table1[[#This Row],[Commission Rate]]*Table1[[#This Row],[Sale Price]]</f>
        <v>3061.585561365011</v>
      </c>
      <c r="J514" s="6">
        <f>Table1[[#This Row],[Sale Price]]-Table1[[#This Row],[Cost of car]]</f>
        <v>11094.21</v>
      </c>
      <c r="K514" s="6">
        <f>YEAR(Table1[[#This Row],[Date]])</f>
        <v>2022</v>
      </c>
      <c r="L514" s="6">
        <f>Table1[[#This Row],[Year Sold]]-Table1[[#This Row],[Car Year]]</f>
        <v>12</v>
      </c>
    </row>
    <row r="515" spans="1:12" x14ac:dyDescent="0.75">
      <c r="A515" s="1">
        <v>44691</v>
      </c>
      <c r="B515" t="s">
        <v>33</v>
      </c>
      <c r="C515" t="s">
        <v>526</v>
      </c>
      <c r="D515" t="s">
        <v>13</v>
      </c>
      <c r="E515">
        <v>2013</v>
      </c>
      <c r="F515">
        <v>30609</v>
      </c>
      <c r="G515">
        <v>0.11879135641972</v>
      </c>
      <c r="H515">
        <v>15635.67</v>
      </c>
      <c r="I515" s="5">
        <f>Table1[[#This Row],[Commission Rate]]*Table1[[#This Row],[Sale Price]]</f>
        <v>3636.0846286512092</v>
      </c>
      <c r="J515" s="6">
        <f>Table1[[#This Row],[Sale Price]]-Table1[[#This Row],[Cost of car]]</f>
        <v>14973.33</v>
      </c>
      <c r="K515" s="6">
        <f>YEAR(Table1[[#This Row],[Date]])</f>
        <v>2022</v>
      </c>
      <c r="L515" s="6">
        <f>Table1[[#This Row],[Year Sold]]-Table1[[#This Row],[Car Year]]</f>
        <v>9</v>
      </c>
    </row>
    <row r="516" spans="1:12" hidden="1" x14ac:dyDescent="0.75">
      <c r="A516" s="1">
        <v>44892</v>
      </c>
      <c r="B516" t="s">
        <v>46</v>
      </c>
      <c r="C516" t="s">
        <v>527</v>
      </c>
      <c r="D516" t="s">
        <v>22</v>
      </c>
      <c r="E516">
        <v>2017</v>
      </c>
      <c r="F516">
        <v>12981</v>
      </c>
      <c r="G516">
        <v>0.104134805605912</v>
      </c>
      <c r="H516">
        <v>5600.48</v>
      </c>
      <c r="I516" s="5">
        <f>Table1[[#This Row],[Commission Rate]]*Table1[[#This Row],[Sale Price]]</f>
        <v>1351.7739115703437</v>
      </c>
      <c r="J516" s="6">
        <f>Table1[[#This Row],[Sale Price]]-Table1[[#This Row],[Cost of car]]</f>
        <v>7380.52</v>
      </c>
      <c r="K516" s="6">
        <f>YEAR(Table1[[#This Row],[Date]])</f>
        <v>2022</v>
      </c>
      <c r="L516" s="6">
        <f>Table1[[#This Row],[Year Sold]]-Table1[[#This Row],[Car Year]]</f>
        <v>5</v>
      </c>
    </row>
    <row r="517" spans="1:12" hidden="1" x14ac:dyDescent="0.75">
      <c r="A517" s="1">
        <v>44734</v>
      </c>
      <c r="B517" t="s">
        <v>8</v>
      </c>
      <c r="C517" t="s">
        <v>528</v>
      </c>
      <c r="D517" t="s">
        <v>10</v>
      </c>
      <c r="E517">
        <v>2011</v>
      </c>
      <c r="F517">
        <v>36151</v>
      </c>
      <c r="G517">
        <v>0.13533914344273201</v>
      </c>
      <c r="H517">
        <v>8232.24</v>
      </c>
      <c r="I517" s="5">
        <f>Table1[[#This Row],[Commission Rate]]*Table1[[#This Row],[Sale Price]]</f>
        <v>4892.6453745982053</v>
      </c>
      <c r="J517" s="6">
        <f>Table1[[#This Row],[Sale Price]]-Table1[[#This Row],[Cost of car]]</f>
        <v>27918.760000000002</v>
      </c>
      <c r="K517" s="6">
        <f>YEAR(Table1[[#This Row],[Date]])</f>
        <v>2022</v>
      </c>
      <c r="L517" s="6">
        <f>Table1[[#This Row],[Year Sold]]-Table1[[#This Row],[Car Year]]</f>
        <v>11</v>
      </c>
    </row>
    <row r="518" spans="1:12" hidden="1" x14ac:dyDescent="0.75">
      <c r="A518" s="1">
        <v>44861</v>
      </c>
      <c r="B518" t="s">
        <v>764</v>
      </c>
      <c r="C518" t="s">
        <v>529</v>
      </c>
      <c r="D518" t="s">
        <v>13</v>
      </c>
      <c r="E518">
        <v>2020</v>
      </c>
      <c r="F518">
        <v>46304</v>
      </c>
      <c r="G518">
        <v>0.13735230021150599</v>
      </c>
      <c r="H518">
        <v>23965.4</v>
      </c>
      <c r="I518" s="5">
        <f>Table1[[#This Row],[Commission Rate]]*Table1[[#This Row],[Sale Price]]</f>
        <v>6359.960908993573</v>
      </c>
      <c r="J518" s="6">
        <f>Table1[[#This Row],[Sale Price]]-Table1[[#This Row],[Cost of car]]</f>
        <v>22338.6</v>
      </c>
      <c r="K518" s="6">
        <f>YEAR(Table1[[#This Row],[Date]])</f>
        <v>2022</v>
      </c>
      <c r="L518" s="6">
        <f>Table1[[#This Row],[Year Sold]]-Table1[[#This Row],[Car Year]]</f>
        <v>2</v>
      </c>
    </row>
    <row r="519" spans="1:12" hidden="1" x14ac:dyDescent="0.75">
      <c r="A519" s="1">
        <v>45010</v>
      </c>
      <c r="B519" t="s">
        <v>23</v>
      </c>
      <c r="C519" t="s">
        <v>530</v>
      </c>
      <c r="D519" t="s">
        <v>16</v>
      </c>
      <c r="E519">
        <v>2020</v>
      </c>
      <c r="F519">
        <v>17368</v>
      </c>
      <c r="G519">
        <v>9.0561565244083903E-2</v>
      </c>
      <c r="H519">
        <v>7691.93</v>
      </c>
      <c r="I519" s="5">
        <f>Table1[[#This Row],[Commission Rate]]*Table1[[#This Row],[Sale Price]]</f>
        <v>1572.8732651592493</v>
      </c>
      <c r="J519" s="6">
        <f>Table1[[#This Row],[Sale Price]]-Table1[[#This Row],[Cost of car]]</f>
        <v>9676.07</v>
      </c>
      <c r="K519" s="6">
        <f>YEAR(Table1[[#This Row],[Date]])</f>
        <v>2023</v>
      </c>
      <c r="L519" s="6">
        <f>Table1[[#This Row],[Year Sold]]-Table1[[#This Row],[Car Year]]</f>
        <v>3</v>
      </c>
    </row>
    <row r="520" spans="1:12" hidden="1" x14ac:dyDescent="0.75">
      <c r="A520" s="1">
        <v>44728</v>
      </c>
      <c r="B520" t="s">
        <v>8</v>
      </c>
      <c r="C520" t="s">
        <v>531</v>
      </c>
      <c r="D520" t="s">
        <v>16</v>
      </c>
      <c r="E520">
        <v>2014</v>
      </c>
      <c r="F520">
        <v>29240</v>
      </c>
      <c r="G520">
        <v>7.2952415180132901E-2</v>
      </c>
      <c r="H520">
        <v>11603.53</v>
      </c>
      <c r="I520" s="5">
        <f>Table1[[#This Row],[Commission Rate]]*Table1[[#This Row],[Sale Price]]</f>
        <v>2133.1286198670859</v>
      </c>
      <c r="J520" s="6">
        <f>Table1[[#This Row],[Sale Price]]-Table1[[#This Row],[Cost of car]]</f>
        <v>17636.47</v>
      </c>
      <c r="K520" s="6">
        <f>YEAR(Table1[[#This Row],[Date]])</f>
        <v>2022</v>
      </c>
      <c r="L520" s="6">
        <f>Table1[[#This Row],[Year Sold]]-Table1[[#This Row],[Car Year]]</f>
        <v>8</v>
      </c>
    </row>
    <row r="521" spans="1:12" hidden="1" x14ac:dyDescent="0.75">
      <c r="A521" s="1">
        <v>45033</v>
      </c>
      <c r="B521" t="s">
        <v>8</v>
      </c>
      <c r="C521" t="s">
        <v>532</v>
      </c>
      <c r="D521" t="s">
        <v>16</v>
      </c>
      <c r="E521">
        <v>2021</v>
      </c>
      <c r="F521">
        <v>18516</v>
      </c>
      <c r="G521">
        <v>0.11383512133226301</v>
      </c>
      <c r="H521">
        <v>9323.9699999999993</v>
      </c>
      <c r="I521" s="5">
        <f>Table1[[#This Row],[Commission Rate]]*Table1[[#This Row],[Sale Price]]</f>
        <v>2107.7711065881817</v>
      </c>
      <c r="J521" s="6">
        <f>Table1[[#This Row],[Sale Price]]-Table1[[#This Row],[Cost of car]]</f>
        <v>9192.0300000000007</v>
      </c>
      <c r="K521" s="6">
        <f>YEAR(Table1[[#This Row],[Date]])</f>
        <v>2023</v>
      </c>
      <c r="L521" s="6">
        <f>Table1[[#This Row],[Year Sold]]-Table1[[#This Row],[Car Year]]</f>
        <v>2</v>
      </c>
    </row>
    <row r="522" spans="1:12" x14ac:dyDescent="0.75">
      <c r="A522" s="1">
        <v>44885</v>
      </c>
      <c r="B522" t="s">
        <v>20</v>
      </c>
      <c r="C522" t="s">
        <v>533</v>
      </c>
      <c r="D522" t="s">
        <v>29</v>
      </c>
      <c r="E522">
        <v>2010</v>
      </c>
      <c r="F522">
        <v>47355</v>
      </c>
      <c r="G522">
        <v>0.109454431882637</v>
      </c>
      <c r="H522">
        <v>22775.1</v>
      </c>
      <c r="I522" s="5">
        <f>Table1[[#This Row],[Commission Rate]]*Table1[[#This Row],[Sale Price]]</f>
        <v>5183.2146218022754</v>
      </c>
      <c r="J522" s="6">
        <f>Table1[[#This Row],[Sale Price]]-Table1[[#This Row],[Cost of car]]</f>
        <v>24579.9</v>
      </c>
      <c r="K522" s="6">
        <f>YEAR(Table1[[#This Row],[Date]])</f>
        <v>2022</v>
      </c>
      <c r="L522" s="6">
        <f>Table1[[#This Row],[Year Sold]]-Table1[[#This Row],[Car Year]]</f>
        <v>12</v>
      </c>
    </row>
    <row r="523" spans="1:12" hidden="1" x14ac:dyDescent="0.75">
      <c r="A523" s="1">
        <v>44954</v>
      </c>
      <c r="B523" t="s">
        <v>23</v>
      </c>
      <c r="C523" t="s">
        <v>534</v>
      </c>
      <c r="D523" t="s">
        <v>22</v>
      </c>
      <c r="E523">
        <v>2012</v>
      </c>
      <c r="F523">
        <v>18845</v>
      </c>
      <c r="G523">
        <v>6.7799423817705207E-2</v>
      </c>
      <c r="H523">
        <v>3016.57</v>
      </c>
      <c r="I523" s="5">
        <f>Table1[[#This Row],[Commission Rate]]*Table1[[#This Row],[Sale Price]]</f>
        <v>1277.6801418446546</v>
      </c>
      <c r="J523" s="6">
        <f>Table1[[#This Row],[Sale Price]]-Table1[[#This Row],[Cost of car]]</f>
        <v>15828.43</v>
      </c>
      <c r="K523" s="6">
        <f>YEAR(Table1[[#This Row],[Date]])</f>
        <v>2023</v>
      </c>
      <c r="L523" s="6">
        <f>Table1[[#This Row],[Year Sold]]-Table1[[#This Row],[Car Year]]</f>
        <v>11</v>
      </c>
    </row>
    <row r="524" spans="1:12" hidden="1" x14ac:dyDescent="0.75">
      <c r="A524" s="1">
        <v>44974</v>
      </c>
      <c r="B524" t="s">
        <v>33</v>
      </c>
      <c r="C524" t="s">
        <v>535</v>
      </c>
      <c r="D524" t="s">
        <v>10</v>
      </c>
      <c r="E524">
        <v>2018</v>
      </c>
      <c r="F524">
        <v>48423</v>
      </c>
      <c r="G524">
        <v>8.8280548162749897E-2</v>
      </c>
      <c r="H524">
        <v>11759.68</v>
      </c>
      <c r="I524" s="5">
        <f>Table1[[#This Row],[Commission Rate]]*Table1[[#This Row],[Sale Price]]</f>
        <v>4274.8089836848385</v>
      </c>
      <c r="J524" s="6">
        <f>Table1[[#This Row],[Sale Price]]-Table1[[#This Row],[Cost of car]]</f>
        <v>36663.32</v>
      </c>
      <c r="K524" s="6">
        <f>YEAR(Table1[[#This Row],[Date]])</f>
        <v>2023</v>
      </c>
      <c r="L524" s="6">
        <f>Table1[[#This Row],[Year Sold]]-Table1[[#This Row],[Car Year]]</f>
        <v>5</v>
      </c>
    </row>
    <row r="525" spans="1:12" hidden="1" x14ac:dyDescent="0.75">
      <c r="A525" s="1">
        <v>44731</v>
      </c>
      <c r="B525" t="s">
        <v>23</v>
      </c>
      <c r="C525" t="s">
        <v>536</v>
      </c>
      <c r="D525" t="s">
        <v>10</v>
      </c>
      <c r="E525">
        <v>2011</v>
      </c>
      <c r="F525">
        <v>26332</v>
      </c>
      <c r="G525">
        <v>0.13623535272562901</v>
      </c>
      <c r="H525">
        <v>19764.13</v>
      </c>
      <c r="I525" s="5">
        <f>Table1[[#This Row],[Commission Rate]]*Table1[[#This Row],[Sale Price]]</f>
        <v>3587.349307971263</v>
      </c>
      <c r="J525" s="6">
        <f>Table1[[#This Row],[Sale Price]]-Table1[[#This Row],[Cost of car]]</f>
        <v>6567.869999999999</v>
      </c>
      <c r="K525" s="6">
        <f>YEAR(Table1[[#This Row],[Date]])</f>
        <v>2022</v>
      </c>
      <c r="L525" s="6">
        <f>Table1[[#This Row],[Year Sold]]-Table1[[#This Row],[Car Year]]</f>
        <v>11</v>
      </c>
    </row>
    <row r="526" spans="1:12" hidden="1" x14ac:dyDescent="0.75">
      <c r="A526" s="1">
        <v>44863</v>
      </c>
      <c r="B526" t="s">
        <v>27</v>
      </c>
      <c r="C526" t="s">
        <v>537</v>
      </c>
      <c r="D526" t="s">
        <v>16</v>
      </c>
      <c r="E526">
        <v>2010</v>
      </c>
      <c r="F526">
        <v>35940</v>
      </c>
      <c r="G526">
        <v>0.14211893337380799</v>
      </c>
      <c r="H526">
        <v>22542.78</v>
      </c>
      <c r="I526" s="5">
        <f>Table1[[#This Row],[Commission Rate]]*Table1[[#This Row],[Sale Price]]</f>
        <v>5107.7544654546591</v>
      </c>
      <c r="J526" s="6">
        <f>Table1[[#This Row],[Sale Price]]-Table1[[#This Row],[Cost of car]]</f>
        <v>13397.220000000001</v>
      </c>
      <c r="K526" s="6">
        <f>YEAR(Table1[[#This Row],[Date]])</f>
        <v>2022</v>
      </c>
      <c r="L526" s="6">
        <f>Table1[[#This Row],[Year Sold]]-Table1[[#This Row],[Car Year]]</f>
        <v>12</v>
      </c>
    </row>
    <row r="527" spans="1:12" x14ac:dyDescent="0.75">
      <c r="A527" s="1">
        <v>44830</v>
      </c>
      <c r="B527" t="s">
        <v>33</v>
      </c>
      <c r="C527" t="s">
        <v>490</v>
      </c>
      <c r="D527" t="s">
        <v>29</v>
      </c>
      <c r="E527">
        <v>2011</v>
      </c>
      <c r="F527">
        <v>33743</v>
      </c>
      <c r="G527">
        <v>6.7998684375370294E-2</v>
      </c>
      <c r="H527">
        <v>21372.67</v>
      </c>
      <c r="I527" s="5">
        <f>Table1[[#This Row],[Commission Rate]]*Table1[[#This Row],[Sale Price]]</f>
        <v>2294.4796068781197</v>
      </c>
      <c r="J527" s="6">
        <f>Table1[[#This Row],[Sale Price]]-Table1[[#This Row],[Cost of car]]</f>
        <v>12370.330000000002</v>
      </c>
      <c r="K527" s="6">
        <f>YEAR(Table1[[#This Row],[Date]])</f>
        <v>2022</v>
      </c>
      <c r="L527" s="6">
        <f>Table1[[#This Row],[Year Sold]]-Table1[[#This Row],[Car Year]]</f>
        <v>11</v>
      </c>
    </row>
    <row r="528" spans="1:12" hidden="1" x14ac:dyDescent="0.75">
      <c r="A528" s="1">
        <v>44800</v>
      </c>
      <c r="B528" t="s">
        <v>764</v>
      </c>
      <c r="C528" t="s">
        <v>538</v>
      </c>
      <c r="D528" t="s">
        <v>10</v>
      </c>
      <c r="E528">
        <v>2018</v>
      </c>
      <c r="F528">
        <v>49587</v>
      </c>
      <c r="G528">
        <v>9.7505547197744305E-2</v>
      </c>
      <c r="H528">
        <v>9253.44</v>
      </c>
      <c r="I528" s="5">
        <f>Table1[[#This Row],[Commission Rate]]*Table1[[#This Row],[Sale Price]]</f>
        <v>4835.0075688945471</v>
      </c>
      <c r="J528" s="6">
        <f>Table1[[#This Row],[Sale Price]]-Table1[[#This Row],[Cost of car]]</f>
        <v>40333.56</v>
      </c>
      <c r="K528" s="6">
        <f>YEAR(Table1[[#This Row],[Date]])</f>
        <v>2022</v>
      </c>
      <c r="L528" s="6">
        <f>Table1[[#This Row],[Year Sold]]-Table1[[#This Row],[Car Year]]</f>
        <v>4</v>
      </c>
    </row>
    <row r="529" spans="1:12" hidden="1" x14ac:dyDescent="0.75">
      <c r="A529" s="1">
        <v>44985</v>
      </c>
      <c r="B529" t="s">
        <v>764</v>
      </c>
      <c r="C529" t="s">
        <v>539</v>
      </c>
      <c r="D529" t="s">
        <v>29</v>
      </c>
      <c r="E529">
        <v>2017</v>
      </c>
      <c r="F529">
        <v>24310</v>
      </c>
      <c r="G529">
        <v>0.136834235679444</v>
      </c>
      <c r="H529">
        <v>7189.89</v>
      </c>
      <c r="I529" s="5">
        <f>Table1[[#This Row],[Commission Rate]]*Table1[[#This Row],[Sale Price]]</f>
        <v>3326.4402693672837</v>
      </c>
      <c r="J529" s="6">
        <f>Table1[[#This Row],[Sale Price]]-Table1[[#This Row],[Cost of car]]</f>
        <v>17120.11</v>
      </c>
      <c r="K529" s="6">
        <f>YEAR(Table1[[#This Row],[Date]])</f>
        <v>2023</v>
      </c>
      <c r="L529" s="6">
        <f>Table1[[#This Row],[Year Sold]]-Table1[[#This Row],[Car Year]]</f>
        <v>6</v>
      </c>
    </row>
    <row r="530" spans="1:12" hidden="1" x14ac:dyDescent="0.75">
      <c r="A530" s="1">
        <v>44756</v>
      </c>
      <c r="B530" t="s">
        <v>11</v>
      </c>
      <c r="C530" t="s">
        <v>540</v>
      </c>
      <c r="D530" t="s">
        <v>22</v>
      </c>
      <c r="E530">
        <v>2015</v>
      </c>
      <c r="F530">
        <v>37344</v>
      </c>
      <c r="G530">
        <v>9.0210064436116705E-2</v>
      </c>
      <c r="H530">
        <v>5563.51</v>
      </c>
      <c r="I530" s="5">
        <f>Table1[[#This Row],[Commission Rate]]*Table1[[#This Row],[Sale Price]]</f>
        <v>3368.804646302342</v>
      </c>
      <c r="J530" s="6">
        <f>Table1[[#This Row],[Sale Price]]-Table1[[#This Row],[Cost of car]]</f>
        <v>31780.489999999998</v>
      </c>
      <c r="K530" s="6">
        <f>YEAR(Table1[[#This Row],[Date]])</f>
        <v>2022</v>
      </c>
      <c r="L530" s="6">
        <f>Table1[[#This Row],[Year Sold]]-Table1[[#This Row],[Car Year]]</f>
        <v>7</v>
      </c>
    </row>
    <row r="531" spans="1:12" hidden="1" x14ac:dyDescent="0.75">
      <c r="A531" s="1">
        <v>44764</v>
      </c>
      <c r="B531" t="s">
        <v>8</v>
      </c>
      <c r="C531" t="s">
        <v>174</v>
      </c>
      <c r="D531" t="s">
        <v>22</v>
      </c>
      <c r="E531">
        <v>2017</v>
      </c>
      <c r="F531">
        <v>12870</v>
      </c>
      <c r="G531">
        <v>0.104370003127047</v>
      </c>
      <c r="H531">
        <v>4920.53</v>
      </c>
      <c r="I531" s="5">
        <f>Table1[[#This Row],[Commission Rate]]*Table1[[#This Row],[Sale Price]]</f>
        <v>1343.2419402450948</v>
      </c>
      <c r="J531" s="6">
        <f>Table1[[#This Row],[Sale Price]]-Table1[[#This Row],[Cost of car]]</f>
        <v>7949.47</v>
      </c>
      <c r="K531" s="6">
        <f>YEAR(Table1[[#This Row],[Date]])</f>
        <v>2022</v>
      </c>
      <c r="L531" s="6">
        <f>Table1[[#This Row],[Year Sold]]-Table1[[#This Row],[Car Year]]</f>
        <v>5</v>
      </c>
    </row>
    <row r="532" spans="1:12" x14ac:dyDescent="0.75">
      <c r="A532" s="1">
        <v>44914</v>
      </c>
      <c r="B532" t="s">
        <v>33</v>
      </c>
      <c r="C532" t="s">
        <v>541</v>
      </c>
      <c r="D532" t="s">
        <v>13</v>
      </c>
      <c r="E532">
        <v>2021</v>
      </c>
      <c r="F532">
        <v>15573</v>
      </c>
      <c r="G532">
        <v>0.12988293589955199</v>
      </c>
      <c r="H532">
        <v>5642.68</v>
      </c>
      <c r="I532" s="5">
        <f>Table1[[#This Row],[Commission Rate]]*Table1[[#This Row],[Sale Price]]</f>
        <v>2022.6669607637232</v>
      </c>
      <c r="J532" s="6">
        <f>Table1[[#This Row],[Sale Price]]-Table1[[#This Row],[Cost of car]]</f>
        <v>9930.32</v>
      </c>
      <c r="K532" s="6">
        <f>YEAR(Table1[[#This Row],[Date]])</f>
        <v>2022</v>
      </c>
      <c r="L532" s="6">
        <f>Table1[[#This Row],[Year Sold]]-Table1[[#This Row],[Car Year]]</f>
        <v>1</v>
      </c>
    </row>
    <row r="533" spans="1:12" hidden="1" x14ac:dyDescent="0.75">
      <c r="A533" s="1">
        <v>45038</v>
      </c>
      <c r="B533" t="s">
        <v>764</v>
      </c>
      <c r="C533" t="s">
        <v>542</v>
      </c>
      <c r="D533" t="s">
        <v>13</v>
      </c>
      <c r="E533">
        <v>2020</v>
      </c>
      <c r="F533">
        <v>22803</v>
      </c>
      <c r="G533">
        <v>0.13679569212148501</v>
      </c>
      <c r="H533">
        <v>10973.53</v>
      </c>
      <c r="I533" s="5">
        <f>Table1[[#This Row],[Commission Rate]]*Table1[[#This Row],[Sale Price]]</f>
        <v>3119.3521674462227</v>
      </c>
      <c r="J533" s="6">
        <f>Table1[[#This Row],[Sale Price]]-Table1[[#This Row],[Cost of car]]</f>
        <v>11829.47</v>
      </c>
      <c r="K533" s="6">
        <f>YEAR(Table1[[#This Row],[Date]])</f>
        <v>2023</v>
      </c>
      <c r="L533" s="6">
        <f>Table1[[#This Row],[Year Sold]]-Table1[[#This Row],[Car Year]]</f>
        <v>3</v>
      </c>
    </row>
    <row r="534" spans="1:12" x14ac:dyDescent="0.75">
      <c r="A534" s="1">
        <v>44887</v>
      </c>
      <c r="B534" t="s">
        <v>33</v>
      </c>
      <c r="C534" t="s">
        <v>543</v>
      </c>
      <c r="D534" t="s">
        <v>10</v>
      </c>
      <c r="E534">
        <v>2022</v>
      </c>
      <c r="F534">
        <v>37271</v>
      </c>
      <c r="G534">
        <v>0.12732937857539001</v>
      </c>
      <c r="H534">
        <v>27178.21</v>
      </c>
      <c r="I534" s="5">
        <f>Table1[[#This Row],[Commission Rate]]*Table1[[#This Row],[Sale Price]]</f>
        <v>4745.6932688833613</v>
      </c>
      <c r="J534" s="6">
        <f>Table1[[#This Row],[Sale Price]]-Table1[[#This Row],[Cost of car]]</f>
        <v>10092.790000000001</v>
      </c>
      <c r="K534" s="6">
        <f>YEAR(Table1[[#This Row],[Date]])</f>
        <v>2022</v>
      </c>
      <c r="L534" s="6">
        <f>Table1[[#This Row],[Year Sold]]-Table1[[#This Row],[Car Year]]</f>
        <v>0</v>
      </c>
    </row>
    <row r="535" spans="1:12" hidden="1" x14ac:dyDescent="0.75">
      <c r="A535" s="1">
        <v>44953</v>
      </c>
      <c r="B535" t="s">
        <v>17</v>
      </c>
      <c r="C535" t="s">
        <v>544</v>
      </c>
      <c r="D535" t="s">
        <v>10</v>
      </c>
      <c r="E535">
        <v>2021</v>
      </c>
      <c r="F535">
        <v>49819</v>
      </c>
      <c r="G535">
        <v>0.14126154790668999</v>
      </c>
      <c r="H535">
        <v>24260.400000000001</v>
      </c>
      <c r="I535" s="5">
        <f>Table1[[#This Row],[Commission Rate]]*Table1[[#This Row],[Sale Price]]</f>
        <v>7037.5090551633884</v>
      </c>
      <c r="J535" s="6">
        <f>Table1[[#This Row],[Sale Price]]-Table1[[#This Row],[Cost of car]]</f>
        <v>25558.6</v>
      </c>
      <c r="K535" s="6">
        <f>YEAR(Table1[[#This Row],[Date]])</f>
        <v>2023</v>
      </c>
      <c r="L535" s="6">
        <f>Table1[[#This Row],[Year Sold]]-Table1[[#This Row],[Car Year]]</f>
        <v>2</v>
      </c>
    </row>
    <row r="536" spans="1:12" x14ac:dyDescent="0.75">
      <c r="A536" s="1">
        <v>44708</v>
      </c>
      <c r="B536" t="s">
        <v>33</v>
      </c>
      <c r="C536" t="s">
        <v>545</v>
      </c>
      <c r="D536" t="s">
        <v>16</v>
      </c>
      <c r="E536">
        <v>2015</v>
      </c>
      <c r="F536">
        <v>21944</v>
      </c>
      <c r="G536">
        <v>9.3004133378158105E-2</v>
      </c>
      <c r="H536">
        <v>5993.93</v>
      </c>
      <c r="I536" s="5">
        <f>Table1[[#This Row],[Commission Rate]]*Table1[[#This Row],[Sale Price]]</f>
        <v>2040.8827028503015</v>
      </c>
      <c r="J536" s="6">
        <f>Table1[[#This Row],[Sale Price]]-Table1[[#This Row],[Cost of car]]</f>
        <v>15950.07</v>
      </c>
      <c r="K536" s="6">
        <f>YEAR(Table1[[#This Row],[Date]])</f>
        <v>2022</v>
      </c>
      <c r="L536" s="6">
        <f>Table1[[#This Row],[Year Sold]]-Table1[[#This Row],[Car Year]]</f>
        <v>7</v>
      </c>
    </row>
    <row r="537" spans="1:12" hidden="1" x14ac:dyDescent="0.75">
      <c r="A537" s="1">
        <v>45034</v>
      </c>
      <c r="B537" t="s">
        <v>20</v>
      </c>
      <c r="C537" t="s">
        <v>546</v>
      </c>
      <c r="D537" t="s">
        <v>10</v>
      </c>
      <c r="E537">
        <v>2022</v>
      </c>
      <c r="F537">
        <v>18653</v>
      </c>
      <c r="G537">
        <v>9.1076223360740297E-2</v>
      </c>
      <c r="H537">
        <v>9719.4500000000007</v>
      </c>
      <c r="I537" s="5">
        <f>Table1[[#This Row],[Commission Rate]]*Table1[[#This Row],[Sale Price]]</f>
        <v>1698.8447943478889</v>
      </c>
      <c r="J537" s="6">
        <f>Table1[[#This Row],[Sale Price]]-Table1[[#This Row],[Cost of car]]</f>
        <v>8933.5499999999993</v>
      </c>
      <c r="K537" s="6">
        <f>YEAR(Table1[[#This Row],[Date]])</f>
        <v>2023</v>
      </c>
      <c r="L537" s="6">
        <f>Table1[[#This Row],[Year Sold]]-Table1[[#This Row],[Car Year]]</f>
        <v>1</v>
      </c>
    </row>
    <row r="538" spans="1:12" x14ac:dyDescent="0.75">
      <c r="A538" s="1">
        <v>44692</v>
      </c>
      <c r="B538" t="s">
        <v>20</v>
      </c>
      <c r="C538" t="s">
        <v>547</v>
      </c>
      <c r="D538" t="s">
        <v>29</v>
      </c>
      <c r="E538">
        <v>2018</v>
      </c>
      <c r="F538">
        <v>23201</v>
      </c>
      <c r="G538">
        <v>0.111337171442194</v>
      </c>
      <c r="H538">
        <v>5624.49</v>
      </c>
      <c r="I538" s="5">
        <f>Table1[[#This Row],[Commission Rate]]*Table1[[#This Row],[Sale Price]]</f>
        <v>2583.1337146303431</v>
      </c>
      <c r="J538" s="6">
        <f>Table1[[#This Row],[Sale Price]]-Table1[[#This Row],[Cost of car]]</f>
        <v>17576.510000000002</v>
      </c>
      <c r="K538" s="6">
        <f>YEAR(Table1[[#This Row],[Date]])</f>
        <v>2022</v>
      </c>
      <c r="L538" s="6">
        <f>Table1[[#This Row],[Year Sold]]-Table1[[#This Row],[Car Year]]</f>
        <v>4</v>
      </c>
    </row>
    <row r="539" spans="1:12" hidden="1" x14ac:dyDescent="0.75">
      <c r="A539" s="1">
        <v>44697</v>
      </c>
      <c r="B539" t="s">
        <v>23</v>
      </c>
      <c r="C539" t="s">
        <v>548</v>
      </c>
      <c r="D539" t="s">
        <v>10</v>
      </c>
      <c r="E539">
        <v>2012</v>
      </c>
      <c r="F539">
        <v>14232</v>
      </c>
      <c r="G539">
        <v>0.137240383553701</v>
      </c>
      <c r="H539">
        <v>3194.07</v>
      </c>
      <c r="I539" s="5">
        <f>Table1[[#This Row],[Commission Rate]]*Table1[[#This Row],[Sale Price]]</f>
        <v>1953.2051387362726</v>
      </c>
      <c r="J539" s="6">
        <f>Table1[[#This Row],[Sale Price]]-Table1[[#This Row],[Cost of car]]</f>
        <v>11037.93</v>
      </c>
      <c r="K539" s="6">
        <f>YEAR(Table1[[#This Row],[Date]])</f>
        <v>2022</v>
      </c>
      <c r="L539" s="6">
        <f>Table1[[#This Row],[Year Sold]]-Table1[[#This Row],[Car Year]]</f>
        <v>10</v>
      </c>
    </row>
    <row r="540" spans="1:12" hidden="1" x14ac:dyDescent="0.75">
      <c r="A540" s="1">
        <v>44923</v>
      </c>
      <c r="B540" t="s">
        <v>14</v>
      </c>
      <c r="C540" t="s">
        <v>549</v>
      </c>
      <c r="D540" t="s">
        <v>10</v>
      </c>
      <c r="E540">
        <v>2011</v>
      </c>
      <c r="F540">
        <v>48648</v>
      </c>
      <c r="G540">
        <v>0.122496725232747</v>
      </c>
      <c r="H540">
        <v>22845.25</v>
      </c>
      <c r="I540" s="5">
        <f>Table1[[#This Row],[Commission Rate]]*Table1[[#This Row],[Sale Price]]</f>
        <v>5959.220689122676</v>
      </c>
      <c r="J540" s="6">
        <f>Table1[[#This Row],[Sale Price]]-Table1[[#This Row],[Cost of car]]</f>
        <v>25802.75</v>
      </c>
      <c r="K540" s="6">
        <f>YEAR(Table1[[#This Row],[Date]])</f>
        <v>2022</v>
      </c>
      <c r="L540" s="6">
        <f>Table1[[#This Row],[Year Sold]]-Table1[[#This Row],[Car Year]]</f>
        <v>11</v>
      </c>
    </row>
    <row r="541" spans="1:12" hidden="1" x14ac:dyDescent="0.75">
      <c r="A541" s="1">
        <v>44689</v>
      </c>
      <c r="B541" t="s">
        <v>46</v>
      </c>
      <c r="C541" t="s">
        <v>550</v>
      </c>
      <c r="D541" t="s">
        <v>22</v>
      </c>
      <c r="E541">
        <v>2018</v>
      </c>
      <c r="F541">
        <v>19135</v>
      </c>
      <c r="G541">
        <v>9.8501041740634399E-2</v>
      </c>
      <c r="H541">
        <v>11577.04</v>
      </c>
      <c r="I541" s="5">
        <f>Table1[[#This Row],[Commission Rate]]*Table1[[#This Row],[Sale Price]]</f>
        <v>1884.8174337070393</v>
      </c>
      <c r="J541" s="6">
        <f>Table1[[#This Row],[Sale Price]]-Table1[[#This Row],[Cost of car]]</f>
        <v>7557.9599999999991</v>
      </c>
      <c r="K541" s="6">
        <f>YEAR(Table1[[#This Row],[Date]])</f>
        <v>2022</v>
      </c>
      <c r="L541" s="6">
        <f>Table1[[#This Row],[Year Sold]]-Table1[[#This Row],[Car Year]]</f>
        <v>4</v>
      </c>
    </row>
    <row r="542" spans="1:12" hidden="1" x14ac:dyDescent="0.75">
      <c r="A542" s="1">
        <v>44708</v>
      </c>
      <c r="B542" t="s">
        <v>764</v>
      </c>
      <c r="C542" t="s">
        <v>551</v>
      </c>
      <c r="D542" t="s">
        <v>13</v>
      </c>
      <c r="E542">
        <v>2020</v>
      </c>
      <c r="F542">
        <v>37904</v>
      </c>
      <c r="G542">
        <v>6.2498356569649E-2</v>
      </c>
      <c r="H542">
        <v>11771.58</v>
      </c>
      <c r="I542" s="5">
        <f>Table1[[#This Row],[Commission Rate]]*Table1[[#This Row],[Sale Price]]</f>
        <v>2368.9377074159756</v>
      </c>
      <c r="J542" s="6">
        <f>Table1[[#This Row],[Sale Price]]-Table1[[#This Row],[Cost of car]]</f>
        <v>26132.42</v>
      </c>
      <c r="K542" s="6">
        <f>YEAR(Table1[[#This Row],[Date]])</f>
        <v>2022</v>
      </c>
      <c r="L542" s="6">
        <f>Table1[[#This Row],[Year Sold]]-Table1[[#This Row],[Car Year]]</f>
        <v>2</v>
      </c>
    </row>
    <row r="543" spans="1:12" hidden="1" x14ac:dyDescent="0.75">
      <c r="A543" s="1">
        <v>45021</v>
      </c>
      <c r="B543" t="s">
        <v>27</v>
      </c>
      <c r="C543" t="s">
        <v>552</v>
      </c>
      <c r="D543" t="s">
        <v>29</v>
      </c>
      <c r="E543">
        <v>2012</v>
      </c>
      <c r="F543">
        <v>43515</v>
      </c>
      <c r="G543">
        <v>0.13104307709137999</v>
      </c>
      <c r="H543">
        <v>22613.01</v>
      </c>
      <c r="I543" s="5">
        <f>Table1[[#This Row],[Commission Rate]]*Table1[[#This Row],[Sale Price]]</f>
        <v>5702.3394996314</v>
      </c>
      <c r="J543" s="6">
        <f>Table1[[#This Row],[Sale Price]]-Table1[[#This Row],[Cost of car]]</f>
        <v>20901.990000000002</v>
      </c>
      <c r="K543" s="6">
        <f>YEAR(Table1[[#This Row],[Date]])</f>
        <v>2023</v>
      </c>
      <c r="L543" s="6">
        <f>Table1[[#This Row],[Year Sold]]-Table1[[#This Row],[Car Year]]</f>
        <v>11</v>
      </c>
    </row>
    <row r="544" spans="1:12" hidden="1" x14ac:dyDescent="0.75">
      <c r="A544" s="1">
        <v>45016</v>
      </c>
      <c r="B544" t="s">
        <v>11</v>
      </c>
      <c r="C544" t="s">
        <v>553</v>
      </c>
      <c r="D544" t="s">
        <v>16</v>
      </c>
      <c r="E544">
        <v>2020</v>
      </c>
      <c r="F544">
        <v>18178</v>
      </c>
      <c r="G544">
        <v>0.14609226282972701</v>
      </c>
      <c r="H544">
        <v>9716.9500000000007</v>
      </c>
      <c r="I544" s="5">
        <f>Table1[[#This Row],[Commission Rate]]*Table1[[#This Row],[Sale Price]]</f>
        <v>2655.6651537187777</v>
      </c>
      <c r="J544" s="6">
        <f>Table1[[#This Row],[Sale Price]]-Table1[[#This Row],[Cost of car]]</f>
        <v>8461.0499999999993</v>
      </c>
      <c r="K544" s="6">
        <f>YEAR(Table1[[#This Row],[Date]])</f>
        <v>2023</v>
      </c>
      <c r="L544" s="6">
        <f>Table1[[#This Row],[Year Sold]]-Table1[[#This Row],[Car Year]]</f>
        <v>3</v>
      </c>
    </row>
    <row r="545" spans="1:12" hidden="1" x14ac:dyDescent="0.75">
      <c r="A545" s="1">
        <v>44873</v>
      </c>
      <c r="B545" t="s">
        <v>14</v>
      </c>
      <c r="C545" t="s">
        <v>554</v>
      </c>
      <c r="D545" t="s">
        <v>22</v>
      </c>
      <c r="E545">
        <v>2022</v>
      </c>
      <c r="F545">
        <v>20629</v>
      </c>
      <c r="G545">
        <v>0.12656119550057601</v>
      </c>
      <c r="H545">
        <v>12771.47</v>
      </c>
      <c r="I545" s="5">
        <f>Table1[[#This Row],[Commission Rate]]*Table1[[#This Row],[Sale Price]]</f>
        <v>2610.8309019813823</v>
      </c>
      <c r="J545" s="6">
        <f>Table1[[#This Row],[Sale Price]]-Table1[[#This Row],[Cost of car]]</f>
        <v>7857.5300000000007</v>
      </c>
      <c r="K545" s="6">
        <f>YEAR(Table1[[#This Row],[Date]])</f>
        <v>2022</v>
      </c>
      <c r="L545" s="6">
        <f>Table1[[#This Row],[Year Sold]]-Table1[[#This Row],[Car Year]]</f>
        <v>0</v>
      </c>
    </row>
    <row r="546" spans="1:12" hidden="1" x14ac:dyDescent="0.75">
      <c r="A546" s="1">
        <v>44899</v>
      </c>
      <c r="B546" t="s">
        <v>27</v>
      </c>
      <c r="C546" t="s">
        <v>555</v>
      </c>
      <c r="D546" t="s">
        <v>29</v>
      </c>
      <c r="E546">
        <v>2020</v>
      </c>
      <c r="F546">
        <v>18614</v>
      </c>
      <c r="G546">
        <v>0.118926619748413</v>
      </c>
      <c r="H546">
        <v>7531.06</v>
      </c>
      <c r="I546" s="5">
        <f>Table1[[#This Row],[Commission Rate]]*Table1[[#This Row],[Sale Price]]</f>
        <v>2213.7000999969596</v>
      </c>
      <c r="J546" s="6">
        <f>Table1[[#This Row],[Sale Price]]-Table1[[#This Row],[Cost of car]]</f>
        <v>11082.939999999999</v>
      </c>
      <c r="K546" s="6">
        <f>YEAR(Table1[[#This Row],[Date]])</f>
        <v>2022</v>
      </c>
      <c r="L546" s="6">
        <f>Table1[[#This Row],[Year Sold]]-Table1[[#This Row],[Car Year]]</f>
        <v>2</v>
      </c>
    </row>
    <row r="547" spans="1:12" hidden="1" x14ac:dyDescent="0.75">
      <c r="A547" s="1">
        <v>44975</v>
      </c>
      <c r="B547" t="s">
        <v>23</v>
      </c>
      <c r="C547" t="s">
        <v>556</v>
      </c>
      <c r="D547" t="s">
        <v>29</v>
      </c>
      <c r="E547">
        <v>2019</v>
      </c>
      <c r="F547">
        <v>31004</v>
      </c>
      <c r="G547">
        <v>5.31522992385009E-2</v>
      </c>
      <c r="H547">
        <v>8659.66</v>
      </c>
      <c r="I547" s="5">
        <f>Table1[[#This Row],[Commission Rate]]*Table1[[#This Row],[Sale Price]]</f>
        <v>1647.9338855904819</v>
      </c>
      <c r="J547" s="6">
        <f>Table1[[#This Row],[Sale Price]]-Table1[[#This Row],[Cost of car]]</f>
        <v>22344.34</v>
      </c>
      <c r="K547" s="6">
        <f>YEAR(Table1[[#This Row],[Date]])</f>
        <v>2023</v>
      </c>
      <c r="L547" s="6">
        <f>Table1[[#This Row],[Year Sold]]-Table1[[#This Row],[Car Year]]</f>
        <v>4</v>
      </c>
    </row>
    <row r="548" spans="1:12" hidden="1" x14ac:dyDescent="0.75">
      <c r="A548" s="1">
        <v>44850</v>
      </c>
      <c r="B548" t="s">
        <v>8</v>
      </c>
      <c r="C548" t="s">
        <v>557</v>
      </c>
      <c r="D548" t="s">
        <v>22</v>
      </c>
      <c r="E548">
        <v>2016</v>
      </c>
      <c r="F548">
        <v>37658</v>
      </c>
      <c r="G548">
        <v>9.8107605043205204E-2</v>
      </c>
      <c r="H548">
        <v>21123.34</v>
      </c>
      <c r="I548" s="5">
        <f>Table1[[#This Row],[Commission Rate]]*Table1[[#This Row],[Sale Price]]</f>
        <v>3694.5361907170218</v>
      </c>
      <c r="J548" s="6">
        <f>Table1[[#This Row],[Sale Price]]-Table1[[#This Row],[Cost of car]]</f>
        <v>16534.66</v>
      </c>
      <c r="K548" s="6">
        <f>YEAR(Table1[[#This Row],[Date]])</f>
        <v>2022</v>
      </c>
      <c r="L548" s="6">
        <f>Table1[[#This Row],[Year Sold]]-Table1[[#This Row],[Car Year]]</f>
        <v>6</v>
      </c>
    </row>
    <row r="549" spans="1:12" x14ac:dyDescent="0.75">
      <c r="A549" s="1">
        <v>44697</v>
      </c>
      <c r="B549" t="s">
        <v>33</v>
      </c>
      <c r="C549" t="s">
        <v>558</v>
      </c>
      <c r="D549" t="s">
        <v>10</v>
      </c>
      <c r="E549">
        <v>2013</v>
      </c>
      <c r="F549">
        <v>49036</v>
      </c>
      <c r="G549">
        <v>0.13667693229604799</v>
      </c>
      <c r="H549">
        <v>11898.17</v>
      </c>
      <c r="I549" s="5">
        <f>Table1[[#This Row],[Commission Rate]]*Table1[[#This Row],[Sale Price]]</f>
        <v>6702.0900520690093</v>
      </c>
      <c r="J549" s="6">
        <f>Table1[[#This Row],[Sale Price]]-Table1[[#This Row],[Cost of car]]</f>
        <v>37137.83</v>
      </c>
      <c r="K549" s="6">
        <f>YEAR(Table1[[#This Row],[Date]])</f>
        <v>2022</v>
      </c>
      <c r="L549" s="6">
        <f>Table1[[#This Row],[Year Sold]]-Table1[[#This Row],[Car Year]]</f>
        <v>9</v>
      </c>
    </row>
    <row r="550" spans="1:12" hidden="1" x14ac:dyDescent="0.75">
      <c r="A550" s="1">
        <v>44974</v>
      </c>
      <c r="B550" t="s">
        <v>11</v>
      </c>
      <c r="C550" t="s">
        <v>559</v>
      </c>
      <c r="D550" t="s">
        <v>22</v>
      </c>
      <c r="E550">
        <v>2020</v>
      </c>
      <c r="F550">
        <v>21333</v>
      </c>
      <c r="G550">
        <v>0.117103472373616</v>
      </c>
      <c r="H550">
        <v>17311.14</v>
      </c>
      <c r="I550" s="5">
        <f>Table1[[#This Row],[Commission Rate]]*Table1[[#This Row],[Sale Price]]</f>
        <v>2498.1683761463501</v>
      </c>
      <c r="J550" s="6">
        <f>Table1[[#This Row],[Sale Price]]-Table1[[#This Row],[Cost of car]]</f>
        <v>4021.8600000000006</v>
      </c>
      <c r="K550" s="6">
        <f>YEAR(Table1[[#This Row],[Date]])</f>
        <v>2023</v>
      </c>
      <c r="L550" s="6">
        <f>Table1[[#This Row],[Year Sold]]-Table1[[#This Row],[Car Year]]</f>
        <v>3</v>
      </c>
    </row>
    <row r="551" spans="1:12" hidden="1" x14ac:dyDescent="0.75">
      <c r="A551" s="1">
        <v>44992</v>
      </c>
      <c r="B551" t="s">
        <v>27</v>
      </c>
      <c r="C551" t="s">
        <v>560</v>
      </c>
      <c r="D551" t="s">
        <v>10</v>
      </c>
      <c r="E551">
        <v>2011</v>
      </c>
      <c r="F551">
        <v>21520</v>
      </c>
      <c r="G551">
        <v>0.14356084110419601</v>
      </c>
      <c r="H551">
        <v>4411.16</v>
      </c>
      <c r="I551" s="5">
        <f>Table1[[#This Row],[Commission Rate]]*Table1[[#This Row],[Sale Price]]</f>
        <v>3089.4293005622981</v>
      </c>
      <c r="J551" s="6">
        <f>Table1[[#This Row],[Sale Price]]-Table1[[#This Row],[Cost of car]]</f>
        <v>17108.84</v>
      </c>
      <c r="K551" s="6">
        <f>YEAR(Table1[[#This Row],[Date]])</f>
        <v>2023</v>
      </c>
      <c r="L551" s="6">
        <f>Table1[[#This Row],[Year Sold]]-Table1[[#This Row],[Car Year]]</f>
        <v>12</v>
      </c>
    </row>
    <row r="552" spans="1:12" hidden="1" x14ac:dyDescent="0.75">
      <c r="A552" s="1">
        <v>45040</v>
      </c>
      <c r="B552" t="s">
        <v>8</v>
      </c>
      <c r="C552" t="s">
        <v>561</v>
      </c>
      <c r="D552" t="s">
        <v>16</v>
      </c>
      <c r="E552">
        <v>2019</v>
      </c>
      <c r="F552">
        <v>12869</v>
      </c>
      <c r="G552">
        <v>0.14841786060780299</v>
      </c>
      <c r="H552">
        <v>4932.5600000000004</v>
      </c>
      <c r="I552" s="5">
        <f>Table1[[#This Row],[Commission Rate]]*Table1[[#This Row],[Sale Price]]</f>
        <v>1909.9894481618167</v>
      </c>
      <c r="J552" s="6">
        <f>Table1[[#This Row],[Sale Price]]-Table1[[#This Row],[Cost of car]]</f>
        <v>7936.44</v>
      </c>
      <c r="K552" s="6">
        <f>YEAR(Table1[[#This Row],[Date]])</f>
        <v>2023</v>
      </c>
      <c r="L552" s="6">
        <f>Table1[[#This Row],[Year Sold]]-Table1[[#This Row],[Car Year]]</f>
        <v>4</v>
      </c>
    </row>
    <row r="553" spans="1:12" hidden="1" x14ac:dyDescent="0.75">
      <c r="A553" s="1">
        <v>45040</v>
      </c>
      <c r="B553" t="s">
        <v>46</v>
      </c>
      <c r="C553" t="s">
        <v>562</v>
      </c>
      <c r="D553" t="s">
        <v>22</v>
      </c>
      <c r="E553">
        <v>2021</v>
      </c>
      <c r="F553">
        <v>24501</v>
      </c>
      <c r="G553">
        <v>0.145922102190191</v>
      </c>
      <c r="H553">
        <v>13410.09</v>
      </c>
      <c r="I553" s="5">
        <f>Table1[[#This Row],[Commission Rate]]*Table1[[#This Row],[Sale Price]]</f>
        <v>3575.2374257618699</v>
      </c>
      <c r="J553" s="6">
        <f>Table1[[#This Row],[Sale Price]]-Table1[[#This Row],[Cost of car]]</f>
        <v>11090.91</v>
      </c>
      <c r="K553" s="6">
        <f>YEAR(Table1[[#This Row],[Date]])</f>
        <v>2023</v>
      </c>
      <c r="L553" s="6">
        <f>Table1[[#This Row],[Year Sold]]-Table1[[#This Row],[Car Year]]</f>
        <v>2</v>
      </c>
    </row>
    <row r="554" spans="1:12" hidden="1" x14ac:dyDescent="0.75">
      <c r="A554" s="1">
        <v>44917</v>
      </c>
      <c r="B554" t="s">
        <v>14</v>
      </c>
      <c r="C554" t="s">
        <v>563</v>
      </c>
      <c r="D554" t="s">
        <v>13</v>
      </c>
      <c r="E554">
        <v>2013</v>
      </c>
      <c r="F554">
        <v>31100</v>
      </c>
      <c r="G554">
        <v>0.122075879781066</v>
      </c>
      <c r="H554">
        <v>20350.400000000001</v>
      </c>
      <c r="I554" s="5">
        <f>Table1[[#This Row],[Commission Rate]]*Table1[[#This Row],[Sale Price]]</f>
        <v>3796.5598611911528</v>
      </c>
      <c r="J554" s="6">
        <f>Table1[[#This Row],[Sale Price]]-Table1[[#This Row],[Cost of car]]</f>
        <v>10749.599999999999</v>
      </c>
      <c r="K554" s="6">
        <f>YEAR(Table1[[#This Row],[Date]])</f>
        <v>2022</v>
      </c>
      <c r="L554" s="6">
        <f>Table1[[#This Row],[Year Sold]]-Table1[[#This Row],[Car Year]]</f>
        <v>9</v>
      </c>
    </row>
    <row r="555" spans="1:12" hidden="1" x14ac:dyDescent="0.75">
      <c r="A555" s="1">
        <v>44877</v>
      </c>
      <c r="B555" t="s">
        <v>764</v>
      </c>
      <c r="C555" t="s">
        <v>564</v>
      </c>
      <c r="D555" t="s">
        <v>13</v>
      </c>
      <c r="E555">
        <v>2012</v>
      </c>
      <c r="F555">
        <v>48524</v>
      </c>
      <c r="G555">
        <v>0.109897458597528</v>
      </c>
      <c r="H555">
        <v>11863.78</v>
      </c>
      <c r="I555" s="5">
        <f>Table1[[#This Row],[Commission Rate]]*Table1[[#This Row],[Sale Price]]</f>
        <v>5332.6642809864488</v>
      </c>
      <c r="J555" s="6">
        <f>Table1[[#This Row],[Sale Price]]-Table1[[#This Row],[Cost of car]]</f>
        <v>36660.22</v>
      </c>
      <c r="K555" s="6">
        <f>YEAR(Table1[[#This Row],[Date]])</f>
        <v>2022</v>
      </c>
      <c r="L555" s="6">
        <f>Table1[[#This Row],[Year Sold]]-Table1[[#This Row],[Car Year]]</f>
        <v>10</v>
      </c>
    </row>
    <row r="556" spans="1:12" hidden="1" x14ac:dyDescent="0.75">
      <c r="A556" s="1">
        <v>44722</v>
      </c>
      <c r="B556" t="s">
        <v>27</v>
      </c>
      <c r="C556" t="s">
        <v>565</v>
      </c>
      <c r="D556" t="s">
        <v>22</v>
      </c>
      <c r="E556">
        <v>2016</v>
      </c>
      <c r="F556">
        <v>32909</v>
      </c>
      <c r="G556">
        <v>9.0972701843268305E-2</v>
      </c>
      <c r="H556">
        <v>5267.78</v>
      </c>
      <c r="I556" s="5">
        <f>Table1[[#This Row],[Commission Rate]]*Table1[[#This Row],[Sale Price]]</f>
        <v>2993.8206449601166</v>
      </c>
      <c r="J556" s="6">
        <f>Table1[[#This Row],[Sale Price]]-Table1[[#This Row],[Cost of car]]</f>
        <v>27641.22</v>
      </c>
      <c r="K556" s="6">
        <f>YEAR(Table1[[#This Row],[Date]])</f>
        <v>2022</v>
      </c>
      <c r="L556" s="6">
        <f>Table1[[#This Row],[Year Sold]]-Table1[[#This Row],[Car Year]]</f>
        <v>6</v>
      </c>
    </row>
    <row r="557" spans="1:12" hidden="1" x14ac:dyDescent="0.75">
      <c r="A557" s="1">
        <v>44741</v>
      </c>
      <c r="B557" t="s">
        <v>27</v>
      </c>
      <c r="C557" t="s">
        <v>566</v>
      </c>
      <c r="D557" t="s">
        <v>16</v>
      </c>
      <c r="E557">
        <v>2017</v>
      </c>
      <c r="F557">
        <v>12906</v>
      </c>
      <c r="G557">
        <v>8.5857692472587399E-2</v>
      </c>
      <c r="H557">
        <v>8269.36</v>
      </c>
      <c r="I557" s="5">
        <f>Table1[[#This Row],[Commission Rate]]*Table1[[#This Row],[Sale Price]]</f>
        <v>1108.079379051213</v>
      </c>
      <c r="J557" s="6">
        <f>Table1[[#This Row],[Sale Price]]-Table1[[#This Row],[Cost of car]]</f>
        <v>4636.6399999999994</v>
      </c>
      <c r="K557" s="6">
        <f>YEAR(Table1[[#This Row],[Date]])</f>
        <v>2022</v>
      </c>
      <c r="L557" s="6">
        <f>Table1[[#This Row],[Year Sold]]-Table1[[#This Row],[Car Year]]</f>
        <v>5</v>
      </c>
    </row>
    <row r="558" spans="1:12" hidden="1" x14ac:dyDescent="0.75">
      <c r="A558" s="1">
        <v>45004</v>
      </c>
      <c r="B558" t="s">
        <v>23</v>
      </c>
      <c r="C558" t="s">
        <v>567</v>
      </c>
      <c r="D558" t="s">
        <v>10</v>
      </c>
      <c r="E558">
        <v>2016</v>
      </c>
      <c r="F558">
        <v>18423</v>
      </c>
      <c r="G558">
        <v>0.10210164628917499</v>
      </c>
      <c r="H558">
        <v>2525.34</v>
      </c>
      <c r="I558" s="5">
        <f>Table1[[#This Row],[Commission Rate]]*Table1[[#This Row],[Sale Price]]</f>
        <v>1881.018629585471</v>
      </c>
      <c r="J558" s="6">
        <f>Table1[[#This Row],[Sale Price]]-Table1[[#This Row],[Cost of car]]</f>
        <v>15897.66</v>
      </c>
      <c r="K558" s="6">
        <f>YEAR(Table1[[#This Row],[Date]])</f>
        <v>2023</v>
      </c>
      <c r="L558" s="6">
        <f>Table1[[#This Row],[Year Sold]]-Table1[[#This Row],[Car Year]]</f>
        <v>7</v>
      </c>
    </row>
    <row r="559" spans="1:12" hidden="1" x14ac:dyDescent="0.75">
      <c r="A559" s="1">
        <v>44854</v>
      </c>
      <c r="B559" t="s">
        <v>8</v>
      </c>
      <c r="C559" t="s">
        <v>568</v>
      </c>
      <c r="D559" t="s">
        <v>10</v>
      </c>
      <c r="E559">
        <v>2012</v>
      </c>
      <c r="F559">
        <v>28694</v>
      </c>
      <c r="G559">
        <v>8.6552232625833406E-2</v>
      </c>
      <c r="H559">
        <v>3288.11</v>
      </c>
      <c r="I559" s="5">
        <f>Table1[[#This Row],[Commission Rate]]*Table1[[#This Row],[Sale Price]]</f>
        <v>2483.5297629656638</v>
      </c>
      <c r="J559" s="6">
        <f>Table1[[#This Row],[Sale Price]]-Table1[[#This Row],[Cost of car]]</f>
        <v>25405.89</v>
      </c>
      <c r="K559" s="6">
        <f>YEAR(Table1[[#This Row],[Date]])</f>
        <v>2022</v>
      </c>
      <c r="L559" s="6">
        <f>Table1[[#This Row],[Year Sold]]-Table1[[#This Row],[Car Year]]</f>
        <v>10</v>
      </c>
    </row>
    <row r="560" spans="1:12" hidden="1" x14ac:dyDescent="0.75">
      <c r="A560" s="1">
        <v>44961</v>
      </c>
      <c r="B560" t="s">
        <v>20</v>
      </c>
      <c r="C560" t="s">
        <v>569</v>
      </c>
      <c r="D560" t="s">
        <v>16</v>
      </c>
      <c r="E560">
        <v>2017</v>
      </c>
      <c r="F560">
        <v>43337</v>
      </c>
      <c r="G560">
        <v>0.14877379276825001</v>
      </c>
      <c r="H560">
        <v>15775.17</v>
      </c>
      <c r="I560" s="5">
        <f>Table1[[#This Row],[Commission Rate]]*Table1[[#This Row],[Sale Price]]</f>
        <v>6447.4098571976501</v>
      </c>
      <c r="J560" s="6">
        <f>Table1[[#This Row],[Sale Price]]-Table1[[#This Row],[Cost of car]]</f>
        <v>27561.83</v>
      </c>
      <c r="K560" s="6">
        <f>YEAR(Table1[[#This Row],[Date]])</f>
        <v>2023</v>
      </c>
      <c r="L560" s="6">
        <f>Table1[[#This Row],[Year Sold]]-Table1[[#This Row],[Car Year]]</f>
        <v>6</v>
      </c>
    </row>
    <row r="561" spans="1:12" x14ac:dyDescent="0.75">
      <c r="A561" s="1">
        <v>44734</v>
      </c>
      <c r="B561" t="s">
        <v>33</v>
      </c>
      <c r="C561" t="s">
        <v>570</v>
      </c>
      <c r="D561" t="s">
        <v>13</v>
      </c>
      <c r="E561">
        <v>2020</v>
      </c>
      <c r="F561">
        <v>10572</v>
      </c>
      <c r="G561">
        <v>0.117145736003266</v>
      </c>
      <c r="H561">
        <v>4558.58</v>
      </c>
      <c r="I561" s="5">
        <f>Table1[[#This Row],[Commission Rate]]*Table1[[#This Row],[Sale Price]]</f>
        <v>1238.4647210265282</v>
      </c>
      <c r="J561" s="6">
        <f>Table1[[#This Row],[Sale Price]]-Table1[[#This Row],[Cost of car]]</f>
        <v>6013.42</v>
      </c>
      <c r="K561" s="6">
        <f>YEAR(Table1[[#This Row],[Date]])</f>
        <v>2022</v>
      </c>
      <c r="L561" s="6">
        <f>Table1[[#This Row],[Year Sold]]-Table1[[#This Row],[Car Year]]</f>
        <v>2</v>
      </c>
    </row>
    <row r="562" spans="1:12" hidden="1" x14ac:dyDescent="0.75">
      <c r="A562" s="1">
        <v>44934</v>
      </c>
      <c r="B562" t="s">
        <v>27</v>
      </c>
      <c r="C562" t="s">
        <v>571</v>
      </c>
      <c r="D562" t="s">
        <v>29</v>
      </c>
      <c r="E562">
        <v>2019</v>
      </c>
      <c r="F562">
        <v>27620</v>
      </c>
      <c r="G562">
        <v>9.9618735565477096E-2</v>
      </c>
      <c r="H562">
        <v>13450.37</v>
      </c>
      <c r="I562" s="5">
        <f>Table1[[#This Row],[Commission Rate]]*Table1[[#This Row],[Sale Price]]</f>
        <v>2751.4694763184775</v>
      </c>
      <c r="J562" s="6">
        <f>Table1[[#This Row],[Sale Price]]-Table1[[#This Row],[Cost of car]]</f>
        <v>14169.63</v>
      </c>
      <c r="K562" s="6">
        <f>YEAR(Table1[[#This Row],[Date]])</f>
        <v>2023</v>
      </c>
      <c r="L562" s="6">
        <f>Table1[[#This Row],[Year Sold]]-Table1[[#This Row],[Car Year]]</f>
        <v>4</v>
      </c>
    </row>
    <row r="563" spans="1:12" hidden="1" x14ac:dyDescent="0.75">
      <c r="A563" s="1">
        <v>44719</v>
      </c>
      <c r="B563" t="s">
        <v>46</v>
      </c>
      <c r="C563" t="s">
        <v>572</v>
      </c>
      <c r="D563" t="s">
        <v>10</v>
      </c>
      <c r="E563">
        <v>2016</v>
      </c>
      <c r="F563">
        <v>28527</v>
      </c>
      <c r="G563">
        <v>0.120043267721887</v>
      </c>
      <c r="H563">
        <v>6878</v>
      </c>
      <c r="I563" s="5">
        <f>Table1[[#This Row],[Commission Rate]]*Table1[[#This Row],[Sale Price]]</f>
        <v>3424.4742983022707</v>
      </c>
      <c r="J563" s="6">
        <f>Table1[[#This Row],[Sale Price]]-Table1[[#This Row],[Cost of car]]</f>
        <v>21649</v>
      </c>
      <c r="K563" s="6">
        <f>YEAR(Table1[[#This Row],[Date]])</f>
        <v>2022</v>
      </c>
      <c r="L563" s="6">
        <f>Table1[[#This Row],[Year Sold]]-Table1[[#This Row],[Car Year]]</f>
        <v>6</v>
      </c>
    </row>
    <row r="564" spans="1:12" x14ac:dyDescent="0.75">
      <c r="A564" s="1">
        <v>44853</v>
      </c>
      <c r="B564" t="s">
        <v>20</v>
      </c>
      <c r="C564" t="s">
        <v>573</v>
      </c>
      <c r="D564" t="s">
        <v>22</v>
      </c>
      <c r="E564">
        <v>2010</v>
      </c>
      <c r="F564">
        <v>12012</v>
      </c>
      <c r="G564">
        <v>7.0169113443078301E-2</v>
      </c>
      <c r="H564">
        <v>6268.08</v>
      </c>
      <c r="I564" s="5">
        <f>Table1[[#This Row],[Commission Rate]]*Table1[[#This Row],[Sale Price]]</f>
        <v>842.8713906782566</v>
      </c>
      <c r="J564" s="6">
        <f>Table1[[#This Row],[Sale Price]]-Table1[[#This Row],[Cost of car]]</f>
        <v>5743.92</v>
      </c>
      <c r="K564" s="6">
        <f>YEAR(Table1[[#This Row],[Date]])</f>
        <v>2022</v>
      </c>
      <c r="L564" s="6">
        <f>Table1[[#This Row],[Year Sold]]-Table1[[#This Row],[Car Year]]</f>
        <v>12</v>
      </c>
    </row>
    <row r="565" spans="1:12" hidden="1" x14ac:dyDescent="0.75">
      <c r="A565" s="1">
        <v>44865</v>
      </c>
      <c r="B565" t="s">
        <v>764</v>
      </c>
      <c r="C565" t="s">
        <v>574</v>
      </c>
      <c r="D565" t="s">
        <v>13</v>
      </c>
      <c r="E565">
        <v>2019</v>
      </c>
      <c r="F565">
        <v>13498</v>
      </c>
      <c r="G565">
        <v>0.12407594058424901</v>
      </c>
      <c r="H565">
        <v>3667.07</v>
      </c>
      <c r="I565" s="5">
        <f>Table1[[#This Row],[Commission Rate]]*Table1[[#This Row],[Sale Price]]</f>
        <v>1674.7770460061931</v>
      </c>
      <c r="J565" s="6">
        <f>Table1[[#This Row],[Sale Price]]-Table1[[#This Row],[Cost of car]]</f>
        <v>9830.93</v>
      </c>
      <c r="K565" s="6">
        <f>YEAR(Table1[[#This Row],[Date]])</f>
        <v>2022</v>
      </c>
      <c r="L565" s="6">
        <f>Table1[[#This Row],[Year Sold]]-Table1[[#This Row],[Car Year]]</f>
        <v>3</v>
      </c>
    </row>
    <row r="566" spans="1:12" hidden="1" x14ac:dyDescent="0.75">
      <c r="A566" s="1">
        <v>44923</v>
      </c>
      <c r="B566" t="s">
        <v>11</v>
      </c>
      <c r="C566" t="s">
        <v>575</v>
      </c>
      <c r="D566" t="s">
        <v>16</v>
      </c>
      <c r="E566">
        <v>2020</v>
      </c>
      <c r="F566">
        <v>44665</v>
      </c>
      <c r="G566">
        <v>7.6237046481432993E-2</v>
      </c>
      <c r="H566">
        <v>13066.68</v>
      </c>
      <c r="I566" s="5">
        <f>Table1[[#This Row],[Commission Rate]]*Table1[[#This Row],[Sale Price]]</f>
        <v>3405.1276810932045</v>
      </c>
      <c r="J566" s="6">
        <f>Table1[[#This Row],[Sale Price]]-Table1[[#This Row],[Cost of car]]</f>
        <v>31598.32</v>
      </c>
      <c r="K566" s="6">
        <f>YEAR(Table1[[#This Row],[Date]])</f>
        <v>2022</v>
      </c>
      <c r="L566" s="6">
        <f>Table1[[#This Row],[Year Sold]]-Table1[[#This Row],[Car Year]]</f>
        <v>2</v>
      </c>
    </row>
    <row r="567" spans="1:12" hidden="1" x14ac:dyDescent="0.75">
      <c r="A567" s="1">
        <v>45044</v>
      </c>
      <c r="B567" t="s">
        <v>27</v>
      </c>
      <c r="C567" t="s">
        <v>576</v>
      </c>
      <c r="D567" t="s">
        <v>13</v>
      </c>
      <c r="E567">
        <v>2011</v>
      </c>
      <c r="F567">
        <v>30516</v>
      </c>
      <c r="G567">
        <v>6.9721466929431195E-2</v>
      </c>
      <c r="H567">
        <v>6451.71</v>
      </c>
      <c r="I567" s="5">
        <f>Table1[[#This Row],[Commission Rate]]*Table1[[#This Row],[Sale Price]]</f>
        <v>2127.6202848185221</v>
      </c>
      <c r="J567" s="6">
        <f>Table1[[#This Row],[Sale Price]]-Table1[[#This Row],[Cost of car]]</f>
        <v>24064.29</v>
      </c>
      <c r="K567" s="6">
        <f>YEAR(Table1[[#This Row],[Date]])</f>
        <v>2023</v>
      </c>
      <c r="L567" s="6">
        <f>Table1[[#This Row],[Year Sold]]-Table1[[#This Row],[Car Year]]</f>
        <v>12</v>
      </c>
    </row>
    <row r="568" spans="1:12" hidden="1" x14ac:dyDescent="0.75">
      <c r="A568" s="1">
        <v>45047</v>
      </c>
      <c r="B568" t="s">
        <v>14</v>
      </c>
      <c r="C568" t="s">
        <v>577</v>
      </c>
      <c r="D568" t="s">
        <v>10</v>
      </c>
      <c r="E568">
        <v>2019</v>
      </c>
      <c r="F568">
        <v>35895</v>
      </c>
      <c r="G568">
        <v>5.7632325208727402E-2</v>
      </c>
      <c r="H568">
        <v>19307.21</v>
      </c>
      <c r="I568" s="5">
        <f>Table1[[#This Row],[Commission Rate]]*Table1[[#This Row],[Sale Price]]</f>
        <v>2068.7123133672699</v>
      </c>
      <c r="J568" s="6">
        <f>Table1[[#This Row],[Sale Price]]-Table1[[#This Row],[Cost of car]]</f>
        <v>16587.79</v>
      </c>
      <c r="K568" s="6">
        <f>YEAR(Table1[[#This Row],[Date]])</f>
        <v>2023</v>
      </c>
      <c r="L568" s="6">
        <f>Table1[[#This Row],[Year Sold]]-Table1[[#This Row],[Car Year]]</f>
        <v>4</v>
      </c>
    </row>
    <row r="569" spans="1:12" x14ac:dyDescent="0.75">
      <c r="A569" s="1">
        <v>44840</v>
      </c>
      <c r="B569" t="s">
        <v>20</v>
      </c>
      <c r="C569" t="s">
        <v>578</v>
      </c>
      <c r="D569" t="s">
        <v>16</v>
      </c>
      <c r="E569">
        <v>2012</v>
      </c>
      <c r="F569">
        <v>41607</v>
      </c>
      <c r="G569">
        <v>6.7803793025641199E-2</v>
      </c>
      <c r="H569">
        <v>19190.54</v>
      </c>
      <c r="I569" s="5">
        <f>Table1[[#This Row],[Commission Rate]]*Table1[[#This Row],[Sale Price]]</f>
        <v>2821.1124164178532</v>
      </c>
      <c r="J569" s="6">
        <f>Table1[[#This Row],[Sale Price]]-Table1[[#This Row],[Cost of car]]</f>
        <v>22416.46</v>
      </c>
      <c r="K569" s="6">
        <f>YEAR(Table1[[#This Row],[Date]])</f>
        <v>2022</v>
      </c>
      <c r="L569" s="6">
        <f>Table1[[#This Row],[Year Sold]]-Table1[[#This Row],[Car Year]]</f>
        <v>10</v>
      </c>
    </row>
    <row r="570" spans="1:12" hidden="1" x14ac:dyDescent="0.75">
      <c r="A570" s="1">
        <v>44953</v>
      </c>
      <c r="B570" t="s">
        <v>27</v>
      </c>
      <c r="C570" t="s">
        <v>579</v>
      </c>
      <c r="D570" t="s">
        <v>16</v>
      </c>
      <c r="E570">
        <v>2017</v>
      </c>
      <c r="F570">
        <v>22380</v>
      </c>
      <c r="G570">
        <v>7.1246715505432601E-2</v>
      </c>
      <c r="H570">
        <v>5524.41</v>
      </c>
      <c r="I570" s="5">
        <f>Table1[[#This Row],[Commission Rate]]*Table1[[#This Row],[Sale Price]]</f>
        <v>1594.5014930115817</v>
      </c>
      <c r="J570" s="6">
        <f>Table1[[#This Row],[Sale Price]]-Table1[[#This Row],[Cost of car]]</f>
        <v>16855.59</v>
      </c>
      <c r="K570" s="6">
        <f>YEAR(Table1[[#This Row],[Date]])</f>
        <v>2023</v>
      </c>
      <c r="L570" s="6">
        <f>Table1[[#This Row],[Year Sold]]-Table1[[#This Row],[Car Year]]</f>
        <v>6</v>
      </c>
    </row>
    <row r="571" spans="1:12" hidden="1" x14ac:dyDescent="0.75">
      <c r="A571" s="1">
        <v>45018</v>
      </c>
      <c r="B571" t="s">
        <v>14</v>
      </c>
      <c r="C571" t="s">
        <v>580</v>
      </c>
      <c r="D571" t="s">
        <v>22</v>
      </c>
      <c r="E571">
        <v>2015</v>
      </c>
      <c r="F571">
        <v>30460</v>
      </c>
      <c r="G571">
        <v>8.3420176045878494E-2</v>
      </c>
      <c r="H571">
        <v>4784.82</v>
      </c>
      <c r="I571" s="5">
        <f>Table1[[#This Row],[Commission Rate]]*Table1[[#This Row],[Sale Price]]</f>
        <v>2540.9785623574589</v>
      </c>
      <c r="J571" s="6">
        <f>Table1[[#This Row],[Sale Price]]-Table1[[#This Row],[Cost of car]]</f>
        <v>25675.18</v>
      </c>
      <c r="K571" s="6">
        <f>YEAR(Table1[[#This Row],[Date]])</f>
        <v>2023</v>
      </c>
      <c r="L571" s="6">
        <f>Table1[[#This Row],[Year Sold]]-Table1[[#This Row],[Car Year]]</f>
        <v>8</v>
      </c>
    </row>
    <row r="572" spans="1:12" hidden="1" x14ac:dyDescent="0.75">
      <c r="A572" s="1">
        <v>44772</v>
      </c>
      <c r="B572" t="s">
        <v>23</v>
      </c>
      <c r="C572" t="s">
        <v>581</v>
      </c>
      <c r="D572" t="s">
        <v>13</v>
      </c>
      <c r="E572">
        <v>2012</v>
      </c>
      <c r="F572">
        <v>15253</v>
      </c>
      <c r="G572">
        <v>0.12374984941151899</v>
      </c>
      <c r="H572">
        <v>3583.55</v>
      </c>
      <c r="I572" s="5">
        <f>Table1[[#This Row],[Commission Rate]]*Table1[[#This Row],[Sale Price]]</f>
        <v>1887.5564530738993</v>
      </c>
      <c r="J572" s="6">
        <f>Table1[[#This Row],[Sale Price]]-Table1[[#This Row],[Cost of car]]</f>
        <v>11669.45</v>
      </c>
      <c r="K572" s="6">
        <f>YEAR(Table1[[#This Row],[Date]])</f>
        <v>2022</v>
      </c>
      <c r="L572" s="6">
        <f>Table1[[#This Row],[Year Sold]]-Table1[[#This Row],[Car Year]]</f>
        <v>10</v>
      </c>
    </row>
    <row r="573" spans="1:12" x14ac:dyDescent="0.75">
      <c r="A573" s="1">
        <v>44848</v>
      </c>
      <c r="B573" t="s">
        <v>20</v>
      </c>
      <c r="C573" t="s">
        <v>582</v>
      </c>
      <c r="D573" t="s">
        <v>16</v>
      </c>
      <c r="E573">
        <v>2012</v>
      </c>
      <c r="F573">
        <v>17883</v>
      </c>
      <c r="G573">
        <v>9.1048275800013595E-2</v>
      </c>
      <c r="H573">
        <v>8483.7099999999991</v>
      </c>
      <c r="I573" s="5">
        <f>Table1[[#This Row],[Commission Rate]]*Table1[[#This Row],[Sale Price]]</f>
        <v>1628.2163161316432</v>
      </c>
      <c r="J573" s="6">
        <f>Table1[[#This Row],[Sale Price]]-Table1[[#This Row],[Cost of car]]</f>
        <v>9399.2900000000009</v>
      </c>
      <c r="K573" s="6">
        <f>YEAR(Table1[[#This Row],[Date]])</f>
        <v>2022</v>
      </c>
      <c r="L573" s="6">
        <f>Table1[[#This Row],[Year Sold]]-Table1[[#This Row],[Car Year]]</f>
        <v>10</v>
      </c>
    </row>
    <row r="574" spans="1:12" hidden="1" x14ac:dyDescent="0.75">
      <c r="A574" s="1">
        <v>45030</v>
      </c>
      <c r="B574" t="s">
        <v>46</v>
      </c>
      <c r="C574" t="s">
        <v>583</v>
      </c>
      <c r="D574" t="s">
        <v>22</v>
      </c>
      <c r="E574">
        <v>2018</v>
      </c>
      <c r="F574">
        <v>38201</v>
      </c>
      <c r="G574">
        <v>6.3117988112932996E-2</v>
      </c>
      <c r="H574">
        <v>11673.24</v>
      </c>
      <c r="I574" s="5">
        <f>Table1[[#This Row],[Commission Rate]]*Table1[[#This Row],[Sale Price]]</f>
        <v>2411.1702639021532</v>
      </c>
      <c r="J574" s="6">
        <f>Table1[[#This Row],[Sale Price]]-Table1[[#This Row],[Cost of car]]</f>
        <v>26527.760000000002</v>
      </c>
      <c r="K574" s="6">
        <f>YEAR(Table1[[#This Row],[Date]])</f>
        <v>2023</v>
      </c>
      <c r="L574" s="6">
        <f>Table1[[#This Row],[Year Sold]]-Table1[[#This Row],[Car Year]]</f>
        <v>5</v>
      </c>
    </row>
    <row r="575" spans="1:12" hidden="1" x14ac:dyDescent="0.75">
      <c r="A575" s="1">
        <v>44748</v>
      </c>
      <c r="B575" t="s">
        <v>23</v>
      </c>
      <c r="C575" t="s">
        <v>584</v>
      </c>
      <c r="D575" t="s">
        <v>16</v>
      </c>
      <c r="E575">
        <v>2021</v>
      </c>
      <c r="F575">
        <v>33594</v>
      </c>
      <c r="G575">
        <v>0.128614366436033</v>
      </c>
      <c r="H575">
        <v>12852.9</v>
      </c>
      <c r="I575" s="5">
        <f>Table1[[#This Row],[Commission Rate]]*Table1[[#This Row],[Sale Price]]</f>
        <v>4320.6710260520922</v>
      </c>
      <c r="J575" s="6">
        <f>Table1[[#This Row],[Sale Price]]-Table1[[#This Row],[Cost of car]]</f>
        <v>20741.099999999999</v>
      </c>
      <c r="K575" s="6">
        <f>YEAR(Table1[[#This Row],[Date]])</f>
        <v>2022</v>
      </c>
      <c r="L575" s="6">
        <f>Table1[[#This Row],[Year Sold]]-Table1[[#This Row],[Car Year]]</f>
        <v>1</v>
      </c>
    </row>
    <row r="576" spans="1:12" hidden="1" x14ac:dyDescent="0.75">
      <c r="A576" s="1">
        <v>44873</v>
      </c>
      <c r="B576" t="s">
        <v>46</v>
      </c>
      <c r="C576" t="s">
        <v>585</v>
      </c>
      <c r="D576" t="s">
        <v>22</v>
      </c>
      <c r="E576">
        <v>2021</v>
      </c>
      <c r="F576">
        <v>19872</v>
      </c>
      <c r="G576">
        <v>0.118336708259604</v>
      </c>
      <c r="H576">
        <v>11937.94</v>
      </c>
      <c r="I576" s="5">
        <f>Table1[[#This Row],[Commission Rate]]*Table1[[#This Row],[Sale Price]]</f>
        <v>2351.5870665348507</v>
      </c>
      <c r="J576" s="6">
        <f>Table1[[#This Row],[Sale Price]]-Table1[[#This Row],[Cost of car]]</f>
        <v>7934.0599999999995</v>
      </c>
      <c r="K576" s="6">
        <f>YEAR(Table1[[#This Row],[Date]])</f>
        <v>2022</v>
      </c>
      <c r="L576" s="6">
        <f>Table1[[#This Row],[Year Sold]]-Table1[[#This Row],[Car Year]]</f>
        <v>1</v>
      </c>
    </row>
    <row r="577" spans="1:12" x14ac:dyDescent="0.75">
      <c r="A577" s="1">
        <v>44808</v>
      </c>
      <c r="B577" t="s">
        <v>33</v>
      </c>
      <c r="C577" t="s">
        <v>586</v>
      </c>
      <c r="D577" t="s">
        <v>10</v>
      </c>
      <c r="E577">
        <v>2011</v>
      </c>
      <c r="F577">
        <v>43840</v>
      </c>
      <c r="G577">
        <v>0.12537824246262999</v>
      </c>
      <c r="H577">
        <v>15186.6</v>
      </c>
      <c r="I577" s="5">
        <f>Table1[[#This Row],[Commission Rate]]*Table1[[#This Row],[Sale Price]]</f>
        <v>5496.5821495616992</v>
      </c>
      <c r="J577" s="6">
        <f>Table1[[#This Row],[Sale Price]]-Table1[[#This Row],[Cost of car]]</f>
        <v>28653.4</v>
      </c>
      <c r="K577" s="6">
        <f>YEAR(Table1[[#This Row],[Date]])</f>
        <v>2022</v>
      </c>
      <c r="L577" s="6">
        <f>Table1[[#This Row],[Year Sold]]-Table1[[#This Row],[Car Year]]</f>
        <v>11</v>
      </c>
    </row>
    <row r="578" spans="1:12" x14ac:dyDescent="0.75">
      <c r="A578" s="1">
        <v>44894</v>
      </c>
      <c r="B578" t="s">
        <v>20</v>
      </c>
      <c r="C578" t="s">
        <v>587</v>
      </c>
      <c r="D578" t="s">
        <v>13</v>
      </c>
      <c r="E578">
        <v>2017</v>
      </c>
      <c r="F578">
        <v>20168</v>
      </c>
      <c r="G578">
        <v>8.1688195176282605E-2</v>
      </c>
      <c r="H578">
        <v>14046.18</v>
      </c>
      <c r="I578" s="5">
        <f>Table1[[#This Row],[Commission Rate]]*Table1[[#This Row],[Sale Price]]</f>
        <v>1647.4875203152676</v>
      </c>
      <c r="J578" s="6">
        <f>Table1[[#This Row],[Sale Price]]-Table1[[#This Row],[Cost of car]]</f>
        <v>6121.82</v>
      </c>
      <c r="K578" s="6">
        <f>YEAR(Table1[[#This Row],[Date]])</f>
        <v>2022</v>
      </c>
      <c r="L578" s="6">
        <f>Table1[[#This Row],[Year Sold]]-Table1[[#This Row],[Car Year]]</f>
        <v>5</v>
      </c>
    </row>
    <row r="579" spans="1:12" x14ac:dyDescent="0.75">
      <c r="A579" s="1">
        <v>44767</v>
      </c>
      <c r="B579" t="s">
        <v>20</v>
      </c>
      <c r="C579" t="s">
        <v>588</v>
      </c>
      <c r="D579" t="s">
        <v>10</v>
      </c>
      <c r="E579">
        <v>2010</v>
      </c>
      <c r="F579">
        <v>20052</v>
      </c>
      <c r="G579">
        <v>6.5515260492311503E-2</v>
      </c>
      <c r="H579">
        <v>14485.22</v>
      </c>
      <c r="I579" s="5">
        <f>Table1[[#This Row],[Commission Rate]]*Table1[[#This Row],[Sale Price]]</f>
        <v>1313.7120033918302</v>
      </c>
      <c r="J579" s="6">
        <f>Table1[[#This Row],[Sale Price]]-Table1[[#This Row],[Cost of car]]</f>
        <v>5566.7800000000007</v>
      </c>
      <c r="K579" s="6">
        <f>YEAR(Table1[[#This Row],[Date]])</f>
        <v>2022</v>
      </c>
      <c r="L579" s="6">
        <f>Table1[[#This Row],[Year Sold]]-Table1[[#This Row],[Car Year]]</f>
        <v>12</v>
      </c>
    </row>
    <row r="580" spans="1:12" hidden="1" x14ac:dyDescent="0.75">
      <c r="A580" s="1">
        <v>44763</v>
      </c>
      <c r="B580" t="s">
        <v>27</v>
      </c>
      <c r="C580" t="s">
        <v>589</v>
      </c>
      <c r="D580" t="s">
        <v>10</v>
      </c>
      <c r="E580">
        <v>2019</v>
      </c>
      <c r="F580">
        <v>45933</v>
      </c>
      <c r="G580">
        <v>0.116881114200262</v>
      </c>
      <c r="H580">
        <v>31278.94</v>
      </c>
      <c r="I580" s="5">
        <f>Table1[[#This Row],[Commission Rate]]*Table1[[#This Row],[Sale Price]]</f>
        <v>5368.7002185606343</v>
      </c>
      <c r="J580" s="6">
        <f>Table1[[#This Row],[Sale Price]]-Table1[[#This Row],[Cost of car]]</f>
        <v>14654.060000000001</v>
      </c>
      <c r="K580" s="6">
        <f>YEAR(Table1[[#This Row],[Date]])</f>
        <v>2022</v>
      </c>
      <c r="L580" s="6">
        <f>Table1[[#This Row],[Year Sold]]-Table1[[#This Row],[Car Year]]</f>
        <v>3</v>
      </c>
    </row>
    <row r="581" spans="1:12" hidden="1" x14ac:dyDescent="0.75">
      <c r="A581" s="1">
        <v>44984</v>
      </c>
      <c r="B581" t="s">
        <v>764</v>
      </c>
      <c r="C581" t="s">
        <v>590</v>
      </c>
      <c r="D581" t="s">
        <v>10</v>
      </c>
      <c r="E581">
        <v>2016</v>
      </c>
      <c r="F581">
        <v>10608</v>
      </c>
      <c r="G581">
        <v>0.124326674398656</v>
      </c>
      <c r="H581">
        <v>5650.29</v>
      </c>
      <c r="I581" s="5">
        <f>Table1[[#This Row],[Commission Rate]]*Table1[[#This Row],[Sale Price]]</f>
        <v>1318.8573620209429</v>
      </c>
      <c r="J581" s="6">
        <f>Table1[[#This Row],[Sale Price]]-Table1[[#This Row],[Cost of car]]</f>
        <v>4957.71</v>
      </c>
      <c r="K581" s="6">
        <f>YEAR(Table1[[#This Row],[Date]])</f>
        <v>2023</v>
      </c>
      <c r="L581" s="6">
        <f>Table1[[#This Row],[Year Sold]]-Table1[[#This Row],[Car Year]]</f>
        <v>7</v>
      </c>
    </row>
    <row r="582" spans="1:12" hidden="1" x14ac:dyDescent="0.75">
      <c r="A582" s="1">
        <v>44858</v>
      </c>
      <c r="B582" t="s">
        <v>8</v>
      </c>
      <c r="C582" t="s">
        <v>591</v>
      </c>
      <c r="D582" t="s">
        <v>16</v>
      </c>
      <c r="E582">
        <v>2016</v>
      </c>
      <c r="F582">
        <v>31914</v>
      </c>
      <c r="G582">
        <v>0.11254000709213501</v>
      </c>
      <c r="H582">
        <v>7846.84</v>
      </c>
      <c r="I582" s="5">
        <f>Table1[[#This Row],[Commission Rate]]*Table1[[#This Row],[Sale Price]]</f>
        <v>3591.6017863383968</v>
      </c>
      <c r="J582" s="6">
        <f>Table1[[#This Row],[Sale Price]]-Table1[[#This Row],[Cost of car]]</f>
        <v>24067.16</v>
      </c>
      <c r="K582" s="6">
        <f>YEAR(Table1[[#This Row],[Date]])</f>
        <v>2022</v>
      </c>
      <c r="L582" s="6">
        <f>Table1[[#This Row],[Year Sold]]-Table1[[#This Row],[Car Year]]</f>
        <v>6</v>
      </c>
    </row>
    <row r="583" spans="1:12" hidden="1" x14ac:dyDescent="0.75">
      <c r="A583" s="1">
        <v>44881</v>
      </c>
      <c r="B583" t="s">
        <v>17</v>
      </c>
      <c r="C583" t="s">
        <v>592</v>
      </c>
      <c r="D583" t="s">
        <v>13</v>
      </c>
      <c r="E583">
        <v>2022</v>
      </c>
      <c r="F583">
        <v>49231</v>
      </c>
      <c r="G583">
        <v>0.13883880159376799</v>
      </c>
      <c r="H583">
        <v>32004.080000000002</v>
      </c>
      <c r="I583" s="5">
        <f>Table1[[#This Row],[Commission Rate]]*Table1[[#This Row],[Sale Price]]</f>
        <v>6835.1730412627921</v>
      </c>
      <c r="J583" s="6">
        <f>Table1[[#This Row],[Sale Price]]-Table1[[#This Row],[Cost of car]]</f>
        <v>17226.919999999998</v>
      </c>
      <c r="K583" s="6">
        <f>YEAR(Table1[[#This Row],[Date]])</f>
        <v>2022</v>
      </c>
      <c r="L583" s="6">
        <f>Table1[[#This Row],[Year Sold]]-Table1[[#This Row],[Car Year]]</f>
        <v>0</v>
      </c>
    </row>
    <row r="584" spans="1:12" hidden="1" x14ac:dyDescent="0.75">
      <c r="A584" s="1">
        <v>44897</v>
      </c>
      <c r="B584" t="s">
        <v>27</v>
      </c>
      <c r="C584" t="s">
        <v>593</v>
      </c>
      <c r="D584" t="s">
        <v>13</v>
      </c>
      <c r="E584">
        <v>2013</v>
      </c>
      <c r="F584">
        <v>28306</v>
      </c>
      <c r="G584">
        <v>0.113251796105894</v>
      </c>
      <c r="H584">
        <v>7498.14</v>
      </c>
      <c r="I584" s="5">
        <f>Table1[[#This Row],[Commission Rate]]*Table1[[#This Row],[Sale Price]]</f>
        <v>3205.7053405734355</v>
      </c>
      <c r="J584" s="6">
        <f>Table1[[#This Row],[Sale Price]]-Table1[[#This Row],[Cost of car]]</f>
        <v>20807.86</v>
      </c>
      <c r="K584" s="6">
        <f>YEAR(Table1[[#This Row],[Date]])</f>
        <v>2022</v>
      </c>
      <c r="L584" s="6">
        <f>Table1[[#This Row],[Year Sold]]-Table1[[#This Row],[Car Year]]</f>
        <v>9</v>
      </c>
    </row>
    <row r="585" spans="1:12" hidden="1" x14ac:dyDescent="0.75">
      <c r="A585" s="1">
        <v>45032</v>
      </c>
      <c r="B585" t="s">
        <v>20</v>
      </c>
      <c r="C585" t="s">
        <v>594</v>
      </c>
      <c r="D585" t="s">
        <v>22</v>
      </c>
      <c r="E585">
        <v>2021</v>
      </c>
      <c r="F585">
        <v>13731</v>
      </c>
      <c r="G585">
        <v>0.135038082319272</v>
      </c>
      <c r="H585">
        <v>9712.94</v>
      </c>
      <c r="I585" s="5">
        <f>Table1[[#This Row],[Commission Rate]]*Table1[[#This Row],[Sale Price]]</f>
        <v>1854.2079083259239</v>
      </c>
      <c r="J585" s="6">
        <f>Table1[[#This Row],[Sale Price]]-Table1[[#This Row],[Cost of car]]</f>
        <v>4018.0599999999995</v>
      </c>
      <c r="K585" s="6">
        <f>YEAR(Table1[[#This Row],[Date]])</f>
        <v>2023</v>
      </c>
      <c r="L585" s="6">
        <f>Table1[[#This Row],[Year Sold]]-Table1[[#This Row],[Car Year]]</f>
        <v>2</v>
      </c>
    </row>
    <row r="586" spans="1:12" hidden="1" x14ac:dyDescent="0.75">
      <c r="A586" s="1">
        <v>44842</v>
      </c>
      <c r="B586" t="s">
        <v>8</v>
      </c>
      <c r="C586" t="s">
        <v>595</v>
      </c>
      <c r="D586" t="s">
        <v>16</v>
      </c>
      <c r="E586">
        <v>2013</v>
      </c>
      <c r="F586">
        <v>38486</v>
      </c>
      <c r="G586">
        <v>0.116983663036621</v>
      </c>
      <c r="H586">
        <v>24004.639999999999</v>
      </c>
      <c r="I586" s="5">
        <f>Table1[[#This Row],[Commission Rate]]*Table1[[#This Row],[Sale Price]]</f>
        <v>4502.2332556273959</v>
      </c>
      <c r="J586" s="6">
        <f>Table1[[#This Row],[Sale Price]]-Table1[[#This Row],[Cost of car]]</f>
        <v>14481.36</v>
      </c>
      <c r="K586" s="6">
        <f>YEAR(Table1[[#This Row],[Date]])</f>
        <v>2022</v>
      </c>
      <c r="L586" s="6">
        <f>Table1[[#This Row],[Year Sold]]-Table1[[#This Row],[Car Year]]</f>
        <v>9</v>
      </c>
    </row>
    <row r="587" spans="1:12" x14ac:dyDescent="0.75">
      <c r="A587" s="1">
        <v>44697</v>
      </c>
      <c r="B587" t="s">
        <v>20</v>
      </c>
      <c r="C587" t="s">
        <v>596</v>
      </c>
      <c r="D587" t="s">
        <v>13</v>
      </c>
      <c r="E587">
        <v>2011</v>
      </c>
      <c r="F587">
        <v>29862</v>
      </c>
      <c r="G587">
        <v>0.114475858565713</v>
      </c>
      <c r="H587">
        <v>5346.18</v>
      </c>
      <c r="I587" s="5">
        <f>Table1[[#This Row],[Commission Rate]]*Table1[[#This Row],[Sale Price]]</f>
        <v>3418.4780884893216</v>
      </c>
      <c r="J587" s="6">
        <f>Table1[[#This Row],[Sale Price]]-Table1[[#This Row],[Cost of car]]</f>
        <v>24515.82</v>
      </c>
      <c r="K587" s="6">
        <f>YEAR(Table1[[#This Row],[Date]])</f>
        <v>2022</v>
      </c>
      <c r="L587" s="6">
        <f>Table1[[#This Row],[Year Sold]]-Table1[[#This Row],[Car Year]]</f>
        <v>11</v>
      </c>
    </row>
    <row r="588" spans="1:12" x14ac:dyDescent="0.75">
      <c r="A588" s="1">
        <v>44876</v>
      </c>
      <c r="B588" t="s">
        <v>33</v>
      </c>
      <c r="C588" t="s">
        <v>597</v>
      </c>
      <c r="D588" t="s">
        <v>29</v>
      </c>
      <c r="E588">
        <v>2018</v>
      </c>
      <c r="F588">
        <v>24842</v>
      </c>
      <c r="G588">
        <v>0.106430656735947</v>
      </c>
      <c r="H588">
        <v>7682.1</v>
      </c>
      <c r="I588" s="5">
        <f>Table1[[#This Row],[Commission Rate]]*Table1[[#This Row],[Sale Price]]</f>
        <v>2643.9503746343953</v>
      </c>
      <c r="J588" s="6">
        <f>Table1[[#This Row],[Sale Price]]-Table1[[#This Row],[Cost of car]]</f>
        <v>17159.900000000001</v>
      </c>
      <c r="K588" s="6">
        <f>YEAR(Table1[[#This Row],[Date]])</f>
        <v>2022</v>
      </c>
      <c r="L588" s="6">
        <f>Table1[[#This Row],[Year Sold]]-Table1[[#This Row],[Car Year]]</f>
        <v>4</v>
      </c>
    </row>
    <row r="589" spans="1:12" hidden="1" x14ac:dyDescent="0.75">
      <c r="A589" s="1">
        <v>44907</v>
      </c>
      <c r="B589" t="s">
        <v>764</v>
      </c>
      <c r="C589" t="s">
        <v>598</v>
      </c>
      <c r="D589" t="s">
        <v>22</v>
      </c>
      <c r="E589">
        <v>2013</v>
      </c>
      <c r="F589">
        <v>30445</v>
      </c>
      <c r="G589">
        <v>0.108687411678432</v>
      </c>
      <c r="H589">
        <v>7539.76</v>
      </c>
      <c r="I589" s="5">
        <f>Table1[[#This Row],[Commission Rate]]*Table1[[#This Row],[Sale Price]]</f>
        <v>3308.9882485498624</v>
      </c>
      <c r="J589" s="6">
        <f>Table1[[#This Row],[Sale Price]]-Table1[[#This Row],[Cost of car]]</f>
        <v>22905.239999999998</v>
      </c>
      <c r="K589" s="6">
        <f>YEAR(Table1[[#This Row],[Date]])</f>
        <v>2022</v>
      </c>
      <c r="L589" s="6">
        <f>Table1[[#This Row],[Year Sold]]-Table1[[#This Row],[Car Year]]</f>
        <v>9</v>
      </c>
    </row>
    <row r="590" spans="1:12" hidden="1" x14ac:dyDescent="0.75">
      <c r="A590" s="1">
        <v>44870</v>
      </c>
      <c r="B590" t="s">
        <v>27</v>
      </c>
      <c r="C590" t="s">
        <v>599</v>
      </c>
      <c r="D590" t="s">
        <v>22</v>
      </c>
      <c r="E590">
        <v>2021</v>
      </c>
      <c r="F590">
        <v>22126</v>
      </c>
      <c r="G590">
        <v>9.1202675041219303E-2</v>
      </c>
      <c r="H590">
        <v>10870.22</v>
      </c>
      <c r="I590" s="5">
        <f>Table1[[#This Row],[Commission Rate]]*Table1[[#This Row],[Sale Price]]</f>
        <v>2017.9503879620183</v>
      </c>
      <c r="J590" s="6">
        <f>Table1[[#This Row],[Sale Price]]-Table1[[#This Row],[Cost of car]]</f>
        <v>11255.78</v>
      </c>
      <c r="K590" s="6">
        <f>YEAR(Table1[[#This Row],[Date]])</f>
        <v>2022</v>
      </c>
      <c r="L590" s="6">
        <f>Table1[[#This Row],[Year Sold]]-Table1[[#This Row],[Car Year]]</f>
        <v>1</v>
      </c>
    </row>
    <row r="591" spans="1:12" hidden="1" x14ac:dyDescent="0.75">
      <c r="A591" s="1">
        <v>44830</v>
      </c>
      <c r="B591" t="s">
        <v>23</v>
      </c>
      <c r="C591" t="s">
        <v>600</v>
      </c>
      <c r="D591" t="s">
        <v>16</v>
      </c>
      <c r="E591">
        <v>2013</v>
      </c>
      <c r="F591">
        <v>44453</v>
      </c>
      <c r="G591">
        <v>0.143454335522156</v>
      </c>
      <c r="H591">
        <v>11108.57</v>
      </c>
      <c r="I591" s="5">
        <f>Table1[[#This Row],[Commission Rate]]*Table1[[#This Row],[Sale Price]]</f>
        <v>6376.9755769664007</v>
      </c>
      <c r="J591" s="6">
        <f>Table1[[#This Row],[Sale Price]]-Table1[[#This Row],[Cost of car]]</f>
        <v>33344.43</v>
      </c>
      <c r="K591" s="6">
        <f>YEAR(Table1[[#This Row],[Date]])</f>
        <v>2022</v>
      </c>
      <c r="L591" s="6">
        <f>Table1[[#This Row],[Year Sold]]-Table1[[#This Row],[Car Year]]</f>
        <v>9</v>
      </c>
    </row>
    <row r="592" spans="1:12" hidden="1" x14ac:dyDescent="0.75">
      <c r="A592" s="1">
        <v>44787</v>
      </c>
      <c r="B592" t="s">
        <v>23</v>
      </c>
      <c r="C592" t="s">
        <v>601</v>
      </c>
      <c r="D592" t="s">
        <v>13</v>
      </c>
      <c r="E592">
        <v>2021</v>
      </c>
      <c r="F592">
        <v>15961</v>
      </c>
      <c r="G592">
        <v>0.111963680180938</v>
      </c>
      <c r="H592">
        <v>6656.04</v>
      </c>
      <c r="I592" s="5">
        <f>Table1[[#This Row],[Commission Rate]]*Table1[[#This Row],[Sale Price]]</f>
        <v>1787.0522993679513</v>
      </c>
      <c r="J592" s="6">
        <f>Table1[[#This Row],[Sale Price]]-Table1[[#This Row],[Cost of car]]</f>
        <v>9304.9599999999991</v>
      </c>
      <c r="K592" s="6">
        <f>YEAR(Table1[[#This Row],[Date]])</f>
        <v>2022</v>
      </c>
      <c r="L592" s="6">
        <f>Table1[[#This Row],[Year Sold]]-Table1[[#This Row],[Car Year]]</f>
        <v>1</v>
      </c>
    </row>
    <row r="593" spans="1:12" hidden="1" x14ac:dyDescent="0.75">
      <c r="A593" s="1">
        <v>45005</v>
      </c>
      <c r="B593" t="s">
        <v>23</v>
      </c>
      <c r="C593" t="s">
        <v>602</v>
      </c>
      <c r="D593" t="s">
        <v>22</v>
      </c>
      <c r="E593">
        <v>2011</v>
      </c>
      <c r="F593">
        <v>40897</v>
      </c>
      <c r="G593">
        <v>0.14269384830912499</v>
      </c>
      <c r="H593">
        <v>13615.93</v>
      </c>
      <c r="I593" s="5">
        <f>Table1[[#This Row],[Commission Rate]]*Table1[[#This Row],[Sale Price]]</f>
        <v>5835.750314298285</v>
      </c>
      <c r="J593" s="6">
        <f>Table1[[#This Row],[Sale Price]]-Table1[[#This Row],[Cost of car]]</f>
        <v>27281.07</v>
      </c>
      <c r="K593" s="6">
        <f>YEAR(Table1[[#This Row],[Date]])</f>
        <v>2023</v>
      </c>
      <c r="L593" s="6">
        <f>Table1[[#This Row],[Year Sold]]-Table1[[#This Row],[Car Year]]</f>
        <v>12</v>
      </c>
    </row>
    <row r="594" spans="1:12" hidden="1" x14ac:dyDescent="0.75">
      <c r="A594" s="1">
        <v>45024</v>
      </c>
      <c r="B594" t="s">
        <v>17</v>
      </c>
      <c r="C594" t="s">
        <v>603</v>
      </c>
      <c r="D594" t="s">
        <v>16</v>
      </c>
      <c r="E594">
        <v>2011</v>
      </c>
      <c r="F594">
        <v>47970</v>
      </c>
      <c r="G594">
        <v>0.14997126691662299</v>
      </c>
      <c r="H594">
        <v>23764.97</v>
      </c>
      <c r="I594" s="5">
        <f>Table1[[#This Row],[Commission Rate]]*Table1[[#This Row],[Sale Price]]</f>
        <v>7194.1216739904048</v>
      </c>
      <c r="J594" s="6">
        <f>Table1[[#This Row],[Sale Price]]-Table1[[#This Row],[Cost of car]]</f>
        <v>24205.03</v>
      </c>
      <c r="K594" s="6">
        <f>YEAR(Table1[[#This Row],[Date]])</f>
        <v>2023</v>
      </c>
      <c r="L594" s="6">
        <f>Table1[[#This Row],[Year Sold]]-Table1[[#This Row],[Car Year]]</f>
        <v>12</v>
      </c>
    </row>
    <row r="595" spans="1:12" hidden="1" x14ac:dyDescent="0.75">
      <c r="A595" s="1">
        <v>44697</v>
      </c>
      <c r="B595" t="s">
        <v>46</v>
      </c>
      <c r="C595" t="s">
        <v>604</v>
      </c>
      <c r="D595" t="s">
        <v>16</v>
      </c>
      <c r="E595">
        <v>2016</v>
      </c>
      <c r="F595">
        <v>16488</v>
      </c>
      <c r="G595">
        <v>7.4059178954986399E-2</v>
      </c>
      <c r="H595">
        <v>6294.59</v>
      </c>
      <c r="I595" s="5">
        <f>Table1[[#This Row],[Commission Rate]]*Table1[[#This Row],[Sale Price]]</f>
        <v>1221.0877426098157</v>
      </c>
      <c r="J595" s="6">
        <f>Table1[[#This Row],[Sale Price]]-Table1[[#This Row],[Cost of car]]</f>
        <v>10193.41</v>
      </c>
      <c r="K595" s="6">
        <f>YEAR(Table1[[#This Row],[Date]])</f>
        <v>2022</v>
      </c>
      <c r="L595" s="6">
        <f>Table1[[#This Row],[Year Sold]]-Table1[[#This Row],[Car Year]]</f>
        <v>6</v>
      </c>
    </row>
    <row r="596" spans="1:12" x14ac:dyDescent="0.75">
      <c r="A596" s="1">
        <v>44721</v>
      </c>
      <c r="B596" t="s">
        <v>33</v>
      </c>
      <c r="C596" t="s">
        <v>605</v>
      </c>
      <c r="D596" t="s">
        <v>16</v>
      </c>
      <c r="E596">
        <v>2012</v>
      </c>
      <c r="F596">
        <v>23655</v>
      </c>
      <c r="G596">
        <v>7.7150110942640099E-2</v>
      </c>
      <c r="H596">
        <v>13765.43</v>
      </c>
      <c r="I596" s="5">
        <f>Table1[[#This Row],[Commission Rate]]*Table1[[#This Row],[Sale Price]]</f>
        <v>1824.9858743481516</v>
      </c>
      <c r="J596" s="6">
        <f>Table1[[#This Row],[Sale Price]]-Table1[[#This Row],[Cost of car]]</f>
        <v>9889.57</v>
      </c>
      <c r="K596" s="6">
        <f>YEAR(Table1[[#This Row],[Date]])</f>
        <v>2022</v>
      </c>
      <c r="L596" s="6">
        <f>Table1[[#This Row],[Year Sold]]-Table1[[#This Row],[Car Year]]</f>
        <v>10</v>
      </c>
    </row>
    <row r="597" spans="1:12" x14ac:dyDescent="0.75">
      <c r="A597" s="1">
        <v>44686</v>
      </c>
      <c r="B597" t="s">
        <v>33</v>
      </c>
      <c r="C597" t="s">
        <v>606</v>
      </c>
      <c r="D597" t="s">
        <v>29</v>
      </c>
      <c r="E597">
        <v>2021</v>
      </c>
      <c r="F597">
        <v>33595</v>
      </c>
      <c r="G597">
        <v>0.13624250626994799</v>
      </c>
      <c r="H597">
        <v>17679.37</v>
      </c>
      <c r="I597" s="5">
        <f>Table1[[#This Row],[Commission Rate]]*Table1[[#This Row],[Sale Price]]</f>
        <v>4577.0669981389028</v>
      </c>
      <c r="J597" s="6">
        <f>Table1[[#This Row],[Sale Price]]-Table1[[#This Row],[Cost of car]]</f>
        <v>15915.630000000001</v>
      </c>
      <c r="K597" s="6">
        <f>YEAR(Table1[[#This Row],[Date]])</f>
        <v>2022</v>
      </c>
      <c r="L597" s="6">
        <f>Table1[[#This Row],[Year Sold]]-Table1[[#This Row],[Car Year]]</f>
        <v>1</v>
      </c>
    </row>
    <row r="598" spans="1:12" hidden="1" x14ac:dyDescent="0.75">
      <c r="A598" s="1">
        <v>44884</v>
      </c>
      <c r="B598" t="s">
        <v>46</v>
      </c>
      <c r="C598" t="s">
        <v>607</v>
      </c>
      <c r="D598" t="s">
        <v>16</v>
      </c>
      <c r="E598">
        <v>2022</v>
      </c>
      <c r="F598">
        <v>34673</v>
      </c>
      <c r="G598">
        <v>0.13112672321819799</v>
      </c>
      <c r="H598">
        <v>20788.919999999998</v>
      </c>
      <c r="I598" s="5">
        <f>Table1[[#This Row],[Commission Rate]]*Table1[[#This Row],[Sale Price]]</f>
        <v>4546.5568741445786</v>
      </c>
      <c r="J598" s="6">
        <f>Table1[[#This Row],[Sale Price]]-Table1[[#This Row],[Cost of car]]</f>
        <v>13884.080000000002</v>
      </c>
      <c r="K598" s="6">
        <f>YEAR(Table1[[#This Row],[Date]])</f>
        <v>2022</v>
      </c>
      <c r="L598" s="6">
        <f>Table1[[#This Row],[Year Sold]]-Table1[[#This Row],[Car Year]]</f>
        <v>0</v>
      </c>
    </row>
    <row r="599" spans="1:12" hidden="1" x14ac:dyDescent="0.75">
      <c r="A599" s="1">
        <v>44977</v>
      </c>
      <c r="B599" t="s">
        <v>23</v>
      </c>
      <c r="C599" t="s">
        <v>608</v>
      </c>
      <c r="D599" t="s">
        <v>29</v>
      </c>
      <c r="E599">
        <v>2016</v>
      </c>
      <c r="F599">
        <v>19564</v>
      </c>
      <c r="G599">
        <v>0.112003330392621</v>
      </c>
      <c r="H599">
        <v>9843.7999999999993</v>
      </c>
      <c r="I599" s="5">
        <f>Table1[[#This Row],[Commission Rate]]*Table1[[#This Row],[Sale Price]]</f>
        <v>2191.2331558012374</v>
      </c>
      <c r="J599" s="6">
        <f>Table1[[#This Row],[Sale Price]]-Table1[[#This Row],[Cost of car]]</f>
        <v>9720.2000000000007</v>
      </c>
      <c r="K599" s="6">
        <f>YEAR(Table1[[#This Row],[Date]])</f>
        <v>2023</v>
      </c>
      <c r="L599" s="6">
        <f>Table1[[#This Row],[Year Sold]]-Table1[[#This Row],[Car Year]]</f>
        <v>7</v>
      </c>
    </row>
    <row r="600" spans="1:12" hidden="1" x14ac:dyDescent="0.75">
      <c r="A600" s="1">
        <v>44777</v>
      </c>
      <c r="B600" t="s">
        <v>27</v>
      </c>
      <c r="C600" t="s">
        <v>609</v>
      </c>
      <c r="D600" t="s">
        <v>16</v>
      </c>
      <c r="E600">
        <v>2022</v>
      </c>
      <c r="F600">
        <v>33086</v>
      </c>
      <c r="G600">
        <v>0.12865611925828299</v>
      </c>
      <c r="H600">
        <v>26708.080000000002</v>
      </c>
      <c r="I600" s="5">
        <f>Table1[[#This Row],[Commission Rate]]*Table1[[#This Row],[Sale Price]]</f>
        <v>4256.7163617795513</v>
      </c>
      <c r="J600" s="6">
        <f>Table1[[#This Row],[Sale Price]]-Table1[[#This Row],[Cost of car]]</f>
        <v>6377.9199999999983</v>
      </c>
      <c r="K600" s="6">
        <f>YEAR(Table1[[#This Row],[Date]])</f>
        <v>2022</v>
      </c>
      <c r="L600" s="6">
        <f>Table1[[#This Row],[Year Sold]]-Table1[[#This Row],[Car Year]]</f>
        <v>0</v>
      </c>
    </row>
    <row r="601" spans="1:12" x14ac:dyDescent="0.75">
      <c r="A601" s="1">
        <v>44793</v>
      </c>
      <c r="B601" t="s">
        <v>33</v>
      </c>
      <c r="C601" t="s">
        <v>610</v>
      </c>
      <c r="D601" t="s">
        <v>16</v>
      </c>
      <c r="E601">
        <v>2012</v>
      </c>
      <c r="F601">
        <v>29954</v>
      </c>
      <c r="G601">
        <v>0.104793929693568</v>
      </c>
      <c r="H601">
        <v>6055.84</v>
      </c>
      <c r="I601" s="5">
        <f>Table1[[#This Row],[Commission Rate]]*Table1[[#This Row],[Sale Price]]</f>
        <v>3138.997370041136</v>
      </c>
      <c r="J601" s="6">
        <f>Table1[[#This Row],[Sale Price]]-Table1[[#This Row],[Cost of car]]</f>
        <v>23898.16</v>
      </c>
      <c r="K601" s="6">
        <f>YEAR(Table1[[#This Row],[Date]])</f>
        <v>2022</v>
      </c>
      <c r="L601" s="6">
        <f>Table1[[#This Row],[Year Sold]]-Table1[[#This Row],[Car Year]]</f>
        <v>10</v>
      </c>
    </row>
    <row r="602" spans="1:12" x14ac:dyDescent="0.75">
      <c r="A602" s="1">
        <v>44839</v>
      </c>
      <c r="B602" t="s">
        <v>33</v>
      </c>
      <c r="C602" t="s">
        <v>611</v>
      </c>
      <c r="D602" t="s">
        <v>13</v>
      </c>
      <c r="E602">
        <v>2020</v>
      </c>
      <c r="F602">
        <v>43932</v>
      </c>
      <c r="G602">
        <v>7.0796735323840898E-2</v>
      </c>
      <c r="H602">
        <v>11625.49</v>
      </c>
      <c r="I602" s="5">
        <f>Table1[[#This Row],[Commission Rate]]*Table1[[#This Row],[Sale Price]]</f>
        <v>3110.2421762469785</v>
      </c>
      <c r="J602" s="6">
        <f>Table1[[#This Row],[Sale Price]]-Table1[[#This Row],[Cost of car]]</f>
        <v>32306.510000000002</v>
      </c>
      <c r="K602" s="6">
        <f>YEAR(Table1[[#This Row],[Date]])</f>
        <v>2022</v>
      </c>
      <c r="L602" s="6">
        <f>Table1[[#This Row],[Year Sold]]-Table1[[#This Row],[Car Year]]</f>
        <v>2</v>
      </c>
    </row>
    <row r="603" spans="1:12" hidden="1" x14ac:dyDescent="0.75">
      <c r="A603" s="1">
        <v>44948</v>
      </c>
      <c r="B603" t="s">
        <v>23</v>
      </c>
      <c r="C603" t="s">
        <v>612</v>
      </c>
      <c r="D603" t="s">
        <v>22</v>
      </c>
      <c r="E603">
        <v>2017</v>
      </c>
      <c r="F603">
        <v>42219</v>
      </c>
      <c r="G603">
        <v>0.118141456529466</v>
      </c>
      <c r="H603">
        <v>14764.96</v>
      </c>
      <c r="I603" s="5">
        <f>Table1[[#This Row],[Commission Rate]]*Table1[[#This Row],[Sale Price]]</f>
        <v>4987.814153217525</v>
      </c>
      <c r="J603" s="6">
        <f>Table1[[#This Row],[Sale Price]]-Table1[[#This Row],[Cost of car]]</f>
        <v>27454.04</v>
      </c>
      <c r="K603" s="6">
        <f>YEAR(Table1[[#This Row],[Date]])</f>
        <v>2023</v>
      </c>
      <c r="L603" s="6">
        <f>Table1[[#This Row],[Year Sold]]-Table1[[#This Row],[Car Year]]</f>
        <v>6</v>
      </c>
    </row>
    <row r="604" spans="1:12" hidden="1" x14ac:dyDescent="0.75">
      <c r="A604" s="1">
        <v>44740</v>
      </c>
      <c r="B604" t="s">
        <v>11</v>
      </c>
      <c r="C604" t="s">
        <v>613</v>
      </c>
      <c r="D604" t="s">
        <v>29</v>
      </c>
      <c r="E604">
        <v>2022</v>
      </c>
      <c r="F604">
        <v>48231</v>
      </c>
      <c r="G604">
        <v>0.11252817819882199</v>
      </c>
      <c r="H604">
        <v>35984.74</v>
      </c>
      <c r="I604" s="5">
        <f>Table1[[#This Row],[Commission Rate]]*Table1[[#This Row],[Sale Price]]</f>
        <v>5427.3465627073838</v>
      </c>
      <c r="J604" s="6">
        <f>Table1[[#This Row],[Sale Price]]-Table1[[#This Row],[Cost of car]]</f>
        <v>12246.260000000002</v>
      </c>
      <c r="K604" s="6">
        <f>YEAR(Table1[[#This Row],[Date]])</f>
        <v>2022</v>
      </c>
      <c r="L604" s="6">
        <f>Table1[[#This Row],[Year Sold]]-Table1[[#This Row],[Car Year]]</f>
        <v>0</v>
      </c>
    </row>
    <row r="605" spans="1:12" hidden="1" x14ac:dyDescent="0.75">
      <c r="A605" s="1">
        <v>44889</v>
      </c>
      <c r="B605" t="s">
        <v>23</v>
      </c>
      <c r="C605" t="s">
        <v>614</v>
      </c>
      <c r="D605" t="s">
        <v>29</v>
      </c>
      <c r="E605">
        <v>2016</v>
      </c>
      <c r="F605">
        <v>39437</v>
      </c>
      <c r="G605">
        <v>0.131324791233706</v>
      </c>
      <c r="H605">
        <v>28814.58</v>
      </c>
      <c r="I605" s="5">
        <f>Table1[[#This Row],[Commission Rate]]*Table1[[#This Row],[Sale Price]]</f>
        <v>5179.055791883663</v>
      </c>
      <c r="J605" s="6">
        <f>Table1[[#This Row],[Sale Price]]-Table1[[#This Row],[Cost of car]]</f>
        <v>10622.419999999998</v>
      </c>
      <c r="K605" s="6">
        <f>YEAR(Table1[[#This Row],[Date]])</f>
        <v>2022</v>
      </c>
      <c r="L605" s="6">
        <f>Table1[[#This Row],[Year Sold]]-Table1[[#This Row],[Car Year]]</f>
        <v>6</v>
      </c>
    </row>
    <row r="606" spans="1:12" hidden="1" x14ac:dyDescent="0.75">
      <c r="A606" s="1">
        <v>45042</v>
      </c>
      <c r="B606" t="s">
        <v>8</v>
      </c>
      <c r="C606" t="s">
        <v>615</v>
      </c>
      <c r="D606" t="s">
        <v>13</v>
      </c>
      <c r="E606">
        <v>2013</v>
      </c>
      <c r="F606">
        <v>24099</v>
      </c>
      <c r="G606">
        <v>0.139932520205858</v>
      </c>
      <c r="H606">
        <v>9547.27</v>
      </c>
      <c r="I606" s="5">
        <f>Table1[[#This Row],[Commission Rate]]*Table1[[#This Row],[Sale Price]]</f>
        <v>3372.2338044409721</v>
      </c>
      <c r="J606" s="6">
        <f>Table1[[#This Row],[Sale Price]]-Table1[[#This Row],[Cost of car]]</f>
        <v>14551.73</v>
      </c>
      <c r="K606" s="6">
        <f>YEAR(Table1[[#This Row],[Date]])</f>
        <v>2023</v>
      </c>
      <c r="L606" s="6">
        <f>Table1[[#This Row],[Year Sold]]-Table1[[#This Row],[Car Year]]</f>
        <v>10</v>
      </c>
    </row>
    <row r="607" spans="1:12" hidden="1" x14ac:dyDescent="0.75">
      <c r="A607" s="1">
        <v>45016</v>
      </c>
      <c r="B607" t="s">
        <v>27</v>
      </c>
      <c r="C607" t="s">
        <v>616</v>
      </c>
      <c r="D607" t="s">
        <v>16</v>
      </c>
      <c r="E607">
        <v>2022</v>
      </c>
      <c r="F607">
        <v>28192</v>
      </c>
      <c r="G607">
        <v>6.1448216509018702E-2</v>
      </c>
      <c r="H607">
        <v>19542.939999999999</v>
      </c>
      <c r="I607" s="5">
        <f>Table1[[#This Row],[Commission Rate]]*Table1[[#This Row],[Sale Price]]</f>
        <v>1732.3481198222553</v>
      </c>
      <c r="J607" s="6">
        <f>Table1[[#This Row],[Sale Price]]-Table1[[#This Row],[Cost of car]]</f>
        <v>8649.0600000000013</v>
      </c>
      <c r="K607" s="6">
        <f>YEAR(Table1[[#This Row],[Date]])</f>
        <v>2023</v>
      </c>
      <c r="L607" s="6">
        <f>Table1[[#This Row],[Year Sold]]-Table1[[#This Row],[Car Year]]</f>
        <v>1</v>
      </c>
    </row>
    <row r="608" spans="1:12" hidden="1" x14ac:dyDescent="0.75">
      <c r="A608" s="1">
        <v>44814</v>
      </c>
      <c r="B608" t="s">
        <v>23</v>
      </c>
      <c r="C608" t="s">
        <v>617</v>
      </c>
      <c r="D608" t="s">
        <v>13</v>
      </c>
      <c r="E608">
        <v>2011</v>
      </c>
      <c r="F608">
        <v>44592</v>
      </c>
      <c r="G608">
        <v>0.14834210138849399</v>
      </c>
      <c r="H608">
        <v>4167.9399999999996</v>
      </c>
      <c r="I608" s="5">
        <f>Table1[[#This Row],[Commission Rate]]*Table1[[#This Row],[Sale Price]]</f>
        <v>6614.8709851157237</v>
      </c>
      <c r="J608" s="6">
        <f>Table1[[#This Row],[Sale Price]]-Table1[[#This Row],[Cost of car]]</f>
        <v>40424.06</v>
      </c>
      <c r="K608" s="6">
        <f>YEAR(Table1[[#This Row],[Date]])</f>
        <v>2022</v>
      </c>
      <c r="L608" s="6">
        <f>Table1[[#This Row],[Year Sold]]-Table1[[#This Row],[Car Year]]</f>
        <v>11</v>
      </c>
    </row>
    <row r="609" spans="1:12" hidden="1" x14ac:dyDescent="0.75">
      <c r="A609" s="1">
        <v>44833</v>
      </c>
      <c r="B609" t="s">
        <v>14</v>
      </c>
      <c r="C609" t="s">
        <v>618</v>
      </c>
      <c r="D609" t="s">
        <v>16</v>
      </c>
      <c r="E609">
        <v>2011</v>
      </c>
      <c r="F609">
        <v>27640</v>
      </c>
      <c r="G609">
        <v>0.14410780380684299</v>
      </c>
      <c r="H609">
        <v>9001.99</v>
      </c>
      <c r="I609" s="5">
        <f>Table1[[#This Row],[Commission Rate]]*Table1[[#This Row],[Sale Price]]</f>
        <v>3983.1396972211401</v>
      </c>
      <c r="J609" s="6">
        <f>Table1[[#This Row],[Sale Price]]-Table1[[#This Row],[Cost of car]]</f>
        <v>18638.010000000002</v>
      </c>
      <c r="K609" s="6">
        <f>YEAR(Table1[[#This Row],[Date]])</f>
        <v>2022</v>
      </c>
      <c r="L609" s="6">
        <f>Table1[[#This Row],[Year Sold]]-Table1[[#This Row],[Car Year]]</f>
        <v>11</v>
      </c>
    </row>
    <row r="610" spans="1:12" hidden="1" x14ac:dyDescent="0.75">
      <c r="A610" s="1">
        <v>44769</v>
      </c>
      <c r="B610" t="s">
        <v>23</v>
      </c>
      <c r="C610" t="s">
        <v>619</v>
      </c>
      <c r="D610" t="s">
        <v>22</v>
      </c>
      <c r="E610">
        <v>2018</v>
      </c>
      <c r="F610">
        <v>25826</v>
      </c>
      <c r="G610">
        <v>0.14771257759909301</v>
      </c>
      <c r="H610">
        <v>13717.19</v>
      </c>
      <c r="I610" s="5">
        <f>Table1[[#This Row],[Commission Rate]]*Table1[[#This Row],[Sale Price]]</f>
        <v>3814.8250290741762</v>
      </c>
      <c r="J610" s="6">
        <f>Table1[[#This Row],[Sale Price]]-Table1[[#This Row],[Cost of car]]</f>
        <v>12108.81</v>
      </c>
      <c r="K610" s="6">
        <f>YEAR(Table1[[#This Row],[Date]])</f>
        <v>2022</v>
      </c>
      <c r="L610" s="6">
        <f>Table1[[#This Row],[Year Sold]]-Table1[[#This Row],[Car Year]]</f>
        <v>4</v>
      </c>
    </row>
    <row r="611" spans="1:12" hidden="1" x14ac:dyDescent="0.75">
      <c r="A611" s="1">
        <v>44748</v>
      </c>
      <c r="B611" t="s">
        <v>46</v>
      </c>
      <c r="C611" t="s">
        <v>620</v>
      </c>
      <c r="D611" t="s">
        <v>22</v>
      </c>
      <c r="E611">
        <v>2016</v>
      </c>
      <c r="F611">
        <v>31798</v>
      </c>
      <c r="G611">
        <v>0.102729795717082</v>
      </c>
      <c r="H611">
        <v>4855.87</v>
      </c>
      <c r="I611" s="5">
        <f>Table1[[#This Row],[Commission Rate]]*Table1[[#This Row],[Sale Price]]</f>
        <v>3266.6020442117738</v>
      </c>
      <c r="J611" s="6">
        <f>Table1[[#This Row],[Sale Price]]-Table1[[#This Row],[Cost of car]]</f>
        <v>26942.13</v>
      </c>
      <c r="K611" s="6">
        <f>YEAR(Table1[[#This Row],[Date]])</f>
        <v>2022</v>
      </c>
      <c r="L611" s="6">
        <f>Table1[[#This Row],[Year Sold]]-Table1[[#This Row],[Car Year]]</f>
        <v>6</v>
      </c>
    </row>
    <row r="612" spans="1:12" hidden="1" x14ac:dyDescent="0.75">
      <c r="A612" s="1">
        <v>44800</v>
      </c>
      <c r="B612" t="s">
        <v>23</v>
      </c>
      <c r="C612" t="s">
        <v>621</v>
      </c>
      <c r="D612" t="s">
        <v>13</v>
      </c>
      <c r="E612">
        <v>2016</v>
      </c>
      <c r="F612">
        <v>16036</v>
      </c>
      <c r="G612">
        <v>0.12752601004394901</v>
      </c>
      <c r="H612">
        <v>2366.15</v>
      </c>
      <c r="I612" s="5">
        <f>Table1[[#This Row],[Commission Rate]]*Table1[[#This Row],[Sale Price]]</f>
        <v>2045.0070970647662</v>
      </c>
      <c r="J612" s="6">
        <f>Table1[[#This Row],[Sale Price]]-Table1[[#This Row],[Cost of car]]</f>
        <v>13669.85</v>
      </c>
      <c r="K612" s="6">
        <f>YEAR(Table1[[#This Row],[Date]])</f>
        <v>2022</v>
      </c>
      <c r="L612" s="6">
        <f>Table1[[#This Row],[Year Sold]]-Table1[[#This Row],[Car Year]]</f>
        <v>6</v>
      </c>
    </row>
    <row r="613" spans="1:12" hidden="1" x14ac:dyDescent="0.75">
      <c r="A613" s="1">
        <v>44847</v>
      </c>
      <c r="B613" t="s">
        <v>11</v>
      </c>
      <c r="C613" t="s">
        <v>622</v>
      </c>
      <c r="D613" t="s">
        <v>13</v>
      </c>
      <c r="E613">
        <v>2016</v>
      </c>
      <c r="F613">
        <v>36565</v>
      </c>
      <c r="G613">
        <v>0.122635574388419</v>
      </c>
      <c r="H613">
        <v>23244.1</v>
      </c>
      <c r="I613" s="5">
        <f>Table1[[#This Row],[Commission Rate]]*Table1[[#This Row],[Sale Price]]</f>
        <v>4484.1697775125413</v>
      </c>
      <c r="J613" s="6">
        <f>Table1[[#This Row],[Sale Price]]-Table1[[#This Row],[Cost of car]]</f>
        <v>13320.900000000001</v>
      </c>
      <c r="K613" s="6">
        <f>YEAR(Table1[[#This Row],[Date]])</f>
        <v>2022</v>
      </c>
      <c r="L613" s="6">
        <f>Table1[[#This Row],[Year Sold]]-Table1[[#This Row],[Car Year]]</f>
        <v>6</v>
      </c>
    </row>
    <row r="614" spans="1:12" hidden="1" x14ac:dyDescent="0.75">
      <c r="A614" s="1">
        <v>44993</v>
      </c>
      <c r="B614" t="s">
        <v>27</v>
      </c>
      <c r="C614" t="s">
        <v>623</v>
      </c>
      <c r="D614" t="s">
        <v>16</v>
      </c>
      <c r="E614">
        <v>2010</v>
      </c>
      <c r="F614">
        <v>29598</v>
      </c>
      <c r="G614">
        <v>6.0074503092578002E-2</v>
      </c>
      <c r="H614">
        <v>3035.31</v>
      </c>
      <c r="I614" s="5">
        <f>Table1[[#This Row],[Commission Rate]]*Table1[[#This Row],[Sale Price]]</f>
        <v>1778.0851425341236</v>
      </c>
      <c r="J614" s="6">
        <f>Table1[[#This Row],[Sale Price]]-Table1[[#This Row],[Cost of car]]</f>
        <v>26562.69</v>
      </c>
      <c r="K614" s="6">
        <f>YEAR(Table1[[#This Row],[Date]])</f>
        <v>2023</v>
      </c>
      <c r="L614" s="6">
        <f>Table1[[#This Row],[Year Sold]]-Table1[[#This Row],[Car Year]]</f>
        <v>13</v>
      </c>
    </row>
    <row r="615" spans="1:12" hidden="1" x14ac:dyDescent="0.75">
      <c r="A615" s="1">
        <v>45021</v>
      </c>
      <c r="B615" t="s">
        <v>27</v>
      </c>
      <c r="C615" t="s">
        <v>624</v>
      </c>
      <c r="D615" t="s">
        <v>22</v>
      </c>
      <c r="E615">
        <v>2020</v>
      </c>
      <c r="F615">
        <v>32781</v>
      </c>
      <c r="G615">
        <v>0.13681209035893499</v>
      </c>
      <c r="H615">
        <v>14984.69</v>
      </c>
      <c r="I615" s="5">
        <f>Table1[[#This Row],[Commission Rate]]*Table1[[#This Row],[Sale Price]]</f>
        <v>4484.837134056248</v>
      </c>
      <c r="J615" s="6">
        <f>Table1[[#This Row],[Sale Price]]-Table1[[#This Row],[Cost of car]]</f>
        <v>17796.309999999998</v>
      </c>
      <c r="K615" s="6">
        <f>YEAR(Table1[[#This Row],[Date]])</f>
        <v>2023</v>
      </c>
      <c r="L615" s="6">
        <f>Table1[[#This Row],[Year Sold]]-Table1[[#This Row],[Car Year]]</f>
        <v>3</v>
      </c>
    </row>
    <row r="616" spans="1:12" hidden="1" x14ac:dyDescent="0.75">
      <c r="A616" s="1">
        <v>44800</v>
      </c>
      <c r="B616" t="s">
        <v>23</v>
      </c>
      <c r="C616" t="s">
        <v>625</v>
      </c>
      <c r="D616" t="s">
        <v>22</v>
      </c>
      <c r="E616">
        <v>2010</v>
      </c>
      <c r="F616">
        <v>32327</v>
      </c>
      <c r="G616">
        <v>7.3662158316654805E-2</v>
      </c>
      <c r="H616">
        <v>4285.09</v>
      </c>
      <c r="I616" s="5">
        <f>Table1[[#This Row],[Commission Rate]]*Table1[[#This Row],[Sale Price]]</f>
        <v>2381.2765919025001</v>
      </c>
      <c r="J616" s="6">
        <f>Table1[[#This Row],[Sale Price]]-Table1[[#This Row],[Cost of car]]</f>
        <v>28041.91</v>
      </c>
      <c r="K616" s="6">
        <f>YEAR(Table1[[#This Row],[Date]])</f>
        <v>2022</v>
      </c>
      <c r="L616" s="6">
        <f>Table1[[#This Row],[Year Sold]]-Table1[[#This Row],[Car Year]]</f>
        <v>12</v>
      </c>
    </row>
    <row r="617" spans="1:12" hidden="1" x14ac:dyDescent="0.75">
      <c r="A617" s="1">
        <v>44803</v>
      </c>
      <c r="B617" t="s">
        <v>14</v>
      </c>
      <c r="C617" t="s">
        <v>626</v>
      </c>
      <c r="D617" t="s">
        <v>22</v>
      </c>
      <c r="E617">
        <v>2022</v>
      </c>
      <c r="F617">
        <v>25823</v>
      </c>
      <c r="G617">
        <v>0.12792463315817901</v>
      </c>
      <c r="H617">
        <v>20055.38</v>
      </c>
      <c r="I617" s="5">
        <f>Table1[[#This Row],[Commission Rate]]*Table1[[#This Row],[Sale Price]]</f>
        <v>3303.3978020436566</v>
      </c>
      <c r="J617" s="6">
        <f>Table1[[#This Row],[Sale Price]]-Table1[[#This Row],[Cost of car]]</f>
        <v>5767.619999999999</v>
      </c>
      <c r="K617" s="6">
        <f>YEAR(Table1[[#This Row],[Date]])</f>
        <v>2022</v>
      </c>
      <c r="L617" s="6">
        <f>Table1[[#This Row],[Year Sold]]-Table1[[#This Row],[Car Year]]</f>
        <v>0</v>
      </c>
    </row>
    <row r="618" spans="1:12" hidden="1" x14ac:dyDescent="0.75">
      <c r="A618" s="1">
        <v>45041</v>
      </c>
      <c r="B618" t="s">
        <v>17</v>
      </c>
      <c r="C618" t="s">
        <v>627</v>
      </c>
      <c r="D618" t="s">
        <v>16</v>
      </c>
      <c r="E618">
        <v>2012</v>
      </c>
      <c r="F618">
        <v>24362</v>
      </c>
      <c r="G618">
        <v>9.4828285405716195E-2</v>
      </c>
      <c r="H618">
        <v>10029.61</v>
      </c>
      <c r="I618" s="5">
        <f>Table1[[#This Row],[Commission Rate]]*Table1[[#This Row],[Sale Price]]</f>
        <v>2310.2066890540577</v>
      </c>
      <c r="J618" s="6">
        <f>Table1[[#This Row],[Sale Price]]-Table1[[#This Row],[Cost of car]]</f>
        <v>14332.39</v>
      </c>
      <c r="K618" s="6">
        <f>YEAR(Table1[[#This Row],[Date]])</f>
        <v>2023</v>
      </c>
      <c r="L618" s="6">
        <f>Table1[[#This Row],[Year Sold]]-Table1[[#This Row],[Car Year]]</f>
        <v>11</v>
      </c>
    </row>
    <row r="619" spans="1:12" hidden="1" x14ac:dyDescent="0.75">
      <c r="A619" s="1">
        <v>44947</v>
      </c>
      <c r="B619" t="s">
        <v>46</v>
      </c>
      <c r="C619" t="s">
        <v>628</v>
      </c>
      <c r="D619" t="s">
        <v>13</v>
      </c>
      <c r="E619">
        <v>2014</v>
      </c>
      <c r="F619">
        <v>10151</v>
      </c>
      <c r="G619">
        <v>7.6355522860346997E-2</v>
      </c>
      <c r="H619">
        <v>2005</v>
      </c>
      <c r="I619" s="5">
        <f>Table1[[#This Row],[Commission Rate]]*Table1[[#This Row],[Sale Price]]</f>
        <v>775.0849125553824</v>
      </c>
      <c r="J619" s="6">
        <f>Table1[[#This Row],[Sale Price]]-Table1[[#This Row],[Cost of car]]</f>
        <v>8146</v>
      </c>
      <c r="K619" s="6">
        <f>YEAR(Table1[[#This Row],[Date]])</f>
        <v>2023</v>
      </c>
      <c r="L619" s="6">
        <f>Table1[[#This Row],[Year Sold]]-Table1[[#This Row],[Car Year]]</f>
        <v>9</v>
      </c>
    </row>
    <row r="620" spans="1:12" hidden="1" x14ac:dyDescent="0.75">
      <c r="A620" s="1">
        <v>44944</v>
      </c>
      <c r="B620" t="s">
        <v>23</v>
      </c>
      <c r="C620" t="s">
        <v>629</v>
      </c>
      <c r="D620" t="s">
        <v>13</v>
      </c>
      <c r="E620">
        <v>2018</v>
      </c>
      <c r="F620">
        <v>36062</v>
      </c>
      <c r="G620">
        <v>0.103479280621379</v>
      </c>
      <c r="H620">
        <v>8165.77</v>
      </c>
      <c r="I620" s="5">
        <f>Table1[[#This Row],[Commission Rate]]*Table1[[#This Row],[Sale Price]]</f>
        <v>3731.6698177681692</v>
      </c>
      <c r="J620" s="6">
        <f>Table1[[#This Row],[Sale Price]]-Table1[[#This Row],[Cost of car]]</f>
        <v>27896.23</v>
      </c>
      <c r="K620" s="6">
        <f>YEAR(Table1[[#This Row],[Date]])</f>
        <v>2023</v>
      </c>
      <c r="L620" s="6">
        <f>Table1[[#This Row],[Year Sold]]-Table1[[#This Row],[Car Year]]</f>
        <v>5</v>
      </c>
    </row>
    <row r="621" spans="1:12" hidden="1" x14ac:dyDescent="0.75">
      <c r="A621" s="1">
        <v>44714</v>
      </c>
      <c r="B621" t="s">
        <v>14</v>
      </c>
      <c r="C621" t="s">
        <v>630</v>
      </c>
      <c r="D621" t="s">
        <v>10</v>
      </c>
      <c r="E621">
        <v>2019</v>
      </c>
      <c r="F621">
        <v>49747</v>
      </c>
      <c r="G621">
        <v>0.144676284918273</v>
      </c>
      <c r="H621">
        <v>26519.59</v>
      </c>
      <c r="I621" s="5">
        <f>Table1[[#This Row],[Commission Rate]]*Table1[[#This Row],[Sale Price]]</f>
        <v>7197.2111458293266</v>
      </c>
      <c r="J621" s="6">
        <f>Table1[[#This Row],[Sale Price]]-Table1[[#This Row],[Cost of car]]</f>
        <v>23227.41</v>
      </c>
      <c r="K621" s="6">
        <f>YEAR(Table1[[#This Row],[Date]])</f>
        <v>2022</v>
      </c>
      <c r="L621" s="6">
        <f>Table1[[#This Row],[Year Sold]]-Table1[[#This Row],[Car Year]]</f>
        <v>3</v>
      </c>
    </row>
    <row r="622" spans="1:12" hidden="1" x14ac:dyDescent="0.75">
      <c r="A622" s="1">
        <v>44809</v>
      </c>
      <c r="B622" t="s">
        <v>14</v>
      </c>
      <c r="C622" t="s">
        <v>631</v>
      </c>
      <c r="D622" t="s">
        <v>29</v>
      </c>
      <c r="E622">
        <v>2015</v>
      </c>
      <c r="F622">
        <v>41498</v>
      </c>
      <c r="G622">
        <v>8.2551250053914102E-2</v>
      </c>
      <c r="H622">
        <v>14826.96</v>
      </c>
      <c r="I622" s="5">
        <f>Table1[[#This Row],[Commission Rate]]*Table1[[#This Row],[Sale Price]]</f>
        <v>3425.7117747373272</v>
      </c>
      <c r="J622" s="6">
        <f>Table1[[#This Row],[Sale Price]]-Table1[[#This Row],[Cost of car]]</f>
        <v>26671.040000000001</v>
      </c>
      <c r="K622" s="6">
        <f>YEAR(Table1[[#This Row],[Date]])</f>
        <v>2022</v>
      </c>
      <c r="L622" s="6">
        <f>Table1[[#This Row],[Year Sold]]-Table1[[#This Row],[Car Year]]</f>
        <v>7</v>
      </c>
    </row>
    <row r="623" spans="1:12" hidden="1" x14ac:dyDescent="0.75">
      <c r="A623" s="1">
        <v>45024</v>
      </c>
      <c r="B623" t="s">
        <v>27</v>
      </c>
      <c r="C623" t="s">
        <v>632</v>
      </c>
      <c r="D623" t="s">
        <v>10</v>
      </c>
      <c r="E623">
        <v>2021</v>
      </c>
      <c r="F623">
        <v>24677</v>
      </c>
      <c r="G623">
        <v>0.129055147996116</v>
      </c>
      <c r="H623">
        <v>14061.35</v>
      </c>
      <c r="I623" s="5">
        <f>Table1[[#This Row],[Commission Rate]]*Table1[[#This Row],[Sale Price]]</f>
        <v>3184.6938871001548</v>
      </c>
      <c r="J623" s="6">
        <f>Table1[[#This Row],[Sale Price]]-Table1[[#This Row],[Cost of car]]</f>
        <v>10615.65</v>
      </c>
      <c r="K623" s="6">
        <f>YEAR(Table1[[#This Row],[Date]])</f>
        <v>2023</v>
      </c>
      <c r="L623" s="6">
        <f>Table1[[#This Row],[Year Sold]]-Table1[[#This Row],[Car Year]]</f>
        <v>2</v>
      </c>
    </row>
    <row r="624" spans="1:12" hidden="1" x14ac:dyDescent="0.75">
      <c r="A624" s="1">
        <v>44880</v>
      </c>
      <c r="B624" t="s">
        <v>764</v>
      </c>
      <c r="C624" t="s">
        <v>633</v>
      </c>
      <c r="D624" t="s">
        <v>22</v>
      </c>
      <c r="E624">
        <v>2022</v>
      </c>
      <c r="F624">
        <v>13729</v>
      </c>
      <c r="G624">
        <v>7.6529503054449194E-2</v>
      </c>
      <c r="H624">
        <v>9671.86</v>
      </c>
      <c r="I624" s="5">
        <f>Table1[[#This Row],[Commission Rate]]*Table1[[#This Row],[Sale Price]]</f>
        <v>1050.673547434533</v>
      </c>
      <c r="J624" s="6">
        <f>Table1[[#This Row],[Sale Price]]-Table1[[#This Row],[Cost of car]]</f>
        <v>4057.1399999999994</v>
      </c>
      <c r="K624" s="6">
        <f>YEAR(Table1[[#This Row],[Date]])</f>
        <v>2022</v>
      </c>
      <c r="L624" s="6">
        <f>Table1[[#This Row],[Year Sold]]-Table1[[#This Row],[Car Year]]</f>
        <v>0</v>
      </c>
    </row>
    <row r="625" spans="1:12" hidden="1" x14ac:dyDescent="0.75">
      <c r="A625" s="1">
        <v>44759</v>
      </c>
      <c r="B625" t="s">
        <v>23</v>
      </c>
      <c r="C625" t="s">
        <v>634</v>
      </c>
      <c r="D625" t="s">
        <v>29</v>
      </c>
      <c r="E625">
        <v>2015</v>
      </c>
      <c r="F625">
        <v>22385</v>
      </c>
      <c r="G625">
        <v>8.0979370774410794E-2</v>
      </c>
      <c r="H625">
        <v>17337.7</v>
      </c>
      <c r="I625" s="5">
        <f>Table1[[#This Row],[Commission Rate]]*Table1[[#This Row],[Sale Price]]</f>
        <v>1812.7232147851855</v>
      </c>
      <c r="J625" s="6">
        <f>Table1[[#This Row],[Sale Price]]-Table1[[#This Row],[Cost of car]]</f>
        <v>5047.2999999999993</v>
      </c>
      <c r="K625" s="6">
        <f>YEAR(Table1[[#This Row],[Date]])</f>
        <v>2022</v>
      </c>
      <c r="L625" s="6">
        <f>Table1[[#This Row],[Year Sold]]-Table1[[#This Row],[Car Year]]</f>
        <v>7</v>
      </c>
    </row>
    <row r="626" spans="1:12" hidden="1" x14ac:dyDescent="0.75">
      <c r="A626" s="1">
        <v>44880</v>
      </c>
      <c r="B626" t="s">
        <v>23</v>
      </c>
      <c r="C626" t="s">
        <v>635</v>
      </c>
      <c r="D626" t="s">
        <v>10</v>
      </c>
      <c r="E626">
        <v>2020</v>
      </c>
      <c r="F626">
        <v>31085</v>
      </c>
      <c r="G626">
        <v>9.6203288853230803E-2</v>
      </c>
      <c r="H626">
        <v>16632.490000000002</v>
      </c>
      <c r="I626" s="5">
        <f>Table1[[#This Row],[Commission Rate]]*Table1[[#This Row],[Sale Price]]</f>
        <v>2990.4792340026797</v>
      </c>
      <c r="J626" s="6">
        <f>Table1[[#This Row],[Sale Price]]-Table1[[#This Row],[Cost of car]]</f>
        <v>14452.509999999998</v>
      </c>
      <c r="K626" s="6">
        <f>YEAR(Table1[[#This Row],[Date]])</f>
        <v>2022</v>
      </c>
      <c r="L626" s="6">
        <f>Table1[[#This Row],[Year Sold]]-Table1[[#This Row],[Car Year]]</f>
        <v>2</v>
      </c>
    </row>
    <row r="627" spans="1:12" hidden="1" x14ac:dyDescent="0.75">
      <c r="A627" s="1">
        <v>44931</v>
      </c>
      <c r="B627" t="s">
        <v>8</v>
      </c>
      <c r="C627" t="s">
        <v>636</v>
      </c>
      <c r="D627" t="s">
        <v>29</v>
      </c>
      <c r="E627">
        <v>2018</v>
      </c>
      <c r="F627">
        <v>37613</v>
      </c>
      <c r="G627">
        <v>0.11225874885645699</v>
      </c>
      <c r="H627">
        <v>13276.94</v>
      </c>
      <c r="I627" s="5">
        <f>Table1[[#This Row],[Commission Rate]]*Table1[[#This Row],[Sale Price]]</f>
        <v>4222.3883207379167</v>
      </c>
      <c r="J627" s="6">
        <f>Table1[[#This Row],[Sale Price]]-Table1[[#This Row],[Cost of car]]</f>
        <v>24336.059999999998</v>
      </c>
      <c r="K627" s="6">
        <f>YEAR(Table1[[#This Row],[Date]])</f>
        <v>2023</v>
      </c>
      <c r="L627" s="6">
        <f>Table1[[#This Row],[Year Sold]]-Table1[[#This Row],[Car Year]]</f>
        <v>5</v>
      </c>
    </row>
    <row r="628" spans="1:12" hidden="1" x14ac:dyDescent="0.75">
      <c r="A628" s="1">
        <v>44779</v>
      </c>
      <c r="B628" t="s">
        <v>14</v>
      </c>
      <c r="C628" t="s">
        <v>637</v>
      </c>
      <c r="D628" t="s">
        <v>22</v>
      </c>
      <c r="E628">
        <v>2014</v>
      </c>
      <c r="F628">
        <v>21154</v>
      </c>
      <c r="G628">
        <v>0.111727385451606</v>
      </c>
      <c r="H628">
        <v>7350.87</v>
      </c>
      <c r="I628" s="5">
        <f>Table1[[#This Row],[Commission Rate]]*Table1[[#This Row],[Sale Price]]</f>
        <v>2363.4811118432735</v>
      </c>
      <c r="J628" s="6">
        <f>Table1[[#This Row],[Sale Price]]-Table1[[#This Row],[Cost of car]]</f>
        <v>13803.130000000001</v>
      </c>
      <c r="K628" s="6">
        <f>YEAR(Table1[[#This Row],[Date]])</f>
        <v>2022</v>
      </c>
      <c r="L628" s="6">
        <f>Table1[[#This Row],[Year Sold]]-Table1[[#This Row],[Car Year]]</f>
        <v>8</v>
      </c>
    </row>
    <row r="629" spans="1:12" hidden="1" x14ac:dyDescent="0.75">
      <c r="A629" s="1">
        <v>44917</v>
      </c>
      <c r="B629" t="s">
        <v>11</v>
      </c>
      <c r="C629" t="s">
        <v>638</v>
      </c>
      <c r="D629" t="s">
        <v>29</v>
      </c>
      <c r="E629">
        <v>2019</v>
      </c>
      <c r="F629">
        <v>40517</v>
      </c>
      <c r="G629">
        <v>0.142460123662426</v>
      </c>
      <c r="H629">
        <v>20146.3</v>
      </c>
      <c r="I629" s="5">
        <f>Table1[[#This Row],[Commission Rate]]*Table1[[#This Row],[Sale Price]]</f>
        <v>5772.0568304305143</v>
      </c>
      <c r="J629" s="6">
        <f>Table1[[#This Row],[Sale Price]]-Table1[[#This Row],[Cost of car]]</f>
        <v>20370.7</v>
      </c>
      <c r="K629" s="6">
        <f>YEAR(Table1[[#This Row],[Date]])</f>
        <v>2022</v>
      </c>
      <c r="L629" s="6">
        <f>Table1[[#This Row],[Year Sold]]-Table1[[#This Row],[Car Year]]</f>
        <v>3</v>
      </c>
    </row>
    <row r="630" spans="1:12" hidden="1" x14ac:dyDescent="0.75">
      <c r="A630" s="1">
        <v>44728</v>
      </c>
      <c r="B630" t="s">
        <v>11</v>
      </c>
      <c r="C630" t="s">
        <v>639</v>
      </c>
      <c r="D630" t="s">
        <v>13</v>
      </c>
      <c r="E630">
        <v>2016</v>
      </c>
      <c r="F630">
        <v>26638</v>
      </c>
      <c r="G630">
        <v>9.3141544042076099E-2</v>
      </c>
      <c r="H630">
        <v>8076.98</v>
      </c>
      <c r="I630" s="5">
        <f>Table1[[#This Row],[Commission Rate]]*Table1[[#This Row],[Sale Price]]</f>
        <v>2481.1044501928232</v>
      </c>
      <c r="J630" s="6">
        <f>Table1[[#This Row],[Sale Price]]-Table1[[#This Row],[Cost of car]]</f>
        <v>18561.02</v>
      </c>
      <c r="K630" s="6">
        <f>YEAR(Table1[[#This Row],[Date]])</f>
        <v>2022</v>
      </c>
      <c r="L630" s="6">
        <f>Table1[[#This Row],[Year Sold]]-Table1[[#This Row],[Car Year]]</f>
        <v>6</v>
      </c>
    </row>
    <row r="631" spans="1:12" hidden="1" x14ac:dyDescent="0.75">
      <c r="A631" s="1">
        <v>44683</v>
      </c>
      <c r="B631" t="s">
        <v>11</v>
      </c>
      <c r="C631" t="s">
        <v>640</v>
      </c>
      <c r="D631" t="s">
        <v>16</v>
      </c>
      <c r="E631">
        <v>2022</v>
      </c>
      <c r="F631">
        <v>48343</v>
      </c>
      <c r="G631">
        <v>5.2656680134947398E-2</v>
      </c>
      <c r="H631">
        <v>39811.410000000003</v>
      </c>
      <c r="I631" s="5">
        <f>Table1[[#This Row],[Commission Rate]]*Table1[[#This Row],[Sale Price]]</f>
        <v>2545.5818877637621</v>
      </c>
      <c r="J631" s="6">
        <f>Table1[[#This Row],[Sale Price]]-Table1[[#This Row],[Cost of car]]</f>
        <v>8531.5899999999965</v>
      </c>
      <c r="K631" s="6">
        <f>YEAR(Table1[[#This Row],[Date]])</f>
        <v>2022</v>
      </c>
      <c r="L631" s="6">
        <f>Table1[[#This Row],[Year Sold]]-Table1[[#This Row],[Car Year]]</f>
        <v>0</v>
      </c>
    </row>
    <row r="632" spans="1:12" x14ac:dyDescent="0.75">
      <c r="A632" s="1">
        <v>44750</v>
      </c>
      <c r="B632" t="s">
        <v>33</v>
      </c>
      <c r="C632" t="s">
        <v>641</v>
      </c>
      <c r="D632" t="s">
        <v>10</v>
      </c>
      <c r="E632">
        <v>2020</v>
      </c>
      <c r="F632">
        <v>26874</v>
      </c>
      <c r="G632">
        <v>0.117176382416619</v>
      </c>
      <c r="H632">
        <v>17252.400000000001</v>
      </c>
      <c r="I632" s="5">
        <f>Table1[[#This Row],[Commission Rate]]*Table1[[#This Row],[Sale Price]]</f>
        <v>3148.9981010642191</v>
      </c>
      <c r="J632" s="6">
        <f>Table1[[#This Row],[Sale Price]]-Table1[[#This Row],[Cost of car]]</f>
        <v>9621.5999999999985</v>
      </c>
      <c r="K632" s="6">
        <f>YEAR(Table1[[#This Row],[Date]])</f>
        <v>2022</v>
      </c>
      <c r="L632" s="6">
        <f>Table1[[#This Row],[Year Sold]]-Table1[[#This Row],[Car Year]]</f>
        <v>2</v>
      </c>
    </row>
    <row r="633" spans="1:12" hidden="1" x14ac:dyDescent="0.75">
      <c r="A633" s="1">
        <v>44783</v>
      </c>
      <c r="B633" t="s">
        <v>17</v>
      </c>
      <c r="C633" t="s">
        <v>642</v>
      </c>
      <c r="D633" t="s">
        <v>10</v>
      </c>
      <c r="E633">
        <v>2017</v>
      </c>
      <c r="F633">
        <v>23138</v>
      </c>
      <c r="G633">
        <v>7.0059866726217696E-2</v>
      </c>
      <c r="H633">
        <v>13492.19</v>
      </c>
      <c r="I633" s="5">
        <f>Table1[[#This Row],[Commission Rate]]*Table1[[#This Row],[Sale Price]]</f>
        <v>1621.045196311225</v>
      </c>
      <c r="J633" s="6">
        <f>Table1[[#This Row],[Sale Price]]-Table1[[#This Row],[Cost of car]]</f>
        <v>9645.81</v>
      </c>
      <c r="K633" s="6">
        <f>YEAR(Table1[[#This Row],[Date]])</f>
        <v>2022</v>
      </c>
      <c r="L633" s="6">
        <f>Table1[[#This Row],[Year Sold]]-Table1[[#This Row],[Car Year]]</f>
        <v>5</v>
      </c>
    </row>
    <row r="634" spans="1:12" hidden="1" x14ac:dyDescent="0.75">
      <c r="A634" s="1">
        <v>44920</v>
      </c>
      <c r="B634" t="s">
        <v>23</v>
      </c>
      <c r="C634" t="s">
        <v>643</v>
      </c>
      <c r="D634" t="s">
        <v>29</v>
      </c>
      <c r="E634">
        <v>2014</v>
      </c>
      <c r="F634">
        <v>11490</v>
      </c>
      <c r="G634">
        <v>7.8381930313769804E-2</v>
      </c>
      <c r="H634">
        <v>6725.78</v>
      </c>
      <c r="I634" s="5">
        <f>Table1[[#This Row],[Commission Rate]]*Table1[[#This Row],[Sale Price]]</f>
        <v>900.60837930521507</v>
      </c>
      <c r="J634" s="6">
        <f>Table1[[#This Row],[Sale Price]]-Table1[[#This Row],[Cost of car]]</f>
        <v>4764.22</v>
      </c>
      <c r="K634" s="6">
        <f>YEAR(Table1[[#This Row],[Date]])</f>
        <v>2022</v>
      </c>
      <c r="L634" s="6">
        <f>Table1[[#This Row],[Year Sold]]-Table1[[#This Row],[Car Year]]</f>
        <v>8</v>
      </c>
    </row>
    <row r="635" spans="1:12" hidden="1" x14ac:dyDescent="0.75">
      <c r="A635" s="1">
        <v>44746</v>
      </c>
      <c r="B635" t="s">
        <v>17</v>
      </c>
      <c r="C635" t="s">
        <v>644</v>
      </c>
      <c r="D635" t="s">
        <v>10</v>
      </c>
      <c r="E635">
        <v>2022</v>
      </c>
      <c r="F635">
        <v>36028</v>
      </c>
      <c r="G635">
        <v>6.8750212268051697E-2</v>
      </c>
      <c r="H635">
        <v>31164.1</v>
      </c>
      <c r="I635" s="5">
        <f>Table1[[#This Row],[Commission Rate]]*Table1[[#This Row],[Sale Price]]</f>
        <v>2476.9326475933667</v>
      </c>
      <c r="J635" s="6">
        <f>Table1[[#This Row],[Sale Price]]-Table1[[#This Row],[Cost of car]]</f>
        <v>4863.9000000000015</v>
      </c>
      <c r="K635" s="6">
        <f>YEAR(Table1[[#This Row],[Date]])</f>
        <v>2022</v>
      </c>
      <c r="L635" s="6">
        <f>Table1[[#This Row],[Year Sold]]-Table1[[#This Row],[Car Year]]</f>
        <v>0</v>
      </c>
    </row>
    <row r="636" spans="1:12" hidden="1" x14ac:dyDescent="0.75">
      <c r="A636" s="1">
        <v>44977</v>
      </c>
      <c r="B636" t="s">
        <v>20</v>
      </c>
      <c r="C636" t="s">
        <v>645</v>
      </c>
      <c r="D636" t="s">
        <v>16</v>
      </c>
      <c r="E636">
        <v>2021</v>
      </c>
      <c r="F636">
        <v>16204</v>
      </c>
      <c r="G636">
        <v>0.120469828887061</v>
      </c>
      <c r="H636">
        <v>12164.74</v>
      </c>
      <c r="I636" s="5">
        <f>Table1[[#This Row],[Commission Rate]]*Table1[[#This Row],[Sale Price]]</f>
        <v>1952.0931072859364</v>
      </c>
      <c r="J636" s="6">
        <f>Table1[[#This Row],[Sale Price]]-Table1[[#This Row],[Cost of car]]</f>
        <v>4039.26</v>
      </c>
      <c r="K636" s="6">
        <f>YEAR(Table1[[#This Row],[Date]])</f>
        <v>2023</v>
      </c>
      <c r="L636" s="6">
        <f>Table1[[#This Row],[Year Sold]]-Table1[[#This Row],[Car Year]]</f>
        <v>2</v>
      </c>
    </row>
    <row r="637" spans="1:12" hidden="1" x14ac:dyDescent="0.75">
      <c r="A637" s="1">
        <v>44775</v>
      </c>
      <c r="B637" t="s">
        <v>11</v>
      </c>
      <c r="C637" t="s">
        <v>646</v>
      </c>
      <c r="D637" t="s">
        <v>10</v>
      </c>
      <c r="E637">
        <v>2014</v>
      </c>
      <c r="F637">
        <v>30695</v>
      </c>
      <c r="G637">
        <v>0.111948678547641</v>
      </c>
      <c r="H637">
        <v>10423.549999999999</v>
      </c>
      <c r="I637" s="5">
        <f>Table1[[#This Row],[Commission Rate]]*Table1[[#This Row],[Sale Price]]</f>
        <v>3436.2646880198404</v>
      </c>
      <c r="J637" s="6">
        <f>Table1[[#This Row],[Sale Price]]-Table1[[#This Row],[Cost of car]]</f>
        <v>20271.45</v>
      </c>
      <c r="K637" s="6">
        <f>YEAR(Table1[[#This Row],[Date]])</f>
        <v>2022</v>
      </c>
      <c r="L637" s="6">
        <f>Table1[[#This Row],[Year Sold]]-Table1[[#This Row],[Car Year]]</f>
        <v>8</v>
      </c>
    </row>
    <row r="638" spans="1:12" hidden="1" x14ac:dyDescent="0.75">
      <c r="A638" s="1">
        <v>44714</v>
      </c>
      <c r="B638" t="s">
        <v>23</v>
      </c>
      <c r="C638" t="s">
        <v>647</v>
      </c>
      <c r="D638" t="s">
        <v>16</v>
      </c>
      <c r="E638">
        <v>2019</v>
      </c>
      <c r="F638">
        <v>28999</v>
      </c>
      <c r="G638">
        <v>7.6479872807766899E-2</v>
      </c>
      <c r="H638">
        <v>15566.2</v>
      </c>
      <c r="I638" s="5">
        <f>Table1[[#This Row],[Commission Rate]]*Table1[[#This Row],[Sale Price]]</f>
        <v>2217.8398315524323</v>
      </c>
      <c r="J638" s="6">
        <f>Table1[[#This Row],[Sale Price]]-Table1[[#This Row],[Cost of car]]</f>
        <v>13432.8</v>
      </c>
      <c r="K638" s="6">
        <f>YEAR(Table1[[#This Row],[Date]])</f>
        <v>2022</v>
      </c>
      <c r="L638" s="6">
        <f>Table1[[#This Row],[Year Sold]]-Table1[[#This Row],[Car Year]]</f>
        <v>3</v>
      </c>
    </row>
    <row r="639" spans="1:12" x14ac:dyDescent="0.75">
      <c r="A639" s="1">
        <v>44823</v>
      </c>
      <c r="B639" t="s">
        <v>20</v>
      </c>
      <c r="C639" t="s">
        <v>648</v>
      </c>
      <c r="D639" t="s">
        <v>16</v>
      </c>
      <c r="E639">
        <v>2016</v>
      </c>
      <c r="F639">
        <v>14051</v>
      </c>
      <c r="G639">
        <v>0.119366456747941</v>
      </c>
      <c r="H639">
        <v>7602.92</v>
      </c>
      <c r="I639" s="5">
        <f>Table1[[#This Row],[Commission Rate]]*Table1[[#This Row],[Sale Price]]</f>
        <v>1677.2180837653189</v>
      </c>
      <c r="J639" s="6">
        <f>Table1[[#This Row],[Sale Price]]-Table1[[#This Row],[Cost of car]]</f>
        <v>6448.08</v>
      </c>
      <c r="K639" s="6">
        <f>YEAR(Table1[[#This Row],[Date]])</f>
        <v>2022</v>
      </c>
      <c r="L639" s="6">
        <f>Table1[[#This Row],[Year Sold]]-Table1[[#This Row],[Car Year]]</f>
        <v>6</v>
      </c>
    </row>
    <row r="640" spans="1:12" x14ac:dyDescent="0.75">
      <c r="A640" s="1">
        <v>44867</v>
      </c>
      <c r="B640" t="s">
        <v>33</v>
      </c>
      <c r="C640" t="s">
        <v>649</v>
      </c>
      <c r="D640" t="s">
        <v>10</v>
      </c>
      <c r="E640">
        <v>2010</v>
      </c>
      <c r="F640">
        <v>27254</v>
      </c>
      <c r="G640">
        <v>5.27847021542594E-2</v>
      </c>
      <c r="H640">
        <v>7632.9</v>
      </c>
      <c r="I640" s="5">
        <f>Table1[[#This Row],[Commission Rate]]*Table1[[#This Row],[Sale Price]]</f>
        <v>1438.5942725121856</v>
      </c>
      <c r="J640" s="6">
        <f>Table1[[#This Row],[Sale Price]]-Table1[[#This Row],[Cost of car]]</f>
        <v>19621.099999999999</v>
      </c>
      <c r="K640" s="6">
        <f>YEAR(Table1[[#This Row],[Date]])</f>
        <v>2022</v>
      </c>
      <c r="L640" s="6">
        <f>Table1[[#This Row],[Year Sold]]-Table1[[#This Row],[Car Year]]</f>
        <v>12</v>
      </c>
    </row>
    <row r="641" spans="1:12" hidden="1" x14ac:dyDescent="0.75">
      <c r="A641" s="1">
        <v>44967</v>
      </c>
      <c r="B641" t="s">
        <v>764</v>
      </c>
      <c r="C641" t="s">
        <v>650</v>
      </c>
      <c r="D641" t="s">
        <v>16</v>
      </c>
      <c r="E641">
        <v>2016</v>
      </c>
      <c r="F641">
        <v>20328</v>
      </c>
      <c r="G641">
        <v>0.12646273794673599</v>
      </c>
      <c r="H641">
        <v>3273.98</v>
      </c>
      <c r="I641" s="5">
        <f>Table1[[#This Row],[Commission Rate]]*Table1[[#This Row],[Sale Price]]</f>
        <v>2570.7345369812492</v>
      </c>
      <c r="J641" s="6">
        <f>Table1[[#This Row],[Sale Price]]-Table1[[#This Row],[Cost of car]]</f>
        <v>17054.02</v>
      </c>
      <c r="K641" s="6">
        <f>YEAR(Table1[[#This Row],[Date]])</f>
        <v>2023</v>
      </c>
      <c r="L641" s="6">
        <f>Table1[[#This Row],[Year Sold]]-Table1[[#This Row],[Car Year]]</f>
        <v>7</v>
      </c>
    </row>
    <row r="642" spans="1:12" hidden="1" x14ac:dyDescent="0.75">
      <c r="A642" s="1">
        <v>44848</v>
      </c>
      <c r="B642" t="s">
        <v>11</v>
      </c>
      <c r="C642" t="s">
        <v>651</v>
      </c>
      <c r="D642" t="s">
        <v>13</v>
      </c>
      <c r="E642">
        <v>2021</v>
      </c>
      <c r="F642">
        <v>40495</v>
      </c>
      <c r="G642">
        <v>0.13437644489839601</v>
      </c>
      <c r="H642">
        <v>33089.43</v>
      </c>
      <c r="I642" s="5">
        <f>Table1[[#This Row],[Commission Rate]]*Table1[[#This Row],[Sale Price]]</f>
        <v>5441.574136160546</v>
      </c>
      <c r="J642" s="6">
        <f>Table1[[#This Row],[Sale Price]]-Table1[[#This Row],[Cost of car]]</f>
        <v>7405.57</v>
      </c>
      <c r="K642" s="6">
        <f>YEAR(Table1[[#This Row],[Date]])</f>
        <v>2022</v>
      </c>
      <c r="L642" s="6">
        <f>Table1[[#This Row],[Year Sold]]-Table1[[#This Row],[Car Year]]</f>
        <v>1</v>
      </c>
    </row>
    <row r="643" spans="1:12" hidden="1" x14ac:dyDescent="0.75">
      <c r="A643" s="1">
        <v>44891</v>
      </c>
      <c r="B643" t="s">
        <v>46</v>
      </c>
      <c r="C643" t="s">
        <v>652</v>
      </c>
      <c r="D643" t="s">
        <v>10</v>
      </c>
      <c r="E643">
        <v>2021</v>
      </c>
      <c r="F643">
        <v>11640</v>
      </c>
      <c r="G643">
        <v>0.14047254161354</v>
      </c>
      <c r="H643">
        <v>5332.8</v>
      </c>
      <c r="I643" s="5">
        <f>Table1[[#This Row],[Commission Rate]]*Table1[[#This Row],[Sale Price]]</f>
        <v>1635.1003843816056</v>
      </c>
      <c r="J643" s="6">
        <f>Table1[[#This Row],[Sale Price]]-Table1[[#This Row],[Cost of car]]</f>
        <v>6307.2</v>
      </c>
      <c r="K643" s="6">
        <f>YEAR(Table1[[#This Row],[Date]])</f>
        <v>2022</v>
      </c>
      <c r="L643" s="6">
        <f>Table1[[#This Row],[Year Sold]]-Table1[[#This Row],[Car Year]]</f>
        <v>1</v>
      </c>
    </row>
    <row r="644" spans="1:12" hidden="1" x14ac:dyDescent="0.75">
      <c r="A644" s="1">
        <v>45039</v>
      </c>
      <c r="B644" t="s">
        <v>33</v>
      </c>
      <c r="C644" t="s">
        <v>653</v>
      </c>
      <c r="D644" t="s">
        <v>13</v>
      </c>
      <c r="E644">
        <v>2016</v>
      </c>
      <c r="F644">
        <v>24278</v>
      </c>
      <c r="G644">
        <v>0.14290121309404299</v>
      </c>
      <c r="H644">
        <v>4051.28</v>
      </c>
      <c r="I644" s="5">
        <f>Table1[[#This Row],[Commission Rate]]*Table1[[#This Row],[Sale Price]]</f>
        <v>3469.355651497176</v>
      </c>
      <c r="J644" s="6">
        <f>Table1[[#This Row],[Sale Price]]-Table1[[#This Row],[Cost of car]]</f>
        <v>20226.72</v>
      </c>
      <c r="K644" s="6">
        <f>YEAR(Table1[[#This Row],[Date]])</f>
        <v>2023</v>
      </c>
      <c r="L644" s="6">
        <f>Table1[[#This Row],[Year Sold]]-Table1[[#This Row],[Car Year]]</f>
        <v>7</v>
      </c>
    </row>
    <row r="645" spans="1:12" hidden="1" x14ac:dyDescent="0.75">
      <c r="A645" s="1">
        <v>44699</v>
      </c>
      <c r="B645" t="s">
        <v>23</v>
      </c>
      <c r="C645" t="s">
        <v>654</v>
      </c>
      <c r="D645" t="s">
        <v>16</v>
      </c>
      <c r="E645">
        <v>2019</v>
      </c>
      <c r="F645">
        <v>43596</v>
      </c>
      <c r="G645">
        <v>0.144257739433787</v>
      </c>
      <c r="H645">
        <v>11425.97</v>
      </c>
      <c r="I645" s="5">
        <f>Table1[[#This Row],[Commission Rate]]*Table1[[#This Row],[Sale Price]]</f>
        <v>6289.0604083553781</v>
      </c>
      <c r="J645" s="6">
        <f>Table1[[#This Row],[Sale Price]]-Table1[[#This Row],[Cost of car]]</f>
        <v>32170.03</v>
      </c>
      <c r="K645" s="6">
        <f>YEAR(Table1[[#This Row],[Date]])</f>
        <v>2022</v>
      </c>
      <c r="L645" s="6">
        <f>Table1[[#This Row],[Year Sold]]-Table1[[#This Row],[Car Year]]</f>
        <v>3</v>
      </c>
    </row>
    <row r="646" spans="1:12" x14ac:dyDescent="0.75">
      <c r="A646" s="1">
        <v>44900</v>
      </c>
      <c r="B646" t="s">
        <v>20</v>
      </c>
      <c r="C646" t="s">
        <v>655</v>
      </c>
      <c r="D646" t="s">
        <v>10</v>
      </c>
      <c r="E646">
        <v>2012</v>
      </c>
      <c r="F646">
        <v>37147</v>
      </c>
      <c r="G646">
        <v>0.116880990150644</v>
      </c>
      <c r="H646">
        <v>10085.52</v>
      </c>
      <c r="I646" s="5">
        <f>Table1[[#This Row],[Commission Rate]]*Table1[[#This Row],[Sale Price]]</f>
        <v>4341.778141125973</v>
      </c>
      <c r="J646" s="6">
        <f>Table1[[#This Row],[Sale Price]]-Table1[[#This Row],[Cost of car]]</f>
        <v>27061.48</v>
      </c>
      <c r="K646" s="6">
        <f>YEAR(Table1[[#This Row],[Date]])</f>
        <v>2022</v>
      </c>
      <c r="L646" s="6">
        <f>Table1[[#This Row],[Year Sold]]-Table1[[#This Row],[Car Year]]</f>
        <v>10</v>
      </c>
    </row>
    <row r="647" spans="1:12" hidden="1" x14ac:dyDescent="0.75">
      <c r="A647" s="1">
        <v>45026</v>
      </c>
      <c r="B647" t="s">
        <v>17</v>
      </c>
      <c r="C647" t="s">
        <v>656</v>
      </c>
      <c r="D647" t="s">
        <v>29</v>
      </c>
      <c r="E647">
        <v>2021</v>
      </c>
      <c r="F647">
        <v>16639</v>
      </c>
      <c r="G647">
        <v>8.81830188758191E-2</v>
      </c>
      <c r="H647">
        <v>6072.52</v>
      </c>
      <c r="I647" s="5">
        <f>Table1[[#This Row],[Commission Rate]]*Table1[[#This Row],[Sale Price]]</f>
        <v>1467.2772510747541</v>
      </c>
      <c r="J647" s="6">
        <f>Table1[[#This Row],[Sale Price]]-Table1[[#This Row],[Cost of car]]</f>
        <v>10566.48</v>
      </c>
      <c r="K647" s="6">
        <f>YEAR(Table1[[#This Row],[Date]])</f>
        <v>2023</v>
      </c>
      <c r="L647" s="6">
        <f>Table1[[#This Row],[Year Sold]]-Table1[[#This Row],[Car Year]]</f>
        <v>2</v>
      </c>
    </row>
    <row r="648" spans="1:12" hidden="1" x14ac:dyDescent="0.75">
      <c r="A648" s="1">
        <v>44987</v>
      </c>
      <c r="B648" t="s">
        <v>11</v>
      </c>
      <c r="C648" t="s">
        <v>657</v>
      </c>
      <c r="D648" t="s">
        <v>22</v>
      </c>
      <c r="E648">
        <v>2020</v>
      </c>
      <c r="F648">
        <v>37005</v>
      </c>
      <c r="G648">
        <v>5.14893854286246E-2</v>
      </c>
      <c r="H648">
        <v>8621.74</v>
      </c>
      <c r="I648" s="5">
        <f>Table1[[#This Row],[Commission Rate]]*Table1[[#This Row],[Sale Price]]</f>
        <v>1905.3647077862533</v>
      </c>
      <c r="J648" s="6">
        <f>Table1[[#This Row],[Sale Price]]-Table1[[#This Row],[Cost of car]]</f>
        <v>28383.260000000002</v>
      </c>
      <c r="K648" s="6">
        <f>YEAR(Table1[[#This Row],[Date]])</f>
        <v>2023</v>
      </c>
      <c r="L648" s="6">
        <f>Table1[[#This Row],[Year Sold]]-Table1[[#This Row],[Car Year]]</f>
        <v>3</v>
      </c>
    </row>
    <row r="649" spans="1:12" hidden="1" x14ac:dyDescent="0.75">
      <c r="A649" s="1">
        <v>44843</v>
      </c>
      <c r="B649" t="s">
        <v>23</v>
      </c>
      <c r="C649" t="s">
        <v>658</v>
      </c>
      <c r="D649" t="s">
        <v>29</v>
      </c>
      <c r="E649">
        <v>2019</v>
      </c>
      <c r="F649">
        <v>33026</v>
      </c>
      <c r="G649">
        <v>0.129304784650424</v>
      </c>
      <c r="H649">
        <v>10157.44</v>
      </c>
      <c r="I649" s="5">
        <f>Table1[[#This Row],[Commission Rate]]*Table1[[#This Row],[Sale Price]]</f>
        <v>4270.4198178649031</v>
      </c>
      <c r="J649" s="6">
        <f>Table1[[#This Row],[Sale Price]]-Table1[[#This Row],[Cost of car]]</f>
        <v>22868.559999999998</v>
      </c>
      <c r="K649" s="6">
        <f>YEAR(Table1[[#This Row],[Date]])</f>
        <v>2022</v>
      </c>
      <c r="L649" s="6">
        <f>Table1[[#This Row],[Year Sold]]-Table1[[#This Row],[Car Year]]</f>
        <v>3</v>
      </c>
    </row>
    <row r="650" spans="1:12" hidden="1" x14ac:dyDescent="0.75">
      <c r="A650" s="1">
        <v>44868</v>
      </c>
      <c r="B650" t="s">
        <v>764</v>
      </c>
      <c r="C650" t="s">
        <v>659</v>
      </c>
      <c r="D650" t="s">
        <v>10</v>
      </c>
      <c r="E650">
        <v>2017</v>
      </c>
      <c r="F650">
        <v>18602</v>
      </c>
      <c r="G650">
        <v>6.8836398109697994E-2</v>
      </c>
      <c r="H650">
        <v>8621.58</v>
      </c>
      <c r="I650" s="5">
        <f>Table1[[#This Row],[Commission Rate]]*Table1[[#This Row],[Sale Price]]</f>
        <v>1280.4946776366021</v>
      </c>
      <c r="J650" s="6">
        <f>Table1[[#This Row],[Sale Price]]-Table1[[#This Row],[Cost of car]]</f>
        <v>9980.42</v>
      </c>
      <c r="K650" s="6">
        <f>YEAR(Table1[[#This Row],[Date]])</f>
        <v>2022</v>
      </c>
      <c r="L650" s="6">
        <f>Table1[[#This Row],[Year Sold]]-Table1[[#This Row],[Car Year]]</f>
        <v>5</v>
      </c>
    </row>
    <row r="651" spans="1:12" hidden="1" x14ac:dyDescent="0.75">
      <c r="A651" s="1">
        <v>45028</v>
      </c>
      <c r="B651" t="s">
        <v>33</v>
      </c>
      <c r="C651" t="s">
        <v>660</v>
      </c>
      <c r="D651" t="s">
        <v>10</v>
      </c>
      <c r="E651">
        <v>2022</v>
      </c>
      <c r="F651">
        <v>34054</v>
      </c>
      <c r="G651">
        <v>9.6396767660007002E-2</v>
      </c>
      <c r="H651">
        <v>22163.86</v>
      </c>
      <c r="I651" s="5">
        <f>Table1[[#This Row],[Commission Rate]]*Table1[[#This Row],[Sale Price]]</f>
        <v>3282.6955258938783</v>
      </c>
      <c r="J651" s="6">
        <f>Table1[[#This Row],[Sale Price]]-Table1[[#This Row],[Cost of car]]</f>
        <v>11890.14</v>
      </c>
      <c r="K651" s="6">
        <f>YEAR(Table1[[#This Row],[Date]])</f>
        <v>2023</v>
      </c>
      <c r="L651" s="6">
        <f>Table1[[#This Row],[Year Sold]]-Table1[[#This Row],[Car Year]]</f>
        <v>1</v>
      </c>
    </row>
    <row r="652" spans="1:12" hidden="1" x14ac:dyDescent="0.75">
      <c r="A652" s="1">
        <v>44947</v>
      </c>
      <c r="B652" t="s">
        <v>20</v>
      </c>
      <c r="C652" t="s">
        <v>661</v>
      </c>
      <c r="D652" t="s">
        <v>16</v>
      </c>
      <c r="E652">
        <v>2021</v>
      </c>
      <c r="F652">
        <v>41048</v>
      </c>
      <c r="G652">
        <v>0.12622211747986301</v>
      </c>
      <c r="H652">
        <v>12708.38</v>
      </c>
      <c r="I652" s="5">
        <f>Table1[[#This Row],[Commission Rate]]*Table1[[#This Row],[Sale Price]]</f>
        <v>5181.1654783134163</v>
      </c>
      <c r="J652" s="6">
        <f>Table1[[#This Row],[Sale Price]]-Table1[[#This Row],[Cost of car]]</f>
        <v>28339.620000000003</v>
      </c>
      <c r="K652" s="6">
        <f>YEAR(Table1[[#This Row],[Date]])</f>
        <v>2023</v>
      </c>
      <c r="L652" s="6">
        <f>Table1[[#This Row],[Year Sold]]-Table1[[#This Row],[Car Year]]</f>
        <v>2</v>
      </c>
    </row>
    <row r="653" spans="1:12" hidden="1" x14ac:dyDescent="0.75">
      <c r="A653" s="1">
        <v>44867</v>
      </c>
      <c r="B653" t="s">
        <v>8</v>
      </c>
      <c r="C653" t="s">
        <v>662</v>
      </c>
      <c r="D653" t="s">
        <v>13</v>
      </c>
      <c r="E653">
        <v>2022</v>
      </c>
      <c r="F653">
        <v>43334</v>
      </c>
      <c r="G653">
        <v>0.11021208458774499</v>
      </c>
      <c r="H653">
        <v>23633.24</v>
      </c>
      <c r="I653" s="5">
        <f>Table1[[#This Row],[Commission Rate]]*Table1[[#This Row],[Sale Price]]</f>
        <v>4775.9304735253418</v>
      </c>
      <c r="J653" s="6">
        <f>Table1[[#This Row],[Sale Price]]-Table1[[#This Row],[Cost of car]]</f>
        <v>19700.759999999998</v>
      </c>
      <c r="K653" s="6">
        <f>YEAR(Table1[[#This Row],[Date]])</f>
        <v>2022</v>
      </c>
      <c r="L653" s="6">
        <f>Table1[[#This Row],[Year Sold]]-Table1[[#This Row],[Car Year]]</f>
        <v>0</v>
      </c>
    </row>
    <row r="654" spans="1:12" hidden="1" x14ac:dyDescent="0.75">
      <c r="A654" s="1">
        <v>45037</v>
      </c>
      <c r="B654" t="s">
        <v>764</v>
      </c>
      <c r="C654" t="s">
        <v>663</v>
      </c>
      <c r="D654" t="s">
        <v>29</v>
      </c>
      <c r="E654">
        <v>2021</v>
      </c>
      <c r="F654">
        <v>26883</v>
      </c>
      <c r="G654">
        <v>0.105885047906877</v>
      </c>
      <c r="H654">
        <v>12986.99</v>
      </c>
      <c r="I654" s="5">
        <f>Table1[[#This Row],[Commission Rate]]*Table1[[#This Row],[Sale Price]]</f>
        <v>2846.5077428805744</v>
      </c>
      <c r="J654" s="6">
        <f>Table1[[#This Row],[Sale Price]]-Table1[[#This Row],[Cost of car]]</f>
        <v>13896.01</v>
      </c>
      <c r="K654" s="6">
        <f>YEAR(Table1[[#This Row],[Date]])</f>
        <v>2023</v>
      </c>
      <c r="L654" s="6">
        <f>Table1[[#This Row],[Year Sold]]-Table1[[#This Row],[Car Year]]</f>
        <v>2</v>
      </c>
    </row>
    <row r="655" spans="1:12" x14ac:dyDescent="0.75">
      <c r="A655" s="1">
        <v>44886</v>
      </c>
      <c r="B655" t="s">
        <v>33</v>
      </c>
      <c r="C655" t="s">
        <v>664</v>
      </c>
      <c r="D655" t="s">
        <v>22</v>
      </c>
      <c r="E655">
        <v>2017</v>
      </c>
      <c r="F655">
        <v>46610</v>
      </c>
      <c r="G655">
        <v>5.51405655082053E-2</v>
      </c>
      <c r="H655">
        <v>32811.730000000003</v>
      </c>
      <c r="I655" s="5">
        <f>Table1[[#This Row],[Commission Rate]]*Table1[[#This Row],[Sale Price]]</f>
        <v>2570.1017583374492</v>
      </c>
      <c r="J655" s="6">
        <f>Table1[[#This Row],[Sale Price]]-Table1[[#This Row],[Cost of car]]</f>
        <v>13798.269999999997</v>
      </c>
      <c r="K655" s="6">
        <f>YEAR(Table1[[#This Row],[Date]])</f>
        <v>2022</v>
      </c>
      <c r="L655" s="6">
        <f>Table1[[#This Row],[Year Sold]]-Table1[[#This Row],[Car Year]]</f>
        <v>5</v>
      </c>
    </row>
    <row r="656" spans="1:12" hidden="1" x14ac:dyDescent="0.75">
      <c r="A656" s="1">
        <v>44834</v>
      </c>
      <c r="B656" t="s">
        <v>764</v>
      </c>
      <c r="C656" t="s">
        <v>665</v>
      </c>
      <c r="D656" t="s">
        <v>10</v>
      </c>
      <c r="E656">
        <v>2010</v>
      </c>
      <c r="F656">
        <v>32080</v>
      </c>
      <c r="G656">
        <v>7.9669305403927304E-2</v>
      </c>
      <c r="H656">
        <v>3709.88</v>
      </c>
      <c r="I656" s="5">
        <f>Table1[[#This Row],[Commission Rate]]*Table1[[#This Row],[Sale Price]]</f>
        <v>2555.7913173579877</v>
      </c>
      <c r="J656" s="6">
        <f>Table1[[#This Row],[Sale Price]]-Table1[[#This Row],[Cost of car]]</f>
        <v>28370.12</v>
      </c>
      <c r="K656" s="6">
        <f>YEAR(Table1[[#This Row],[Date]])</f>
        <v>2022</v>
      </c>
      <c r="L656" s="6">
        <f>Table1[[#This Row],[Year Sold]]-Table1[[#This Row],[Car Year]]</f>
        <v>12</v>
      </c>
    </row>
    <row r="657" spans="1:12" hidden="1" x14ac:dyDescent="0.75">
      <c r="A657" s="1">
        <v>45025</v>
      </c>
      <c r="B657" t="s">
        <v>27</v>
      </c>
      <c r="C657" t="s">
        <v>666</v>
      </c>
      <c r="D657" t="s">
        <v>22</v>
      </c>
      <c r="E657">
        <v>2017</v>
      </c>
      <c r="F657">
        <v>34011</v>
      </c>
      <c r="G657">
        <v>7.6996898986359405E-2</v>
      </c>
      <c r="H657">
        <v>6813.29</v>
      </c>
      <c r="I657" s="5">
        <f>Table1[[#This Row],[Commission Rate]]*Table1[[#This Row],[Sale Price]]</f>
        <v>2618.7415314250698</v>
      </c>
      <c r="J657" s="6">
        <f>Table1[[#This Row],[Sale Price]]-Table1[[#This Row],[Cost of car]]</f>
        <v>27197.71</v>
      </c>
      <c r="K657" s="6">
        <f>YEAR(Table1[[#This Row],[Date]])</f>
        <v>2023</v>
      </c>
      <c r="L657" s="6">
        <f>Table1[[#This Row],[Year Sold]]-Table1[[#This Row],[Car Year]]</f>
        <v>6</v>
      </c>
    </row>
    <row r="658" spans="1:12" x14ac:dyDescent="0.75">
      <c r="A658" s="1">
        <v>44731</v>
      </c>
      <c r="B658" t="s">
        <v>20</v>
      </c>
      <c r="C658" t="s">
        <v>667</v>
      </c>
      <c r="D658" t="s">
        <v>10</v>
      </c>
      <c r="E658">
        <v>2019</v>
      </c>
      <c r="F658">
        <v>37187</v>
      </c>
      <c r="G658">
        <v>5.3224569328625099E-2</v>
      </c>
      <c r="H658">
        <v>10983.4</v>
      </c>
      <c r="I658" s="5">
        <f>Table1[[#This Row],[Commission Rate]]*Table1[[#This Row],[Sale Price]]</f>
        <v>1979.2620596235815</v>
      </c>
      <c r="J658" s="6">
        <f>Table1[[#This Row],[Sale Price]]-Table1[[#This Row],[Cost of car]]</f>
        <v>26203.599999999999</v>
      </c>
      <c r="K658" s="6">
        <f>YEAR(Table1[[#This Row],[Date]])</f>
        <v>2022</v>
      </c>
      <c r="L658" s="6">
        <f>Table1[[#This Row],[Year Sold]]-Table1[[#This Row],[Car Year]]</f>
        <v>3</v>
      </c>
    </row>
    <row r="659" spans="1:12" hidden="1" x14ac:dyDescent="0.75">
      <c r="A659" s="1">
        <v>44898</v>
      </c>
      <c r="B659" t="s">
        <v>46</v>
      </c>
      <c r="C659" t="s">
        <v>668</v>
      </c>
      <c r="D659" t="s">
        <v>29</v>
      </c>
      <c r="E659">
        <v>2016</v>
      </c>
      <c r="F659">
        <v>10272</v>
      </c>
      <c r="G659">
        <v>8.9508934218577293E-2</v>
      </c>
      <c r="H659">
        <v>2261.9299999999998</v>
      </c>
      <c r="I659" s="5">
        <f>Table1[[#This Row],[Commission Rate]]*Table1[[#This Row],[Sale Price]]</f>
        <v>919.43577229322591</v>
      </c>
      <c r="J659" s="6">
        <f>Table1[[#This Row],[Sale Price]]-Table1[[#This Row],[Cost of car]]</f>
        <v>8010.07</v>
      </c>
      <c r="K659" s="6">
        <f>YEAR(Table1[[#This Row],[Date]])</f>
        <v>2022</v>
      </c>
      <c r="L659" s="6">
        <f>Table1[[#This Row],[Year Sold]]-Table1[[#This Row],[Car Year]]</f>
        <v>6</v>
      </c>
    </row>
    <row r="660" spans="1:12" hidden="1" x14ac:dyDescent="0.75">
      <c r="A660" s="1">
        <v>45043</v>
      </c>
      <c r="B660" t="s">
        <v>23</v>
      </c>
      <c r="C660" t="s">
        <v>669</v>
      </c>
      <c r="D660" t="s">
        <v>29</v>
      </c>
      <c r="E660">
        <v>2018</v>
      </c>
      <c r="F660">
        <v>19243</v>
      </c>
      <c r="G660">
        <v>0.131616082519704</v>
      </c>
      <c r="H660">
        <v>9188.24</v>
      </c>
      <c r="I660" s="5">
        <f>Table1[[#This Row],[Commission Rate]]*Table1[[#This Row],[Sale Price]]</f>
        <v>2532.6882759266641</v>
      </c>
      <c r="J660" s="6">
        <f>Table1[[#This Row],[Sale Price]]-Table1[[#This Row],[Cost of car]]</f>
        <v>10054.76</v>
      </c>
      <c r="K660" s="6">
        <f>YEAR(Table1[[#This Row],[Date]])</f>
        <v>2023</v>
      </c>
      <c r="L660" s="6">
        <f>Table1[[#This Row],[Year Sold]]-Table1[[#This Row],[Car Year]]</f>
        <v>5</v>
      </c>
    </row>
    <row r="661" spans="1:12" hidden="1" x14ac:dyDescent="0.75">
      <c r="A661" s="1">
        <v>44749</v>
      </c>
      <c r="B661" t="s">
        <v>46</v>
      </c>
      <c r="C661" t="s">
        <v>670</v>
      </c>
      <c r="D661" t="s">
        <v>29</v>
      </c>
      <c r="E661">
        <v>2022</v>
      </c>
      <c r="F661">
        <v>37076</v>
      </c>
      <c r="G661">
        <v>0.10685829230331199</v>
      </c>
      <c r="H661">
        <v>28107.23</v>
      </c>
      <c r="I661" s="5">
        <f>Table1[[#This Row],[Commission Rate]]*Table1[[#This Row],[Sale Price]]</f>
        <v>3961.8780454375956</v>
      </c>
      <c r="J661" s="6">
        <f>Table1[[#This Row],[Sale Price]]-Table1[[#This Row],[Cost of car]]</f>
        <v>8968.77</v>
      </c>
      <c r="K661" s="6">
        <f>YEAR(Table1[[#This Row],[Date]])</f>
        <v>2022</v>
      </c>
      <c r="L661" s="6">
        <f>Table1[[#This Row],[Year Sold]]-Table1[[#This Row],[Car Year]]</f>
        <v>0</v>
      </c>
    </row>
    <row r="662" spans="1:12" hidden="1" x14ac:dyDescent="0.75">
      <c r="A662" s="1">
        <v>44862</v>
      </c>
      <c r="B662" t="s">
        <v>27</v>
      </c>
      <c r="C662" t="s">
        <v>671</v>
      </c>
      <c r="D662" t="s">
        <v>29</v>
      </c>
      <c r="E662">
        <v>2017</v>
      </c>
      <c r="F662">
        <v>33572</v>
      </c>
      <c r="G662">
        <v>8.9111670738461907E-2</v>
      </c>
      <c r="H662">
        <v>7775.27</v>
      </c>
      <c r="I662" s="5">
        <f>Table1[[#This Row],[Commission Rate]]*Table1[[#This Row],[Sale Price]]</f>
        <v>2991.657010031643</v>
      </c>
      <c r="J662" s="6">
        <f>Table1[[#This Row],[Sale Price]]-Table1[[#This Row],[Cost of car]]</f>
        <v>25796.73</v>
      </c>
      <c r="K662" s="6">
        <f>YEAR(Table1[[#This Row],[Date]])</f>
        <v>2022</v>
      </c>
      <c r="L662" s="6">
        <f>Table1[[#This Row],[Year Sold]]-Table1[[#This Row],[Car Year]]</f>
        <v>5</v>
      </c>
    </row>
    <row r="663" spans="1:12" x14ac:dyDescent="0.75">
      <c r="A663" s="1">
        <v>44700</v>
      </c>
      <c r="B663" t="s">
        <v>20</v>
      </c>
      <c r="C663" t="s">
        <v>672</v>
      </c>
      <c r="D663" t="s">
        <v>29</v>
      </c>
      <c r="E663">
        <v>2021</v>
      </c>
      <c r="F663">
        <v>32952</v>
      </c>
      <c r="G663">
        <v>0.11200090712024401</v>
      </c>
      <c r="H663">
        <v>13637.7</v>
      </c>
      <c r="I663" s="5">
        <f>Table1[[#This Row],[Commission Rate]]*Table1[[#This Row],[Sale Price]]</f>
        <v>3690.6538914262806</v>
      </c>
      <c r="J663" s="6">
        <f>Table1[[#This Row],[Sale Price]]-Table1[[#This Row],[Cost of car]]</f>
        <v>19314.3</v>
      </c>
      <c r="K663" s="6">
        <f>YEAR(Table1[[#This Row],[Date]])</f>
        <v>2022</v>
      </c>
      <c r="L663" s="6">
        <f>Table1[[#This Row],[Year Sold]]-Table1[[#This Row],[Car Year]]</f>
        <v>1</v>
      </c>
    </row>
    <row r="664" spans="1:12" hidden="1" x14ac:dyDescent="0.75">
      <c r="A664" s="1">
        <v>44702</v>
      </c>
      <c r="B664" t="s">
        <v>23</v>
      </c>
      <c r="C664" t="s">
        <v>673</v>
      </c>
      <c r="D664" t="s">
        <v>29</v>
      </c>
      <c r="E664">
        <v>2019</v>
      </c>
      <c r="F664">
        <v>42428</v>
      </c>
      <c r="G664">
        <v>0.123449137614944</v>
      </c>
      <c r="H664">
        <v>12665.28</v>
      </c>
      <c r="I664" s="5">
        <f>Table1[[#This Row],[Commission Rate]]*Table1[[#This Row],[Sale Price]]</f>
        <v>5237.7000107268441</v>
      </c>
      <c r="J664" s="6">
        <f>Table1[[#This Row],[Sale Price]]-Table1[[#This Row],[Cost of car]]</f>
        <v>29762.720000000001</v>
      </c>
      <c r="K664" s="6">
        <f>YEAR(Table1[[#This Row],[Date]])</f>
        <v>2022</v>
      </c>
      <c r="L664" s="6">
        <f>Table1[[#This Row],[Year Sold]]-Table1[[#This Row],[Car Year]]</f>
        <v>3</v>
      </c>
    </row>
    <row r="665" spans="1:12" hidden="1" x14ac:dyDescent="0.75">
      <c r="A665" s="1">
        <v>45004</v>
      </c>
      <c r="B665" t="s">
        <v>8</v>
      </c>
      <c r="C665" t="s">
        <v>674</v>
      </c>
      <c r="D665" t="s">
        <v>10</v>
      </c>
      <c r="E665">
        <v>2019</v>
      </c>
      <c r="F665">
        <v>40715</v>
      </c>
      <c r="G665">
        <v>5.1788022232193698E-2</v>
      </c>
      <c r="H665">
        <v>9861.83</v>
      </c>
      <c r="I665" s="5">
        <f>Table1[[#This Row],[Commission Rate]]*Table1[[#This Row],[Sale Price]]</f>
        <v>2108.5493251837665</v>
      </c>
      <c r="J665" s="6">
        <f>Table1[[#This Row],[Sale Price]]-Table1[[#This Row],[Cost of car]]</f>
        <v>30853.17</v>
      </c>
      <c r="K665" s="6">
        <f>YEAR(Table1[[#This Row],[Date]])</f>
        <v>2023</v>
      </c>
      <c r="L665" s="6">
        <f>Table1[[#This Row],[Year Sold]]-Table1[[#This Row],[Car Year]]</f>
        <v>4</v>
      </c>
    </row>
    <row r="666" spans="1:12" hidden="1" x14ac:dyDescent="0.75">
      <c r="A666" s="1">
        <v>44714</v>
      </c>
      <c r="B666" t="s">
        <v>46</v>
      </c>
      <c r="C666" t="s">
        <v>675</v>
      </c>
      <c r="D666" t="s">
        <v>22</v>
      </c>
      <c r="E666">
        <v>2010</v>
      </c>
      <c r="F666">
        <v>35497</v>
      </c>
      <c r="G666">
        <v>0.120500852788505</v>
      </c>
      <c r="H666">
        <v>16981.740000000002</v>
      </c>
      <c r="I666" s="5">
        <f>Table1[[#This Row],[Commission Rate]]*Table1[[#This Row],[Sale Price]]</f>
        <v>4277.4187714335621</v>
      </c>
      <c r="J666" s="6">
        <f>Table1[[#This Row],[Sale Price]]-Table1[[#This Row],[Cost of car]]</f>
        <v>18515.259999999998</v>
      </c>
      <c r="K666" s="6">
        <f>YEAR(Table1[[#This Row],[Date]])</f>
        <v>2022</v>
      </c>
      <c r="L666" s="6">
        <f>Table1[[#This Row],[Year Sold]]-Table1[[#This Row],[Car Year]]</f>
        <v>12</v>
      </c>
    </row>
    <row r="667" spans="1:12" hidden="1" x14ac:dyDescent="0.75">
      <c r="A667" s="1">
        <v>44778</v>
      </c>
      <c r="B667" t="s">
        <v>764</v>
      </c>
      <c r="C667" t="s">
        <v>676</v>
      </c>
      <c r="D667" t="s">
        <v>29</v>
      </c>
      <c r="E667">
        <v>2020</v>
      </c>
      <c r="F667">
        <v>38646</v>
      </c>
      <c r="G667">
        <v>0.124139610744655</v>
      </c>
      <c r="H667">
        <v>17632.07</v>
      </c>
      <c r="I667" s="5">
        <f>Table1[[#This Row],[Commission Rate]]*Table1[[#This Row],[Sale Price]]</f>
        <v>4797.4993968379376</v>
      </c>
      <c r="J667" s="6">
        <f>Table1[[#This Row],[Sale Price]]-Table1[[#This Row],[Cost of car]]</f>
        <v>21013.93</v>
      </c>
      <c r="K667" s="6">
        <f>YEAR(Table1[[#This Row],[Date]])</f>
        <v>2022</v>
      </c>
      <c r="L667" s="6">
        <f>Table1[[#This Row],[Year Sold]]-Table1[[#This Row],[Car Year]]</f>
        <v>2</v>
      </c>
    </row>
    <row r="668" spans="1:12" hidden="1" x14ac:dyDescent="0.75">
      <c r="A668" s="1">
        <v>44913</v>
      </c>
      <c r="B668" t="s">
        <v>27</v>
      </c>
      <c r="C668" t="s">
        <v>677</v>
      </c>
      <c r="D668" t="s">
        <v>10</v>
      </c>
      <c r="E668">
        <v>2022</v>
      </c>
      <c r="F668">
        <v>33580</v>
      </c>
      <c r="G668">
        <v>0.13097165386955001</v>
      </c>
      <c r="H668">
        <v>26521.38</v>
      </c>
      <c r="I668" s="5">
        <f>Table1[[#This Row],[Commission Rate]]*Table1[[#This Row],[Sale Price]]</f>
        <v>4398.0281369394897</v>
      </c>
      <c r="J668" s="6">
        <f>Table1[[#This Row],[Sale Price]]-Table1[[#This Row],[Cost of car]]</f>
        <v>7058.619999999999</v>
      </c>
      <c r="K668" s="6">
        <f>YEAR(Table1[[#This Row],[Date]])</f>
        <v>2022</v>
      </c>
      <c r="L668" s="6">
        <f>Table1[[#This Row],[Year Sold]]-Table1[[#This Row],[Car Year]]</f>
        <v>0</v>
      </c>
    </row>
    <row r="669" spans="1:12" hidden="1" x14ac:dyDescent="0.75">
      <c r="A669" s="1">
        <v>44993</v>
      </c>
      <c r="B669" t="s">
        <v>764</v>
      </c>
      <c r="C669" t="s">
        <v>678</v>
      </c>
      <c r="D669" t="s">
        <v>22</v>
      </c>
      <c r="E669">
        <v>2020</v>
      </c>
      <c r="F669">
        <v>34519</v>
      </c>
      <c r="G669">
        <v>7.2342059855124596E-2</v>
      </c>
      <c r="H669">
        <v>10604.78</v>
      </c>
      <c r="I669" s="5">
        <f>Table1[[#This Row],[Commission Rate]]*Table1[[#This Row],[Sale Price]]</f>
        <v>2497.1755641390459</v>
      </c>
      <c r="J669" s="6">
        <f>Table1[[#This Row],[Sale Price]]-Table1[[#This Row],[Cost of car]]</f>
        <v>23914.22</v>
      </c>
      <c r="K669" s="6">
        <f>YEAR(Table1[[#This Row],[Date]])</f>
        <v>2023</v>
      </c>
      <c r="L669" s="6">
        <f>Table1[[#This Row],[Year Sold]]-Table1[[#This Row],[Car Year]]</f>
        <v>3</v>
      </c>
    </row>
    <row r="670" spans="1:12" hidden="1" x14ac:dyDescent="0.75">
      <c r="A670" s="1">
        <v>44881</v>
      </c>
      <c r="B670" t="s">
        <v>14</v>
      </c>
      <c r="C670" t="s">
        <v>679</v>
      </c>
      <c r="D670" t="s">
        <v>16</v>
      </c>
      <c r="E670">
        <v>2014</v>
      </c>
      <c r="F670">
        <v>22062</v>
      </c>
      <c r="G670">
        <v>0.10609167411760401</v>
      </c>
      <c r="H670">
        <v>13798.79</v>
      </c>
      <c r="I670" s="5">
        <f>Table1[[#This Row],[Commission Rate]]*Table1[[#This Row],[Sale Price]]</f>
        <v>2340.5945143825797</v>
      </c>
      <c r="J670" s="6">
        <f>Table1[[#This Row],[Sale Price]]-Table1[[#This Row],[Cost of car]]</f>
        <v>8263.2099999999991</v>
      </c>
      <c r="K670" s="6">
        <f>YEAR(Table1[[#This Row],[Date]])</f>
        <v>2022</v>
      </c>
      <c r="L670" s="6">
        <f>Table1[[#This Row],[Year Sold]]-Table1[[#This Row],[Car Year]]</f>
        <v>8</v>
      </c>
    </row>
    <row r="671" spans="1:12" x14ac:dyDescent="0.75">
      <c r="A671" s="1">
        <v>44870</v>
      </c>
      <c r="B671" t="s">
        <v>20</v>
      </c>
      <c r="C671" t="s">
        <v>680</v>
      </c>
      <c r="D671" t="s">
        <v>22</v>
      </c>
      <c r="E671">
        <v>2013</v>
      </c>
      <c r="F671">
        <v>31882</v>
      </c>
      <c r="G671">
        <v>8.2080956578233097E-2</v>
      </c>
      <c r="H671">
        <v>21509.35</v>
      </c>
      <c r="I671" s="5">
        <f>Table1[[#This Row],[Commission Rate]]*Table1[[#This Row],[Sale Price]]</f>
        <v>2616.9050576272275</v>
      </c>
      <c r="J671" s="6">
        <f>Table1[[#This Row],[Sale Price]]-Table1[[#This Row],[Cost of car]]</f>
        <v>10372.650000000001</v>
      </c>
      <c r="K671" s="6">
        <f>YEAR(Table1[[#This Row],[Date]])</f>
        <v>2022</v>
      </c>
      <c r="L671" s="6">
        <f>Table1[[#This Row],[Year Sold]]-Table1[[#This Row],[Car Year]]</f>
        <v>9</v>
      </c>
    </row>
    <row r="672" spans="1:12" x14ac:dyDescent="0.75">
      <c r="A672" s="1">
        <v>44704</v>
      </c>
      <c r="B672" t="s">
        <v>20</v>
      </c>
      <c r="C672" t="s">
        <v>681</v>
      </c>
      <c r="D672" t="s">
        <v>10</v>
      </c>
      <c r="E672">
        <v>2012</v>
      </c>
      <c r="F672">
        <v>28069</v>
      </c>
      <c r="G672">
        <v>7.0837975694864497E-2</v>
      </c>
      <c r="H672">
        <v>6760.45</v>
      </c>
      <c r="I672" s="5">
        <f>Table1[[#This Row],[Commission Rate]]*Table1[[#This Row],[Sale Price]]</f>
        <v>1988.3511397791515</v>
      </c>
      <c r="J672" s="6">
        <f>Table1[[#This Row],[Sale Price]]-Table1[[#This Row],[Cost of car]]</f>
        <v>21308.55</v>
      </c>
      <c r="K672" s="6">
        <f>YEAR(Table1[[#This Row],[Date]])</f>
        <v>2022</v>
      </c>
      <c r="L672" s="6">
        <f>Table1[[#This Row],[Year Sold]]-Table1[[#This Row],[Car Year]]</f>
        <v>10</v>
      </c>
    </row>
    <row r="673" spans="1:12" hidden="1" x14ac:dyDescent="0.75">
      <c r="A673" s="1">
        <v>45008</v>
      </c>
      <c r="B673" t="s">
        <v>23</v>
      </c>
      <c r="C673" t="s">
        <v>682</v>
      </c>
      <c r="D673" t="s">
        <v>16</v>
      </c>
      <c r="E673">
        <v>2017</v>
      </c>
      <c r="F673">
        <v>45643</v>
      </c>
      <c r="G673">
        <v>5.7906318440530902E-2</v>
      </c>
      <c r="H673">
        <v>17916.400000000001</v>
      </c>
      <c r="I673" s="5">
        <f>Table1[[#This Row],[Commission Rate]]*Table1[[#This Row],[Sale Price]]</f>
        <v>2643.0180925811519</v>
      </c>
      <c r="J673" s="6">
        <f>Table1[[#This Row],[Sale Price]]-Table1[[#This Row],[Cost of car]]</f>
        <v>27726.6</v>
      </c>
      <c r="K673" s="6">
        <f>YEAR(Table1[[#This Row],[Date]])</f>
        <v>2023</v>
      </c>
      <c r="L673" s="6">
        <f>Table1[[#This Row],[Year Sold]]-Table1[[#This Row],[Car Year]]</f>
        <v>6</v>
      </c>
    </row>
    <row r="674" spans="1:12" hidden="1" x14ac:dyDescent="0.75">
      <c r="A674" s="1">
        <v>45043</v>
      </c>
      <c r="B674" t="s">
        <v>17</v>
      </c>
      <c r="C674" t="s">
        <v>683</v>
      </c>
      <c r="D674" t="s">
        <v>29</v>
      </c>
      <c r="E674">
        <v>2020</v>
      </c>
      <c r="F674">
        <v>45679</v>
      </c>
      <c r="G674">
        <v>6.7064905477698195E-2</v>
      </c>
      <c r="H674">
        <v>35744.25</v>
      </c>
      <c r="I674" s="5">
        <f>Table1[[#This Row],[Commission Rate]]*Table1[[#This Row],[Sale Price]]</f>
        <v>3063.4578173157756</v>
      </c>
      <c r="J674" s="6">
        <f>Table1[[#This Row],[Sale Price]]-Table1[[#This Row],[Cost of car]]</f>
        <v>9934.75</v>
      </c>
      <c r="K674" s="6">
        <f>YEAR(Table1[[#This Row],[Date]])</f>
        <v>2023</v>
      </c>
      <c r="L674" s="6">
        <f>Table1[[#This Row],[Year Sold]]-Table1[[#This Row],[Car Year]]</f>
        <v>3</v>
      </c>
    </row>
    <row r="675" spans="1:12" hidden="1" x14ac:dyDescent="0.75">
      <c r="A675" s="1">
        <v>45014</v>
      </c>
      <c r="B675" t="s">
        <v>14</v>
      </c>
      <c r="C675" t="s">
        <v>684</v>
      </c>
      <c r="D675" t="s">
        <v>22</v>
      </c>
      <c r="E675">
        <v>2019</v>
      </c>
      <c r="F675">
        <v>29817</v>
      </c>
      <c r="G675">
        <v>9.9601618461719402E-2</v>
      </c>
      <c r="H675">
        <v>11041.16</v>
      </c>
      <c r="I675" s="5">
        <f>Table1[[#This Row],[Commission Rate]]*Table1[[#This Row],[Sale Price]]</f>
        <v>2969.8214576730875</v>
      </c>
      <c r="J675" s="6">
        <f>Table1[[#This Row],[Sale Price]]-Table1[[#This Row],[Cost of car]]</f>
        <v>18775.84</v>
      </c>
      <c r="K675" s="6">
        <f>YEAR(Table1[[#This Row],[Date]])</f>
        <v>2023</v>
      </c>
      <c r="L675" s="6">
        <f>Table1[[#This Row],[Year Sold]]-Table1[[#This Row],[Car Year]]</f>
        <v>4</v>
      </c>
    </row>
    <row r="676" spans="1:12" hidden="1" x14ac:dyDescent="0.75">
      <c r="A676" s="1">
        <v>44887</v>
      </c>
      <c r="B676" t="s">
        <v>764</v>
      </c>
      <c r="C676" t="s">
        <v>685</v>
      </c>
      <c r="D676" t="s">
        <v>22</v>
      </c>
      <c r="E676">
        <v>2020</v>
      </c>
      <c r="F676">
        <v>25424</v>
      </c>
      <c r="G676">
        <v>6.4301573597167094E-2</v>
      </c>
      <c r="H676">
        <v>7184.75</v>
      </c>
      <c r="I676" s="5">
        <f>Table1[[#This Row],[Commission Rate]]*Table1[[#This Row],[Sale Price]]</f>
        <v>1634.8032071343762</v>
      </c>
      <c r="J676" s="6">
        <f>Table1[[#This Row],[Sale Price]]-Table1[[#This Row],[Cost of car]]</f>
        <v>18239.25</v>
      </c>
      <c r="K676" s="6">
        <f>YEAR(Table1[[#This Row],[Date]])</f>
        <v>2022</v>
      </c>
      <c r="L676" s="6">
        <f>Table1[[#This Row],[Year Sold]]-Table1[[#This Row],[Car Year]]</f>
        <v>2</v>
      </c>
    </row>
    <row r="677" spans="1:12" hidden="1" x14ac:dyDescent="0.75">
      <c r="A677" s="1">
        <v>44720</v>
      </c>
      <c r="B677" t="s">
        <v>23</v>
      </c>
      <c r="C677" t="s">
        <v>686</v>
      </c>
      <c r="D677" t="s">
        <v>13</v>
      </c>
      <c r="E677">
        <v>2019</v>
      </c>
      <c r="F677">
        <v>18748</v>
      </c>
      <c r="G677">
        <v>0.125433498471755</v>
      </c>
      <c r="H677">
        <v>13475.06</v>
      </c>
      <c r="I677" s="5">
        <f>Table1[[#This Row],[Commission Rate]]*Table1[[#This Row],[Sale Price]]</f>
        <v>2351.6272293484626</v>
      </c>
      <c r="J677" s="6">
        <f>Table1[[#This Row],[Sale Price]]-Table1[[#This Row],[Cost of car]]</f>
        <v>5272.9400000000005</v>
      </c>
      <c r="K677" s="6">
        <f>YEAR(Table1[[#This Row],[Date]])</f>
        <v>2022</v>
      </c>
      <c r="L677" s="6">
        <f>Table1[[#This Row],[Year Sold]]-Table1[[#This Row],[Car Year]]</f>
        <v>3</v>
      </c>
    </row>
    <row r="678" spans="1:12" hidden="1" x14ac:dyDescent="0.75">
      <c r="A678" s="1">
        <v>44932</v>
      </c>
      <c r="B678" t="s">
        <v>11</v>
      </c>
      <c r="C678" t="s">
        <v>687</v>
      </c>
      <c r="D678" t="s">
        <v>29</v>
      </c>
      <c r="E678">
        <v>2021</v>
      </c>
      <c r="F678">
        <v>39804</v>
      </c>
      <c r="G678">
        <v>5.5781266637745401E-2</v>
      </c>
      <c r="H678">
        <v>16574.72</v>
      </c>
      <c r="I678" s="5">
        <f>Table1[[#This Row],[Commission Rate]]*Table1[[#This Row],[Sale Price]]</f>
        <v>2220.3175372488181</v>
      </c>
      <c r="J678" s="6">
        <f>Table1[[#This Row],[Sale Price]]-Table1[[#This Row],[Cost of car]]</f>
        <v>23229.279999999999</v>
      </c>
      <c r="K678" s="6">
        <f>YEAR(Table1[[#This Row],[Date]])</f>
        <v>2023</v>
      </c>
      <c r="L678" s="6">
        <f>Table1[[#This Row],[Year Sold]]-Table1[[#This Row],[Car Year]]</f>
        <v>2</v>
      </c>
    </row>
    <row r="679" spans="1:12" hidden="1" x14ac:dyDescent="0.75">
      <c r="A679" s="1">
        <v>44981</v>
      </c>
      <c r="B679" t="s">
        <v>20</v>
      </c>
      <c r="C679" t="s">
        <v>688</v>
      </c>
      <c r="D679" t="s">
        <v>10</v>
      </c>
      <c r="E679">
        <v>2021</v>
      </c>
      <c r="F679">
        <v>15666</v>
      </c>
      <c r="G679">
        <v>8.27919342525643E-2</v>
      </c>
      <c r="H679">
        <v>7329.4</v>
      </c>
      <c r="I679" s="5">
        <f>Table1[[#This Row],[Commission Rate]]*Table1[[#This Row],[Sale Price]]</f>
        <v>1297.0184420006724</v>
      </c>
      <c r="J679" s="6">
        <f>Table1[[#This Row],[Sale Price]]-Table1[[#This Row],[Cost of car]]</f>
        <v>8336.6</v>
      </c>
      <c r="K679" s="6">
        <f>YEAR(Table1[[#This Row],[Date]])</f>
        <v>2023</v>
      </c>
      <c r="L679" s="6">
        <f>Table1[[#This Row],[Year Sold]]-Table1[[#This Row],[Car Year]]</f>
        <v>2</v>
      </c>
    </row>
    <row r="680" spans="1:12" hidden="1" x14ac:dyDescent="0.75">
      <c r="A680" s="1">
        <v>44879</v>
      </c>
      <c r="B680" t="s">
        <v>11</v>
      </c>
      <c r="C680" t="s">
        <v>689</v>
      </c>
      <c r="D680" t="s">
        <v>29</v>
      </c>
      <c r="E680">
        <v>2022</v>
      </c>
      <c r="F680">
        <v>42104</v>
      </c>
      <c r="G680">
        <v>8.8788520432683496E-2</v>
      </c>
      <c r="H680">
        <v>28274.59</v>
      </c>
      <c r="I680" s="5">
        <f>Table1[[#This Row],[Commission Rate]]*Table1[[#This Row],[Sale Price]]</f>
        <v>3738.351864297706</v>
      </c>
      <c r="J680" s="6">
        <f>Table1[[#This Row],[Sale Price]]-Table1[[#This Row],[Cost of car]]</f>
        <v>13829.41</v>
      </c>
      <c r="K680" s="6">
        <f>YEAR(Table1[[#This Row],[Date]])</f>
        <v>2022</v>
      </c>
      <c r="L680" s="6">
        <f>Table1[[#This Row],[Year Sold]]-Table1[[#This Row],[Car Year]]</f>
        <v>0</v>
      </c>
    </row>
    <row r="681" spans="1:12" x14ac:dyDescent="0.75">
      <c r="A681" s="1">
        <v>44854</v>
      </c>
      <c r="B681" t="s">
        <v>33</v>
      </c>
      <c r="C681" t="s">
        <v>690</v>
      </c>
      <c r="D681" t="s">
        <v>16</v>
      </c>
      <c r="E681">
        <v>2015</v>
      </c>
      <c r="F681">
        <v>22709</v>
      </c>
      <c r="G681">
        <v>7.98244173828766E-2</v>
      </c>
      <c r="H681">
        <v>19074.560000000001</v>
      </c>
      <c r="I681" s="5">
        <f>Table1[[#This Row],[Commission Rate]]*Table1[[#This Row],[Sale Price]]</f>
        <v>1812.7326943477447</v>
      </c>
      <c r="J681" s="6">
        <f>Table1[[#This Row],[Sale Price]]-Table1[[#This Row],[Cost of car]]</f>
        <v>3634.4399999999987</v>
      </c>
      <c r="K681" s="6">
        <f>YEAR(Table1[[#This Row],[Date]])</f>
        <v>2022</v>
      </c>
      <c r="L681" s="6">
        <f>Table1[[#This Row],[Year Sold]]-Table1[[#This Row],[Car Year]]</f>
        <v>7</v>
      </c>
    </row>
    <row r="682" spans="1:12" hidden="1" x14ac:dyDescent="0.75">
      <c r="A682" s="1">
        <v>44693</v>
      </c>
      <c r="B682" t="s">
        <v>17</v>
      </c>
      <c r="C682" t="s">
        <v>691</v>
      </c>
      <c r="D682" t="s">
        <v>16</v>
      </c>
      <c r="E682">
        <v>2011</v>
      </c>
      <c r="F682">
        <v>14555</v>
      </c>
      <c r="G682">
        <v>0.13139073335486001</v>
      </c>
      <c r="H682">
        <v>5834.59</v>
      </c>
      <c r="I682" s="5">
        <f>Table1[[#This Row],[Commission Rate]]*Table1[[#This Row],[Sale Price]]</f>
        <v>1912.3921239799874</v>
      </c>
      <c r="J682" s="6">
        <f>Table1[[#This Row],[Sale Price]]-Table1[[#This Row],[Cost of car]]</f>
        <v>8720.41</v>
      </c>
      <c r="K682" s="6">
        <f>YEAR(Table1[[#This Row],[Date]])</f>
        <v>2022</v>
      </c>
      <c r="L682" s="6">
        <f>Table1[[#This Row],[Year Sold]]-Table1[[#This Row],[Car Year]]</f>
        <v>11</v>
      </c>
    </row>
    <row r="683" spans="1:12" x14ac:dyDescent="0.75">
      <c r="A683" s="1">
        <v>44777</v>
      </c>
      <c r="B683" t="s">
        <v>20</v>
      </c>
      <c r="C683" t="s">
        <v>692</v>
      </c>
      <c r="D683" t="s">
        <v>22</v>
      </c>
      <c r="E683">
        <v>2016</v>
      </c>
      <c r="F683">
        <v>32663</v>
      </c>
      <c r="G683">
        <v>0.102768516345282</v>
      </c>
      <c r="H683">
        <v>7119.82</v>
      </c>
      <c r="I683" s="5">
        <f>Table1[[#This Row],[Commission Rate]]*Table1[[#This Row],[Sale Price]]</f>
        <v>3356.7280493859462</v>
      </c>
      <c r="J683" s="6">
        <f>Table1[[#This Row],[Sale Price]]-Table1[[#This Row],[Cost of car]]</f>
        <v>25543.18</v>
      </c>
      <c r="K683" s="6">
        <f>YEAR(Table1[[#This Row],[Date]])</f>
        <v>2022</v>
      </c>
      <c r="L683" s="6">
        <f>Table1[[#This Row],[Year Sold]]-Table1[[#This Row],[Car Year]]</f>
        <v>6</v>
      </c>
    </row>
    <row r="684" spans="1:12" hidden="1" x14ac:dyDescent="0.75">
      <c r="A684" s="1">
        <v>44930</v>
      </c>
      <c r="B684" t="s">
        <v>14</v>
      </c>
      <c r="C684" t="s">
        <v>693</v>
      </c>
      <c r="D684" t="s">
        <v>29</v>
      </c>
      <c r="E684">
        <v>2017</v>
      </c>
      <c r="F684">
        <v>26415</v>
      </c>
      <c r="G684">
        <v>0.126179256182646</v>
      </c>
      <c r="H684">
        <v>3168.7</v>
      </c>
      <c r="I684" s="5">
        <f>Table1[[#This Row],[Commission Rate]]*Table1[[#This Row],[Sale Price]]</f>
        <v>3333.0250520645941</v>
      </c>
      <c r="J684" s="6">
        <f>Table1[[#This Row],[Sale Price]]-Table1[[#This Row],[Cost of car]]</f>
        <v>23246.3</v>
      </c>
      <c r="K684" s="6">
        <f>YEAR(Table1[[#This Row],[Date]])</f>
        <v>2023</v>
      </c>
      <c r="L684" s="6">
        <f>Table1[[#This Row],[Year Sold]]-Table1[[#This Row],[Car Year]]</f>
        <v>6</v>
      </c>
    </row>
    <row r="685" spans="1:12" hidden="1" x14ac:dyDescent="0.75">
      <c r="A685" s="1">
        <v>44765</v>
      </c>
      <c r="B685" t="s">
        <v>764</v>
      </c>
      <c r="C685" t="s">
        <v>694</v>
      </c>
      <c r="D685" t="s">
        <v>29</v>
      </c>
      <c r="E685">
        <v>2022</v>
      </c>
      <c r="F685">
        <v>42466</v>
      </c>
      <c r="G685">
        <v>7.2092599727937107E-2</v>
      </c>
      <c r="H685">
        <v>30565.41</v>
      </c>
      <c r="I685" s="5">
        <f>Table1[[#This Row],[Commission Rate]]*Table1[[#This Row],[Sale Price]]</f>
        <v>3061.484340046577</v>
      </c>
      <c r="J685" s="6">
        <f>Table1[[#This Row],[Sale Price]]-Table1[[#This Row],[Cost of car]]</f>
        <v>11900.59</v>
      </c>
      <c r="K685" s="6">
        <f>YEAR(Table1[[#This Row],[Date]])</f>
        <v>2022</v>
      </c>
      <c r="L685" s="6">
        <f>Table1[[#This Row],[Year Sold]]-Table1[[#This Row],[Car Year]]</f>
        <v>0</v>
      </c>
    </row>
    <row r="686" spans="1:12" x14ac:dyDescent="0.75">
      <c r="A686" s="1">
        <v>44832</v>
      </c>
      <c r="B686" t="s">
        <v>20</v>
      </c>
      <c r="C686" t="s">
        <v>695</v>
      </c>
      <c r="D686" t="s">
        <v>10</v>
      </c>
      <c r="E686">
        <v>2011</v>
      </c>
      <c r="F686">
        <v>41527</v>
      </c>
      <c r="G686">
        <v>6.5840596854069899E-2</v>
      </c>
      <c r="H686">
        <v>22700.1</v>
      </c>
      <c r="I686" s="5">
        <f>Table1[[#This Row],[Commission Rate]]*Table1[[#This Row],[Sale Price]]</f>
        <v>2734.1624655589608</v>
      </c>
      <c r="J686" s="6">
        <f>Table1[[#This Row],[Sale Price]]-Table1[[#This Row],[Cost of car]]</f>
        <v>18826.900000000001</v>
      </c>
      <c r="K686" s="6">
        <f>YEAR(Table1[[#This Row],[Date]])</f>
        <v>2022</v>
      </c>
      <c r="L686" s="6">
        <f>Table1[[#This Row],[Year Sold]]-Table1[[#This Row],[Car Year]]</f>
        <v>11</v>
      </c>
    </row>
    <row r="687" spans="1:12" hidden="1" x14ac:dyDescent="0.75">
      <c r="A687" s="1">
        <v>45025</v>
      </c>
      <c r="B687" t="s">
        <v>8</v>
      </c>
      <c r="C687" t="s">
        <v>696</v>
      </c>
      <c r="D687" t="s">
        <v>22</v>
      </c>
      <c r="E687">
        <v>2022</v>
      </c>
      <c r="F687">
        <v>20510</v>
      </c>
      <c r="G687">
        <v>8.6084179795767102E-2</v>
      </c>
      <c r="H687">
        <v>12813.3</v>
      </c>
      <c r="I687" s="5">
        <f>Table1[[#This Row],[Commission Rate]]*Table1[[#This Row],[Sale Price]]</f>
        <v>1765.5865276111833</v>
      </c>
      <c r="J687" s="6">
        <f>Table1[[#This Row],[Sale Price]]-Table1[[#This Row],[Cost of car]]</f>
        <v>7696.7000000000007</v>
      </c>
      <c r="K687" s="6">
        <f>YEAR(Table1[[#This Row],[Date]])</f>
        <v>2023</v>
      </c>
      <c r="L687" s="6">
        <f>Table1[[#This Row],[Year Sold]]-Table1[[#This Row],[Car Year]]</f>
        <v>1</v>
      </c>
    </row>
    <row r="688" spans="1:12" hidden="1" x14ac:dyDescent="0.75">
      <c r="A688" s="1">
        <v>44744</v>
      </c>
      <c r="B688" t="s">
        <v>46</v>
      </c>
      <c r="C688" t="s">
        <v>697</v>
      </c>
      <c r="D688" t="s">
        <v>22</v>
      </c>
      <c r="E688">
        <v>2018</v>
      </c>
      <c r="F688">
        <v>49272</v>
      </c>
      <c r="G688">
        <v>9.4076267379620604E-2</v>
      </c>
      <c r="H688">
        <v>21706.05</v>
      </c>
      <c r="I688" s="5">
        <f>Table1[[#This Row],[Commission Rate]]*Table1[[#This Row],[Sale Price]]</f>
        <v>4635.3258463286666</v>
      </c>
      <c r="J688" s="6">
        <f>Table1[[#This Row],[Sale Price]]-Table1[[#This Row],[Cost of car]]</f>
        <v>27565.95</v>
      </c>
      <c r="K688" s="6">
        <f>YEAR(Table1[[#This Row],[Date]])</f>
        <v>2022</v>
      </c>
      <c r="L688" s="6">
        <f>Table1[[#This Row],[Year Sold]]-Table1[[#This Row],[Car Year]]</f>
        <v>4</v>
      </c>
    </row>
    <row r="689" spans="1:12" hidden="1" x14ac:dyDescent="0.75">
      <c r="A689" s="1">
        <v>44913</v>
      </c>
      <c r="B689" t="s">
        <v>14</v>
      </c>
      <c r="C689" t="s">
        <v>698</v>
      </c>
      <c r="D689" t="s">
        <v>29</v>
      </c>
      <c r="E689">
        <v>2017</v>
      </c>
      <c r="F689">
        <v>17503</v>
      </c>
      <c r="G689">
        <v>7.8027274860707804E-2</v>
      </c>
      <c r="H689">
        <v>3596.75</v>
      </c>
      <c r="I689" s="5">
        <f>Table1[[#This Row],[Commission Rate]]*Table1[[#This Row],[Sale Price]]</f>
        <v>1365.7113918869686</v>
      </c>
      <c r="J689" s="6">
        <f>Table1[[#This Row],[Sale Price]]-Table1[[#This Row],[Cost of car]]</f>
        <v>13906.25</v>
      </c>
      <c r="K689" s="6">
        <f>YEAR(Table1[[#This Row],[Date]])</f>
        <v>2022</v>
      </c>
      <c r="L689" s="6">
        <f>Table1[[#This Row],[Year Sold]]-Table1[[#This Row],[Car Year]]</f>
        <v>5</v>
      </c>
    </row>
    <row r="690" spans="1:12" hidden="1" x14ac:dyDescent="0.75">
      <c r="A690" s="1">
        <v>44747</v>
      </c>
      <c r="B690" t="s">
        <v>23</v>
      </c>
      <c r="C690" t="s">
        <v>699</v>
      </c>
      <c r="D690" t="s">
        <v>10</v>
      </c>
      <c r="E690">
        <v>2022</v>
      </c>
      <c r="F690">
        <v>21289</v>
      </c>
      <c r="G690">
        <v>0.12891046844693399</v>
      </c>
      <c r="H690">
        <v>12594.61</v>
      </c>
      <c r="I690" s="5">
        <f>Table1[[#This Row],[Commission Rate]]*Table1[[#This Row],[Sale Price]]</f>
        <v>2744.3749627667776</v>
      </c>
      <c r="J690" s="6">
        <f>Table1[[#This Row],[Sale Price]]-Table1[[#This Row],[Cost of car]]</f>
        <v>8694.39</v>
      </c>
      <c r="K690" s="6">
        <f>YEAR(Table1[[#This Row],[Date]])</f>
        <v>2022</v>
      </c>
      <c r="L690" s="6">
        <f>Table1[[#This Row],[Year Sold]]-Table1[[#This Row],[Car Year]]</f>
        <v>0</v>
      </c>
    </row>
    <row r="691" spans="1:12" hidden="1" x14ac:dyDescent="0.75">
      <c r="A691" s="1">
        <v>45006</v>
      </c>
      <c r="B691" t="s">
        <v>764</v>
      </c>
      <c r="C691" t="s">
        <v>700</v>
      </c>
      <c r="D691" t="s">
        <v>29</v>
      </c>
      <c r="E691">
        <v>2010</v>
      </c>
      <c r="F691">
        <v>46596</v>
      </c>
      <c r="G691">
        <v>8.7900392261829594E-2</v>
      </c>
      <c r="H691">
        <v>8442.09</v>
      </c>
      <c r="I691" s="5">
        <f>Table1[[#This Row],[Commission Rate]]*Table1[[#This Row],[Sale Price]]</f>
        <v>4095.8066778322118</v>
      </c>
      <c r="J691" s="6">
        <f>Table1[[#This Row],[Sale Price]]-Table1[[#This Row],[Cost of car]]</f>
        <v>38153.910000000003</v>
      </c>
      <c r="K691" s="6">
        <f>YEAR(Table1[[#This Row],[Date]])</f>
        <v>2023</v>
      </c>
      <c r="L691" s="6">
        <f>Table1[[#This Row],[Year Sold]]-Table1[[#This Row],[Car Year]]</f>
        <v>13</v>
      </c>
    </row>
    <row r="692" spans="1:12" hidden="1" x14ac:dyDescent="0.75">
      <c r="A692" s="1">
        <v>45000</v>
      </c>
      <c r="B692" t="s">
        <v>20</v>
      </c>
      <c r="C692" t="s">
        <v>701</v>
      </c>
      <c r="D692" t="s">
        <v>13</v>
      </c>
      <c r="E692">
        <v>2014</v>
      </c>
      <c r="F692">
        <v>22464</v>
      </c>
      <c r="G692">
        <v>8.6277301598521705E-2</v>
      </c>
      <c r="H692">
        <v>13808.59</v>
      </c>
      <c r="I692" s="5">
        <f>Table1[[#This Row],[Commission Rate]]*Table1[[#This Row],[Sale Price]]</f>
        <v>1938.1333031091915</v>
      </c>
      <c r="J692" s="6">
        <f>Table1[[#This Row],[Sale Price]]-Table1[[#This Row],[Cost of car]]</f>
        <v>8655.41</v>
      </c>
      <c r="K692" s="6">
        <f>YEAR(Table1[[#This Row],[Date]])</f>
        <v>2023</v>
      </c>
      <c r="L692" s="6">
        <f>Table1[[#This Row],[Year Sold]]-Table1[[#This Row],[Car Year]]</f>
        <v>9</v>
      </c>
    </row>
    <row r="693" spans="1:12" hidden="1" x14ac:dyDescent="0.75">
      <c r="A693" s="1">
        <v>44828</v>
      </c>
      <c r="B693" t="s">
        <v>27</v>
      </c>
      <c r="C693" t="s">
        <v>702</v>
      </c>
      <c r="D693" t="s">
        <v>13</v>
      </c>
      <c r="E693">
        <v>2015</v>
      </c>
      <c r="F693">
        <v>10033</v>
      </c>
      <c r="G693">
        <v>8.4689857415797501E-2</v>
      </c>
      <c r="H693">
        <v>3544.65</v>
      </c>
      <c r="I693" s="5">
        <f>Table1[[#This Row],[Commission Rate]]*Table1[[#This Row],[Sale Price]]</f>
        <v>849.69333945269636</v>
      </c>
      <c r="J693" s="6">
        <f>Table1[[#This Row],[Sale Price]]-Table1[[#This Row],[Cost of car]]</f>
        <v>6488.35</v>
      </c>
      <c r="K693" s="6">
        <f>YEAR(Table1[[#This Row],[Date]])</f>
        <v>2022</v>
      </c>
      <c r="L693" s="6">
        <f>Table1[[#This Row],[Year Sold]]-Table1[[#This Row],[Car Year]]</f>
        <v>7</v>
      </c>
    </row>
    <row r="694" spans="1:12" hidden="1" x14ac:dyDescent="0.75">
      <c r="A694" s="1">
        <v>44965</v>
      </c>
      <c r="B694" t="s">
        <v>27</v>
      </c>
      <c r="C694" t="s">
        <v>703</v>
      </c>
      <c r="D694" t="s">
        <v>13</v>
      </c>
      <c r="E694">
        <v>2012</v>
      </c>
      <c r="F694">
        <v>15916</v>
      </c>
      <c r="G694">
        <v>9.7128117803261999E-2</v>
      </c>
      <c r="H694">
        <v>6402.63</v>
      </c>
      <c r="I694" s="5">
        <f>Table1[[#This Row],[Commission Rate]]*Table1[[#This Row],[Sale Price]]</f>
        <v>1545.8911229567179</v>
      </c>
      <c r="J694" s="6">
        <f>Table1[[#This Row],[Sale Price]]-Table1[[#This Row],[Cost of car]]</f>
        <v>9513.369999999999</v>
      </c>
      <c r="K694" s="6">
        <f>YEAR(Table1[[#This Row],[Date]])</f>
        <v>2023</v>
      </c>
      <c r="L694" s="6">
        <f>Table1[[#This Row],[Year Sold]]-Table1[[#This Row],[Car Year]]</f>
        <v>11</v>
      </c>
    </row>
    <row r="695" spans="1:12" hidden="1" x14ac:dyDescent="0.75">
      <c r="A695" s="1">
        <v>44735</v>
      </c>
      <c r="B695" t="s">
        <v>27</v>
      </c>
      <c r="C695" t="s">
        <v>704</v>
      </c>
      <c r="D695" t="s">
        <v>10</v>
      </c>
      <c r="E695">
        <v>2013</v>
      </c>
      <c r="F695">
        <v>47867</v>
      </c>
      <c r="G695">
        <v>0.11279637039385</v>
      </c>
      <c r="H695">
        <v>39279.519999999997</v>
      </c>
      <c r="I695" s="5">
        <f>Table1[[#This Row],[Commission Rate]]*Table1[[#This Row],[Sale Price]]</f>
        <v>5399.2238616424183</v>
      </c>
      <c r="J695" s="6">
        <f>Table1[[#This Row],[Sale Price]]-Table1[[#This Row],[Cost of car]]</f>
        <v>8587.4800000000032</v>
      </c>
      <c r="K695" s="6">
        <f>YEAR(Table1[[#This Row],[Date]])</f>
        <v>2022</v>
      </c>
      <c r="L695" s="6">
        <f>Table1[[#This Row],[Year Sold]]-Table1[[#This Row],[Car Year]]</f>
        <v>9</v>
      </c>
    </row>
    <row r="696" spans="1:12" hidden="1" x14ac:dyDescent="0.75">
      <c r="A696" s="1">
        <v>44712</v>
      </c>
      <c r="B696" t="s">
        <v>764</v>
      </c>
      <c r="C696" t="s">
        <v>705</v>
      </c>
      <c r="D696" t="s">
        <v>16</v>
      </c>
      <c r="E696">
        <v>2017</v>
      </c>
      <c r="F696">
        <v>17831</v>
      </c>
      <c r="G696">
        <v>0.13351492172320001</v>
      </c>
      <c r="H696">
        <v>6527.36</v>
      </c>
      <c r="I696" s="5">
        <f>Table1[[#This Row],[Commission Rate]]*Table1[[#This Row],[Sale Price]]</f>
        <v>2380.7045692463794</v>
      </c>
      <c r="J696" s="6">
        <f>Table1[[#This Row],[Sale Price]]-Table1[[#This Row],[Cost of car]]</f>
        <v>11303.64</v>
      </c>
      <c r="K696" s="6">
        <f>YEAR(Table1[[#This Row],[Date]])</f>
        <v>2022</v>
      </c>
      <c r="L696" s="6">
        <f>Table1[[#This Row],[Year Sold]]-Table1[[#This Row],[Car Year]]</f>
        <v>5</v>
      </c>
    </row>
    <row r="697" spans="1:12" hidden="1" x14ac:dyDescent="0.75">
      <c r="A697" s="1">
        <v>44699</v>
      </c>
      <c r="B697" t="s">
        <v>23</v>
      </c>
      <c r="C697" t="s">
        <v>706</v>
      </c>
      <c r="D697" t="s">
        <v>22</v>
      </c>
      <c r="E697">
        <v>2010</v>
      </c>
      <c r="F697">
        <v>20792</v>
      </c>
      <c r="G697">
        <v>0.113905660879075</v>
      </c>
      <c r="H697">
        <v>2698.94</v>
      </c>
      <c r="I697" s="5">
        <f>Table1[[#This Row],[Commission Rate]]*Table1[[#This Row],[Sale Price]]</f>
        <v>2368.3265009977272</v>
      </c>
      <c r="J697" s="6">
        <f>Table1[[#This Row],[Sale Price]]-Table1[[#This Row],[Cost of car]]</f>
        <v>18093.060000000001</v>
      </c>
      <c r="K697" s="6">
        <f>YEAR(Table1[[#This Row],[Date]])</f>
        <v>2022</v>
      </c>
      <c r="L697" s="6">
        <f>Table1[[#This Row],[Year Sold]]-Table1[[#This Row],[Car Year]]</f>
        <v>12</v>
      </c>
    </row>
    <row r="698" spans="1:12" hidden="1" x14ac:dyDescent="0.75">
      <c r="A698" s="1">
        <v>44940</v>
      </c>
      <c r="B698" t="s">
        <v>46</v>
      </c>
      <c r="C698" t="s">
        <v>707</v>
      </c>
      <c r="D698" t="s">
        <v>13</v>
      </c>
      <c r="E698">
        <v>2015</v>
      </c>
      <c r="F698">
        <v>48855</v>
      </c>
      <c r="G698">
        <v>0.12919741860606801</v>
      </c>
      <c r="H698">
        <v>24296.59</v>
      </c>
      <c r="I698" s="5">
        <f>Table1[[#This Row],[Commission Rate]]*Table1[[#This Row],[Sale Price]]</f>
        <v>6311.9398859994526</v>
      </c>
      <c r="J698" s="6">
        <f>Table1[[#This Row],[Sale Price]]-Table1[[#This Row],[Cost of car]]</f>
        <v>24558.41</v>
      </c>
      <c r="K698" s="6">
        <f>YEAR(Table1[[#This Row],[Date]])</f>
        <v>2023</v>
      </c>
      <c r="L698" s="6">
        <f>Table1[[#This Row],[Year Sold]]-Table1[[#This Row],[Car Year]]</f>
        <v>8</v>
      </c>
    </row>
    <row r="699" spans="1:12" x14ac:dyDescent="0.75">
      <c r="A699" s="1">
        <v>44810</v>
      </c>
      <c r="B699" t="s">
        <v>20</v>
      </c>
      <c r="C699" t="s">
        <v>708</v>
      </c>
      <c r="D699" t="s">
        <v>16</v>
      </c>
      <c r="E699">
        <v>2013</v>
      </c>
      <c r="F699">
        <v>37874</v>
      </c>
      <c r="G699">
        <v>6.0085258853663698E-2</v>
      </c>
      <c r="H699">
        <v>3349.09</v>
      </c>
      <c r="I699" s="5">
        <f>Table1[[#This Row],[Commission Rate]]*Table1[[#This Row],[Sale Price]]</f>
        <v>2275.6690938236588</v>
      </c>
      <c r="J699" s="6">
        <f>Table1[[#This Row],[Sale Price]]-Table1[[#This Row],[Cost of car]]</f>
        <v>34524.910000000003</v>
      </c>
      <c r="K699" s="6">
        <f>YEAR(Table1[[#This Row],[Date]])</f>
        <v>2022</v>
      </c>
      <c r="L699" s="6">
        <f>Table1[[#This Row],[Year Sold]]-Table1[[#This Row],[Car Year]]</f>
        <v>9</v>
      </c>
    </row>
    <row r="700" spans="1:12" x14ac:dyDescent="0.75">
      <c r="A700" s="1">
        <v>44737</v>
      </c>
      <c r="B700" t="s">
        <v>20</v>
      </c>
      <c r="C700" t="s">
        <v>709</v>
      </c>
      <c r="D700" t="s">
        <v>29</v>
      </c>
      <c r="E700">
        <v>2015</v>
      </c>
      <c r="F700">
        <v>16289</v>
      </c>
      <c r="G700">
        <v>0.12394876025547</v>
      </c>
      <c r="H700">
        <v>8947.0400000000009</v>
      </c>
      <c r="I700" s="5">
        <f>Table1[[#This Row],[Commission Rate]]*Table1[[#This Row],[Sale Price]]</f>
        <v>2019.0013558013509</v>
      </c>
      <c r="J700" s="6">
        <f>Table1[[#This Row],[Sale Price]]-Table1[[#This Row],[Cost of car]]</f>
        <v>7341.9599999999991</v>
      </c>
      <c r="K700" s="6">
        <f>YEAR(Table1[[#This Row],[Date]])</f>
        <v>2022</v>
      </c>
      <c r="L700" s="6">
        <f>Table1[[#This Row],[Year Sold]]-Table1[[#This Row],[Car Year]]</f>
        <v>7</v>
      </c>
    </row>
    <row r="701" spans="1:12" x14ac:dyDescent="0.75">
      <c r="A701" s="1">
        <v>44753</v>
      </c>
      <c r="B701" t="s">
        <v>33</v>
      </c>
      <c r="C701" t="s">
        <v>710</v>
      </c>
      <c r="D701" t="s">
        <v>13</v>
      </c>
      <c r="E701">
        <v>2016</v>
      </c>
      <c r="F701">
        <v>24873</v>
      </c>
      <c r="G701">
        <v>0.119055102097159</v>
      </c>
      <c r="H701">
        <v>14460.66</v>
      </c>
      <c r="I701" s="5">
        <f>Table1[[#This Row],[Commission Rate]]*Table1[[#This Row],[Sale Price]]</f>
        <v>2961.2575544626357</v>
      </c>
      <c r="J701" s="6">
        <f>Table1[[#This Row],[Sale Price]]-Table1[[#This Row],[Cost of car]]</f>
        <v>10412.34</v>
      </c>
      <c r="K701" s="6">
        <f>YEAR(Table1[[#This Row],[Date]])</f>
        <v>2022</v>
      </c>
      <c r="L701" s="6">
        <f>Table1[[#This Row],[Year Sold]]-Table1[[#This Row],[Car Year]]</f>
        <v>6</v>
      </c>
    </row>
    <row r="702" spans="1:12" hidden="1" x14ac:dyDescent="0.75">
      <c r="A702" s="1">
        <v>44857</v>
      </c>
      <c r="B702" t="s">
        <v>17</v>
      </c>
      <c r="C702" t="s">
        <v>711</v>
      </c>
      <c r="D702" t="s">
        <v>29</v>
      </c>
      <c r="E702">
        <v>2014</v>
      </c>
      <c r="F702">
        <v>20468</v>
      </c>
      <c r="G702">
        <v>6.3598860318738806E-2</v>
      </c>
      <c r="H702">
        <v>11930.53</v>
      </c>
      <c r="I702" s="5">
        <f>Table1[[#This Row],[Commission Rate]]*Table1[[#This Row],[Sale Price]]</f>
        <v>1301.7414730039459</v>
      </c>
      <c r="J702" s="6">
        <f>Table1[[#This Row],[Sale Price]]-Table1[[#This Row],[Cost of car]]</f>
        <v>8537.4699999999993</v>
      </c>
      <c r="K702" s="6">
        <f>YEAR(Table1[[#This Row],[Date]])</f>
        <v>2022</v>
      </c>
      <c r="L702" s="6">
        <f>Table1[[#This Row],[Year Sold]]-Table1[[#This Row],[Car Year]]</f>
        <v>8</v>
      </c>
    </row>
    <row r="703" spans="1:12" hidden="1" x14ac:dyDescent="0.75">
      <c r="A703" s="1">
        <v>44701</v>
      </c>
      <c r="B703" t="s">
        <v>27</v>
      </c>
      <c r="C703" t="s">
        <v>712</v>
      </c>
      <c r="D703" t="s">
        <v>16</v>
      </c>
      <c r="E703">
        <v>2021</v>
      </c>
      <c r="F703">
        <v>24909</v>
      </c>
      <c r="G703">
        <v>5.09275537463054E-2</v>
      </c>
      <c r="H703">
        <v>9974.7199999999993</v>
      </c>
      <c r="I703" s="5">
        <f>Table1[[#This Row],[Commission Rate]]*Table1[[#This Row],[Sale Price]]</f>
        <v>1268.5544362667213</v>
      </c>
      <c r="J703" s="6">
        <f>Table1[[#This Row],[Sale Price]]-Table1[[#This Row],[Cost of car]]</f>
        <v>14934.28</v>
      </c>
      <c r="K703" s="6">
        <f>YEAR(Table1[[#This Row],[Date]])</f>
        <v>2022</v>
      </c>
      <c r="L703" s="6">
        <f>Table1[[#This Row],[Year Sold]]-Table1[[#This Row],[Car Year]]</f>
        <v>1</v>
      </c>
    </row>
    <row r="704" spans="1:12" hidden="1" x14ac:dyDescent="0.75">
      <c r="A704" s="1">
        <v>44912</v>
      </c>
      <c r="B704" t="s">
        <v>23</v>
      </c>
      <c r="C704" t="s">
        <v>713</v>
      </c>
      <c r="D704" t="s">
        <v>29</v>
      </c>
      <c r="E704">
        <v>2020</v>
      </c>
      <c r="F704">
        <v>19455</v>
      </c>
      <c r="G704">
        <v>5.1463380358648302E-2</v>
      </c>
      <c r="H704">
        <v>7214.73</v>
      </c>
      <c r="I704" s="5">
        <f>Table1[[#This Row],[Commission Rate]]*Table1[[#This Row],[Sale Price]]</f>
        <v>1001.2200648775028</v>
      </c>
      <c r="J704" s="6">
        <f>Table1[[#This Row],[Sale Price]]-Table1[[#This Row],[Cost of car]]</f>
        <v>12240.27</v>
      </c>
      <c r="K704" s="6">
        <f>YEAR(Table1[[#This Row],[Date]])</f>
        <v>2022</v>
      </c>
      <c r="L704" s="6">
        <f>Table1[[#This Row],[Year Sold]]-Table1[[#This Row],[Car Year]]</f>
        <v>2</v>
      </c>
    </row>
    <row r="705" spans="1:12" hidden="1" x14ac:dyDescent="0.75">
      <c r="A705" s="1">
        <v>44922</v>
      </c>
      <c r="B705" t="s">
        <v>27</v>
      </c>
      <c r="C705" t="s">
        <v>714</v>
      </c>
      <c r="D705" t="s">
        <v>10</v>
      </c>
      <c r="E705">
        <v>2016</v>
      </c>
      <c r="F705">
        <v>15592</v>
      </c>
      <c r="G705">
        <v>9.9706252866722897E-2</v>
      </c>
      <c r="H705">
        <v>7557.23</v>
      </c>
      <c r="I705" s="5">
        <f>Table1[[#This Row],[Commission Rate]]*Table1[[#This Row],[Sale Price]]</f>
        <v>1554.6198946979434</v>
      </c>
      <c r="J705" s="6">
        <f>Table1[[#This Row],[Sale Price]]-Table1[[#This Row],[Cost of car]]</f>
        <v>8034.77</v>
      </c>
      <c r="K705" s="6">
        <f>YEAR(Table1[[#This Row],[Date]])</f>
        <v>2022</v>
      </c>
      <c r="L705" s="6">
        <f>Table1[[#This Row],[Year Sold]]-Table1[[#This Row],[Car Year]]</f>
        <v>6</v>
      </c>
    </row>
    <row r="706" spans="1:12" hidden="1" x14ac:dyDescent="0.75">
      <c r="A706" s="1">
        <v>45042</v>
      </c>
      <c r="B706" t="s">
        <v>27</v>
      </c>
      <c r="C706" t="s">
        <v>715</v>
      </c>
      <c r="D706" t="s">
        <v>10</v>
      </c>
      <c r="E706">
        <v>2015</v>
      </c>
      <c r="F706">
        <v>35954</v>
      </c>
      <c r="G706">
        <v>9.20277036263389E-2</v>
      </c>
      <c r="H706">
        <v>4882.22</v>
      </c>
      <c r="I706" s="5">
        <f>Table1[[#This Row],[Commission Rate]]*Table1[[#This Row],[Sale Price]]</f>
        <v>3308.7640561813887</v>
      </c>
      <c r="J706" s="6">
        <f>Table1[[#This Row],[Sale Price]]-Table1[[#This Row],[Cost of car]]</f>
        <v>31071.78</v>
      </c>
      <c r="K706" s="6">
        <f>YEAR(Table1[[#This Row],[Date]])</f>
        <v>2023</v>
      </c>
      <c r="L706" s="6">
        <f>Table1[[#This Row],[Year Sold]]-Table1[[#This Row],[Car Year]]</f>
        <v>8</v>
      </c>
    </row>
    <row r="707" spans="1:12" hidden="1" x14ac:dyDescent="0.75">
      <c r="A707" s="1">
        <v>44900</v>
      </c>
      <c r="B707" t="s">
        <v>23</v>
      </c>
      <c r="C707" t="s">
        <v>716</v>
      </c>
      <c r="D707" t="s">
        <v>13</v>
      </c>
      <c r="E707">
        <v>2018</v>
      </c>
      <c r="F707">
        <v>24953</v>
      </c>
      <c r="G707">
        <v>0.13798622997337201</v>
      </c>
      <c r="H707">
        <v>8815.43</v>
      </c>
      <c r="I707" s="5">
        <f>Table1[[#This Row],[Commission Rate]]*Table1[[#This Row],[Sale Price]]</f>
        <v>3443.170396525552</v>
      </c>
      <c r="J707" s="6">
        <f>Table1[[#This Row],[Sale Price]]-Table1[[#This Row],[Cost of car]]</f>
        <v>16137.57</v>
      </c>
      <c r="K707" s="6">
        <f>YEAR(Table1[[#This Row],[Date]])</f>
        <v>2022</v>
      </c>
      <c r="L707" s="6">
        <f>Table1[[#This Row],[Year Sold]]-Table1[[#This Row],[Car Year]]</f>
        <v>4</v>
      </c>
    </row>
    <row r="708" spans="1:12" hidden="1" x14ac:dyDescent="0.75">
      <c r="A708" s="1">
        <v>44774</v>
      </c>
      <c r="B708" t="s">
        <v>23</v>
      </c>
      <c r="C708" t="s">
        <v>717</v>
      </c>
      <c r="D708" t="s">
        <v>13</v>
      </c>
      <c r="E708">
        <v>2016</v>
      </c>
      <c r="F708">
        <v>42216</v>
      </c>
      <c r="G708">
        <v>5.8196036326821E-2</v>
      </c>
      <c r="H708">
        <v>14630.96</v>
      </c>
      <c r="I708" s="5">
        <f>Table1[[#This Row],[Commission Rate]]*Table1[[#This Row],[Sale Price]]</f>
        <v>2456.8038695730752</v>
      </c>
      <c r="J708" s="6">
        <f>Table1[[#This Row],[Sale Price]]-Table1[[#This Row],[Cost of car]]</f>
        <v>27585.040000000001</v>
      </c>
      <c r="K708" s="6">
        <f>YEAR(Table1[[#This Row],[Date]])</f>
        <v>2022</v>
      </c>
      <c r="L708" s="6">
        <f>Table1[[#This Row],[Year Sold]]-Table1[[#This Row],[Car Year]]</f>
        <v>6</v>
      </c>
    </row>
    <row r="709" spans="1:12" hidden="1" x14ac:dyDescent="0.75">
      <c r="A709" s="1">
        <v>44860</v>
      </c>
      <c r="B709" t="s">
        <v>14</v>
      </c>
      <c r="C709" t="s">
        <v>718</v>
      </c>
      <c r="D709" t="s">
        <v>10</v>
      </c>
      <c r="E709">
        <v>2022</v>
      </c>
      <c r="F709">
        <v>16817</v>
      </c>
      <c r="G709">
        <v>0.128648611395832</v>
      </c>
      <c r="H709">
        <v>13994.44</v>
      </c>
      <c r="I709" s="5">
        <f>Table1[[#This Row],[Commission Rate]]*Table1[[#This Row],[Sale Price]]</f>
        <v>2163.483697843707</v>
      </c>
      <c r="J709" s="6">
        <f>Table1[[#This Row],[Sale Price]]-Table1[[#This Row],[Cost of car]]</f>
        <v>2822.5599999999995</v>
      </c>
      <c r="K709" s="6">
        <f>YEAR(Table1[[#This Row],[Date]])</f>
        <v>2022</v>
      </c>
      <c r="L709" s="6">
        <f>Table1[[#This Row],[Year Sold]]-Table1[[#This Row],[Car Year]]</f>
        <v>0</v>
      </c>
    </row>
    <row r="710" spans="1:12" hidden="1" x14ac:dyDescent="0.75">
      <c r="A710" s="1">
        <v>44878</v>
      </c>
      <c r="B710" t="s">
        <v>17</v>
      </c>
      <c r="C710" t="s">
        <v>719</v>
      </c>
      <c r="D710" t="s">
        <v>16</v>
      </c>
      <c r="E710">
        <v>2013</v>
      </c>
      <c r="F710">
        <v>36657</v>
      </c>
      <c r="G710">
        <v>0.14401903268197599</v>
      </c>
      <c r="H710">
        <v>13119.73</v>
      </c>
      <c r="I710" s="5">
        <f>Table1[[#This Row],[Commission Rate]]*Table1[[#This Row],[Sale Price]]</f>
        <v>5279.3056810231938</v>
      </c>
      <c r="J710" s="6">
        <f>Table1[[#This Row],[Sale Price]]-Table1[[#This Row],[Cost of car]]</f>
        <v>23537.27</v>
      </c>
      <c r="K710" s="6">
        <f>YEAR(Table1[[#This Row],[Date]])</f>
        <v>2022</v>
      </c>
      <c r="L710" s="6">
        <f>Table1[[#This Row],[Year Sold]]-Table1[[#This Row],[Car Year]]</f>
        <v>9</v>
      </c>
    </row>
    <row r="711" spans="1:12" hidden="1" x14ac:dyDescent="0.75">
      <c r="A711" s="1">
        <v>44687</v>
      </c>
      <c r="B711" t="s">
        <v>14</v>
      </c>
      <c r="C711" t="s">
        <v>720</v>
      </c>
      <c r="D711" t="s">
        <v>16</v>
      </c>
      <c r="E711">
        <v>2015</v>
      </c>
      <c r="F711">
        <v>36061</v>
      </c>
      <c r="G711">
        <v>9.95446759476767E-2</v>
      </c>
      <c r="H711">
        <v>21645.69</v>
      </c>
      <c r="I711" s="5">
        <f>Table1[[#This Row],[Commission Rate]]*Table1[[#This Row],[Sale Price]]</f>
        <v>3589.6805593491695</v>
      </c>
      <c r="J711" s="6">
        <f>Table1[[#This Row],[Sale Price]]-Table1[[#This Row],[Cost of car]]</f>
        <v>14415.310000000001</v>
      </c>
      <c r="K711" s="6">
        <f>YEAR(Table1[[#This Row],[Date]])</f>
        <v>2022</v>
      </c>
      <c r="L711" s="6">
        <f>Table1[[#This Row],[Year Sold]]-Table1[[#This Row],[Car Year]]</f>
        <v>7</v>
      </c>
    </row>
    <row r="712" spans="1:12" hidden="1" x14ac:dyDescent="0.75">
      <c r="A712" s="1">
        <v>44714</v>
      </c>
      <c r="B712" t="s">
        <v>764</v>
      </c>
      <c r="C712" t="s">
        <v>721</v>
      </c>
      <c r="D712" t="s">
        <v>22</v>
      </c>
      <c r="E712">
        <v>2010</v>
      </c>
      <c r="F712">
        <v>24173</v>
      </c>
      <c r="G712">
        <v>0.12758171597362</v>
      </c>
      <c r="H712">
        <v>12124.39</v>
      </c>
      <c r="I712" s="5">
        <f>Table1[[#This Row],[Commission Rate]]*Table1[[#This Row],[Sale Price]]</f>
        <v>3084.0328202303162</v>
      </c>
      <c r="J712" s="6">
        <f>Table1[[#This Row],[Sale Price]]-Table1[[#This Row],[Cost of car]]</f>
        <v>12048.61</v>
      </c>
      <c r="K712" s="6">
        <f>YEAR(Table1[[#This Row],[Date]])</f>
        <v>2022</v>
      </c>
      <c r="L712" s="6">
        <f>Table1[[#This Row],[Year Sold]]-Table1[[#This Row],[Car Year]]</f>
        <v>12</v>
      </c>
    </row>
    <row r="713" spans="1:12" hidden="1" x14ac:dyDescent="0.75">
      <c r="A713" s="1">
        <v>44785</v>
      </c>
      <c r="B713" t="s">
        <v>14</v>
      </c>
      <c r="C713" t="s">
        <v>722</v>
      </c>
      <c r="D713" t="s">
        <v>29</v>
      </c>
      <c r="E713">
        <v>2019</v>
      </c>
      <c r="F713">
        <v>49643</v>
      </c>
      <c r="G713">
        <v>0.14174790687649699</v>
      </c>
      <c r="H713">
        <v>17304.37</v>
      </c>
      <c r="I713" s="5">
        <f>Table1[[#This Row],[Commission Rate]]*Table1[[#This Row],[Sale Price]]</f>
        <v>7036.7913410699402</v>
      </c>
      <c r="J713" s="6">
        <f>Table1[[#This Row],[Sale Price]]-Table1[[#This Row],[Cost of car]]</f>
        <v>32338.63</v>
      </c>
      <c r="K713" s="6">
        <f>YEAR(Table1[[#This Row],[Date]])</f>
        <v>2022</v>
      </c>
      <c r="L713" s="6">
        <f>Table1[[#This Row],[Year Sold]]-Table1[[#This Row],[Car Year]]</f>
        <v>3</v>
      </c>
    </row>
    <row r="714" spans="1:12" hidden="1" x14ac:dyDescent="0.75">
      <c r="A714" s="1">
        <v>44959</v>
      </c>
      <c r="B714" t="s">
        <v>11</v>
      </c>
      <c r="C714" t="s">
        <v>723</v>
      </c>
      <c r="D714" t="s">
        <v>22</v>
      </c>
      <c r="E714">
        <v>2015</v>
      </c>
      <c r="F714">
        <v>28743</v>
      </c>
      <c r="G714">
        <v>0.10495381954822899</v>
      </c>
      <c r="H714">
        <v>3772.21</v>
      </c>
      <c r="I714" s="5">
        <f>Table1[[#This Row],[Commission Rate]]*Table1[[#This Row],[Sale Price]]</f>
        <v>3016.6876352747458</v>
      </c>
      <c r="J714" s="6">
        <f>Table1[[#This Row],[Sale Price]]-Table1[[#This Row],[Cost of car]]</f>
        <v>24970.79</v>
      </c>
      <c r="K714" s="6">
        <f>YEAR(Table1[[#This Row],[Date]])</f>
        <v>2023</v>
      </c>
      <c r="L714" s="6">
        <f>Table1[[#This Row],[Year Sold]]-Table1[[#This Row],[Car Year]]</f>
        <v>8</v>
      </c>
    </row>
    <row r="715" spans="1:12" hidden="1" x14ac:dyDescent="0.75">
      <c r="A715" s="1">
        <v>45005</v>
      </c>
      <c r="B715" t="s">
        <v>27</v>
      </c>
      <c r="C715" t="s">
        <v>724</v>
      </c>
      <c r="D715" t="s">
        <v>16</v>
      </c>
      <c r="E715">
        <v>2015</v>
      </c>
      <c r="F715">
        <v>49084</v>
      </c>
      <c r="G715">
        <v>0.121201526528162</v>
      </c>
      <c r="H715">
        <v>27045.55</v>
      </c>
      <c r="I715" s="5">
        <f>Table1[[#This Row],[Commission Rate]]*Table1[[#This Row],[Sale Price]]</f>
        <v>5949.0557281083038</v>
      </c>
      <c r="J715" s="6">
        <f>Table1[[#This Row],[Sale Price]]-Table1[[#This Row],[Cost of car]]</f>
        <v>22038.45</v>
      </c>
      <c r="K715" s="6">
        <f>YEAR(Table1[[#This Row],[Date]])</f>
        <v>2023</v>
      </c>
      <c r="L715" s="6">
        <f>Table1[[#This Row],[Year Sold]]-Table1[[#This Row],[Car Year]]</f>
        <v>8</v>
      </c>
    </row>
    <row r="716" spans="1:12" hidden="1" x14ac:dyDescent="0.75">
      <c r="A716" s="1">
        <v>44888</v>
      </c>
      <c r="B716" t="s">
        <v>46</v>
      </c>
      <c r="C716" t="s">
        <v>725</v>
      </c>
      <c r="D716" t="s">
        <v>16</v>
      </c>
      <c r="E716">
        <v>2017</v>
      </c>
      <c r="F716">
        <v>47727</v>
      </c>
      <c r="G716">
        <v>0.12766895903369599</v>
      </c>
      <c r="H716">
        <v>10276.14</v>
      </c>
      <c r="I716" s="5">
        <f>Table1[[#This Row],[Commission Rate]]*Table1[[#This Row],[Sale Price]]</f>
        <v>6093.2564078012083</v>
      </c>
      <c r="J716" s="6">
        <f>Table1[[#This Row],[Sale Price]]-Table1[[#This Row],[Cost of car]]</f>
        <v>37450.86</v>
      </c>
      <c r="K716" s="6">
        <f>YEAR(Table1[[#This Row],[Date]])</f>
        <v>2022</v>
      </c>
      <c r="L716" s="6">
        <f>Table1[[#This Row],[Year Sold]]-Table1[[#This Row],[Car Year]]</f>
        <v>5</v>
      </c>
    </row>
    <row r="717" spans="1:12" hidden="1" x14ac:dyDescent="0.75">
      <c r="A717" s="1">
        <v>44935</v>
      </c>
      <c r="B717" t="s">
        <v>46</v>
      </c>
      <c r="C717" t="s">
        <v>726</v>
      </c>
      <c r="D717" t="s">
        <v>10</v>
      </c>
      <c r="E717">
        <v>2013</v>
      </c>
      <c r="F717">
        <v>15683</v>
      </c>
      <c r="G717">
        <v>7.2640108042749896E-2</v>
      </c>
      <c r="H717">
        <v>5568.18</v>
      </c>
      <c r="I717" s="5">
        <f>Table1[[#This Row],[Commission Rate]]*Table1[[#This Row],[Sale Price]]</f>
        <v>1139.2148144344467</v>
      </c>
      <c r="J717" s="6">
        <f>Table1[[#This Row],[Sale Price]]-Table1[[#This Row],[Cost of car]]</f>
        <v>10114.82</v>
      </c>
      <c r="K717" s="6">
        <f>YEAR(Table1[[#This Row],[Date]])</f>
        <v>2023</v>
      </c>
      <c r="L717" s="6">
        <f>Table1[[#This Row],[Year Sold]]-Table1[[#This Row],[Car Year]]</f>
        <v>10</v>
      </c>
    </row>
    <row r="718" spans="1:12" hidden="1" x14ac:dyDescent="0.75">
      <c r="A718" s="1">
        <v>44687</v>
      </c>
      <c r="B718" t="s">
        <v>14</v>
      </c>
      <c r="C718" t="s">
        <v>727</v>
      </c>
      <c r="D718" t="s">
        <v>10</v>
      </c>
      <c r="E718">
        <v>2012</v>
      </c>
      <c r="F718">
        <v>14442</v>
      </c>
      <c r="G718">
        <v>0.12776413889329399</v>
      </c>
      <c r="H718">
        <v>4673.55</v>
      </c>
      <c r="I718" s="5">
        <f>Table1[[#This Row],[Commission Rate]]*Table1[[#This Row],[Sale Price]]</f>
        <v>1845.1696938969519</v>
      </c>
      <c r="J718" s="6">
        <f>Table1[[#This Row],[Sale Price]]-Table1[[#This Row],[Cost of car]]</f>
        <v>9768.4500000000007</v>
      </c>
      <c r="K718" s="6">
        <f>YEAR(Table1[[#This Row],[Date]])</f>
        <v>2022</v>
      </c>
      <c r="L718" s="6">
        <f>Table1[[#This Row],[Year Sold]]-Table1[[#This Row],[Car Year]]</f>
        <v>10</v>
      </c>
    </row>
    <row r="719" spans="1:12" hidden="1" x14ac:dyDescent="0.75">
      <c r="A719" s="1">
        <v>45013</v>
      </c>
      <c r="B719" t="s">
        <v>14</v>
      </c>
      <c r="C719" t="s">
        <v>728</v>
      </c>
      <c r="D719" t="s">
        <v>22</v>
      </c>
      <c r="E719">
        <v>2019</v>
      </c>
      <c r="F719">
        <v>27091</v>
      </c>
      <c r="G719">
        <v>0.13635430048097999</v>
      </c>
      <c r="H719">
        <v>5819.87</v>
      </c>
      <c r="I719" s="5">
        <f>Table1[[#This Row],[Commission Rate]]*Table1[[#This Row],[Sale Price]]</f>
        <v>3693.9743543302288</v>
      </c>
      <c r="J719" s="6">
        <f>Table1[[#This Row],[Sale Price]]-Table1[[#This Row],[Cost of car]]</f>
        <v>21271.13</v>
      </c>
      <c r="K719" s="6">
        <f>YEAR(Table1[[#This Row],[Date]])</f>
        <v>2023</v>
      </c>
      <c r="L719" s="6">
        <f>Table1[[#This Row],[Year Sold]]-Table1[[#This Row],[Car Year]]</f>
        <v>4</v>
      </c>
    </row>
    <row r="720" spans="1:12" hidden="1" x14ac:dyDescent="0.75">
      <c r="A720" s="1">
        <v>44802</v>
      </c>
      <c r="B720" t="s">
        <v>11</v>
      </c>
      <c r="C720" t="s">
        <v>729</v>
      </c>
      <c r="D720" t="s">
        <v>16</v>
      </c>
      <c r="E720">
        <v>2010</v>
      </c>
      <c r="F720">
        <v>18504</v>
      </c>
      <c r="G720">
        <v>8.82004433126716E-2</v>
      </c>
      <c r="H720">
        <v>3905.8</v>
      </c>
      <c r="I720" s="5">
        <f>Table1[[#This Row],[Commission Rate]]*Table1[[#This Row],[Sale Price]]</f>
        <v>1632.0610030576752</v>
      </c>
      <c r="J720" s="6">
        <f>Table1[[#This Row],[Sale Price]]-Table1[[#This Row],[Cost of car]]</f>
        <v>14598.2</v>
      </c>
      <c r="K720" s="6">
        <f>YEAR(Table1[[#This Row],[Date]])</f>
        <v>2022</v>
      </c>
      <c r="L720" s="6">
        <f>Table1[[#This Row],[Year Sold]]-Table1[[#This Row],[Car Year]]</f>
        <v>12</v>
      </c>
    </row>
    <row r="721" spans="1:12" hidden="1" x14ac:dyDescent="0.75">
      <c r="A721" s="1">
        <v>44963</v>
      </c>
      <c r="B721" t="s">
        <v>46</v>
      </c>
      <c r="C721" t="s">
        <v>730</v>
      </c>
      <c r="D721" t="s">
        <v>16</v>
      </c>
      <c r="E721">
        <v>2020</v>
      </c>
      <c r="F721">
        <v>48392</v>
      </c>
      <c r="G721">
        <v>6.4143064711364994E-2</v>
      </c>
      <c r="H721">
        <v>16046.04</v>
      </c>
      <c r="I721" s="5">
        <f>Table1[[#This Row],[Commission Rate]]*Table1[[#This Row],[Sale Price]]</f>
        <v>3104.0111875123748</v>
      </c>
      <c r="J721" s="6">
        <f>Table1[[#This Row],[Sale Price]]-Table1[[#This Row],[Cost of car]]</f>
        <v>32345.96</v>
      </c>
      <c r="K721" s="6">
        <f>YEAR(Table1[[#This Row],[Date]])</f>
        <v>2023</v>
      </c>
      <c r="L721" s="6">
        <f>Table1[[#This Row],[Year Sold]]-Table1[[#This Row],[Car Year]]</f>
        <v>3</v>
      </c>
    </row>
    <row r="722" spans="1:12" hidden="1" x14ac:dyDescent="0.75">
      <c r="A722" s="1">
        <v>44783</v>
      </c>
      <c r="B722" t="s">
        <v>27</v>
      </c>
      <c r="C722" t="s">
        <v>731</v>
      </c>
      <c r="D722" t="s">
        <v>16</v>
      </c>
      <c r="E722">
        <v>2014</v>
      </c>
      <c r="F722">
        <v>33265</v>
      </c>
      <c r="G722">
        <v>5.2105254933984303E-2</v>
      </c>
      <c r="H722">
        <v>4403.53</v>
      </c>
      <c r="I722" s="5">
        <f>Table1[[#This Row],[Commission Rate]]*Table1[[#This Row],[Sale Price]]</f>
        <v>1733.2813053789878</v>
      </c>
      <c r="J722" s="6">
        <f>Table1[[#This Row],[Sale Price]]-Table1[[#This Row],[Cost of car]]</f>
        <v>28861.47</v>
      </c>
      <c r="K722" s="6">
        <f>YEAR(Table1[[#This Row],[Date]])</f>
        <v>2022</v>
      </c>
      <c r="L722" s="6">
        <f>Table1[[#This Row],[Year Sold]]-Table1[[#This Row],[Car Year]]</f>
        <v>8</v>
      </c>
    </row>
    <row r="723" spans="1:12" hidden="1" x14ac:dyDescent="0.75">
      <c r="A723" s="1">
        <v>44923</v>
      </c>
      <c r="B723" t="s">
        <v>8</v>
      </c>
      <c r="C723" t="s">
        <v>732</v>
      </c>
      <c r="D723" t="s">
        <v>10</v>
      </c>
      <c r="E723">
        <v>2016</v>
      </c>
      <c r="F723">
        <v>40845</v>
      </c>
      <c r="G723">
        <v>0.14327373592072101</v>
      </c>
      <c r="H723">
        <v>9712</v>
      </c>
      <c r="I723" s="5">
        <f>Table1[[#This Row],[Commission Rate]]*Table1[[#This Row],[Sale Price]]</f>
        <v>5852.0157436818499</v>
      </c>
      <c r="J723" s="6">
        <f>Table1[[#This Row],[Sale Price]]-Table1[[#This Row],[Cost of car]]</f>
        <v>31133</v>
      </c>
      <c r="K723" s="6">
        <f>YEAR(Table1[[#This Row],[Date]])</f>
        <v>2022</v>
      </c>
      <c r="L723" s="6">
        <f>Table1[[#This Row],[Year Sold]]-Table1[[#This Row],[Car Year]]</f>
        <v>6</v>
      </c>
    </row>
    <row r="724" spans="1:12" hidden="1" x14ac:dyDescent="0.75">
      <c r="A724" s="1">
        <v>44719</v>
      </c>
      <c r="B724" t="s">
        <v>8</v>
      </c>
      <c r="C724" t="s">
        <v>733</v>
      </c>
      <c r="D724" t="s">
        <v>22</v>
      </c>
      <c r="E724">
        <v>2011</v>
      </c>
      <c r="F724">
        <v>47652</v>
      </c>
      <c r="G724">
        <v>5.14853601267794E-2</v>
      </c>
      <c r="H724">
        <v>14839.84</v>
      </c>
      <c r="I724" s="5">
        <f>Table1[[#This Row],[Commission Rate]]*Table1[[#This Row],[Sale Price]]</f>
        <v>2453.3803807612921</v>
      </c>
      <c r="J724" s="6">
        <f>Table1[[#This Row],[Sale Price]]-Table1[[#This Row],[Cost of car]]</f>
        <v>32812.160000000003</v>
      </c>
      <c r="K724" s="6">
        <f>YEAR(Table1[[#This Row],[Date]])</f>
        <v>2022</v>
      </c>
      <c r="L724" s="6">
        <f>Table1[[#This Row],[Year Sold]]-Table1[[#This Row],[Car Year]]</f>
        <v>11</v>
      </c>
    </row>
    <row r="725" spans="1:12" hidden="1" x14ac:dyDescent="0.75">
      <c r="A725" s="1">
        <v>44883</v>
      </c>
      <c r="B725" t="s">
        <v>23</v>
      </c>
      <c r="C725" t="s">
        <v>734</v>
      </c>
      <c r="D725" t="s">
        <v>29</v>
      </c>
      <c r="E725">
        <v>2015</v>
      </c>
      <c r="F725">
        <v>34119</v>
      </c>
      <c r="G725">
        <v>0.11165530947812501</v>
      </c>
      <c r="H725">
        <v>16030.37</v>
      </c>
      <c r="I725" s="5">
        <f>Table1[[#This Row],[Commission Rate]]*Table1[[#This Row],[Sale Price]]</f>
        <v>3809.567504084147</v>
      </c>
      <c r="J725" s="6">
        <f>Table1[[#This Row],[Sale Price]]-Table1[[#This Row],[Cost of car]]</f>
        <v>18088.629999999997</v>
      </c>
      <c r="K725" s="6">
        <f>YEAR(Table1[[#This Row],[Date]])</f>
        <v>2022</v>
      </c>
      <c r="L725" s="6">
        <f>Table1[[#This Row],[Year Sold]]-Table1[[#This Row],[Car Year]]</f>
        <v>7</v>
      </c>
    </row>
    <row r="726" spans="1:12" hidden="1" x14ac:dyDescent="0.75">
      <c r="A726" s="1">
        <v>44956</v>
      </c>
      <c r="B726" t="s">
        <v>764</v>
      </c>
      <c r="C726" t="s">
        <v>735</v>
      </c>
      <c r="D726" t="s">
        <v>22</v>
      </c>
      <c r="E726">
        <v>2015</v>
      </c>
      <c r="F726">
        <v>43621</v>
      </c>
      <c r="G726">
        <v>9.3458434427769702E-2</v>
      </c>
      <c r="H726">
        <v>19745.71</v>
      </c>
      <c r="I726" s="5">
        <f>Table1[[#This Row],[Commission Rate]]*Table1[[#This Row],[Sale Price]]</f>
        <v>4076.7503681737421</v>
      </c>
      <c r="J726" s="6">
        <f>Table1[[#This Row],[Sale Price]]-Table1[[#This Row],[Cost of car]]</f>
        <v>23875.29</v>
      </c>
      <c r="K726" s="6">
        <f>YEAR(Table1[[#This Row],[Date]])</f>
        <v>2023</v>
      </c>
      <c r="L726" s="6">
        <f>Table1[[#This Row],[Year Sold]]-Table1[[#This Row],[Car Year]]</f>
        <v>8</v>
      </c>
    </row>
    <row r="727" spans="1:12" hidden="1" x14ac:dyDescent="0.75">
      <c r="A727" s="1">
        <v>44837</v>
      </c>
      <c r="B727" t="s">
        <v>46</v>
      </c>
      <c r="C727" t="s">
        <v>736</v>
      </c>
      <c r="D727" t="s">
        <v>10</v>
      </c>
      <c r="E727">
        <v>2015</v>
      </c>
      <c r="F727">
        <v>12172</v>
      </c>
      <c r="G727">
        <v>0.110810966640101</v>
      </c>
      <c r="H727">
        <v>1788.89</v>
      </c>
      <c r="I727" s="5">
        <f>Table1[[#This Row],[Commission Rate]]*Table1[[#This Row],[Sale Price]]</f>
        <v>1348.7910859433093</v>
      </c>
      <c r="J727" s="6">
        <f>Table1[[#This Row],[Sale Price]]-Table1[[#This Row],[Cost of car]]</f>
        <v>10383.11</v>
      </c>
      <c r="K727" s="6">
        <f>YEAR(Table1[[#This Row],[Date]])</f>
        <v>2022</v>
      </c>
      <c r="L727" s="6">
        <f>Table1[[#This Row],[Year Sold]]-Table1[[#This Row],[Car Year]]</f>
        <v>7</v>
      </c>
    </row>
    <row r="728" spans="1:12" hidden="1" x14ac:dyDescent="0.75">
      <c r="A728" s="1">
        <v>44911</v>
      </c>
      <c r="B728" t="s">
        <v>764</v>
      </c>
      <c r="C728" t="s">
        <v>737</v>
      </c>
      <c r="D728" t="s">
        <v>29</v>
      </c>
      <c r="E728">
        <v>2010</v>
      </c>
      <c r="F728">
        <v>16740</v>
      </c>
      <c r="G728">
        <v>0.12613598918483801</v>
      </c>
      <c r="H728">
        <v>4689.26</v>
      </c>
      <c r="I728" s="5">
        <f>Table1[[#This Row],[Commission Rate]]*Table1[[#This Row],[Sale Price]]</f>
        <v>2111.5164589541882</v>
      </c>
      <c r="J728" s="6">
        <f>Table1[[#This Row],[Sale Price]]-Table1[[#This Row],[Cost of car]]</f>
        <v>12050.74</v>
      </c>
      <c r="K728" s="6">
        <f>YEAR(Table1[[#This Row],[Date]])</f>
        <v>2022</v>
      </c>
      <c r="L728" s="6">
        <f>Table1[[#This Row],[Year Sold]]-Table1[[#This Row],[Car Year]]</f>
        <v>12</v>
      </c>
    </row>
    <row r="729" spans="1:12" hidden="1" x14ac:dyDescent="0.75">
      <c r="A729" s="1">
        <v>44890</v>
      </c>
      <c r="B729" t="s">
        <v>11</v>
      </c>
      <c r="C729" t="s">
        <v>738</v>
      </c>
      <c r="D729" t="s">
        <v>10</v>
      </c>
      <c r="E729">
        <v>2018</v>
      </c>
      <c r="F729">
        <v>26268</v>
      </c>
      <c r="G729">
        <v>0.13649047718459201</v>
      </c>
      <c r="H729">
        <v>15022.03</v>
      </c>
      <c r="I729" s="5">
        <f>Table1[[#This Row],[Commission Rate]]*Table1[[#This Row],[Sale Price]]</f>
        <v>3585.3318546848627</v>
      </c>
      <c r="J729" s="6">
        <f>Table1[[#This Row],[Sale Price]]-Table1[[#This Row],[Cost of car]]</f>
        <v>11245.97</v>
      </c>
      <c r="K729" s="6">
        <f>YEAR(Table1[[#This Row],[Date]])</f>
        <v>2022</v>
      </c>
      <c r="L729" s="6">
        <f>Table1[[#This Row],[Year Sold]]-Table1[[#This Row],[Car Year]]</f>
        <v>4</v>
      </c>
    </row>
    <row r="730" spans="1:12" hidden="1" x14ac:dyDescent="0.75">
      <c r="A730" s="1">
        <v>44706</v>
      </c>
      <c r="B730" t="s">
        <v>27</v>
      </c>
      <c r="C730" t="s">
        <v>739</v>
      </c>
      <c r="D730" t="s">
        <v>13</v>
      </c>
      <c r="E730">
        <v>2016</v>
      </c>
      <c r="F730">
        <v>18345</v>
      </c>
      <c r="G730">
        <v>0.110596098178564</v>
      </c>
      <c r="H730">
        <v>7993.98</v>
      </c>
      <c r="I730" s="5">
        <f>Table1[[#This Row],[Commission Rate]]*Table1[[#This Row],[Sale Price]]</f>
        <v>2028.8854210857567</v>
      </c>
      <c r="J730" s="6">
        <f>Table1[[#This Row],[Sale Price]]-Table1[[#This Row],[Cost of car]]</f>
        <v>10351.02</v>
      </c>
      <c r="K730" s="6">
        <f>YEAR(Table1[[#This Row],[Date]])</f>
        <v>2022</v>
      </c>
      <c r="L730" s="6">
        <f>Table1[[#This Row],[Year Sold]]-Table1[[#This Row],[Car Year]]</f>
        <v>6</v>
      </c>
    </row>
    <row r="731" spans="1:12" hidden="1" x14ac:dyDescent="0.75">
      <c r="A731" s="1">
        <v>44949</v>
      </c>
      <c r="B731" t="s">
        <v>46</v>
      </c>
      <c r="C731" t="s">
        <v>740</v>
      </c>
      <c r="D731" t="s">
        <v>10</v>
      </c>
      <c r="E731">
        <v>2020</v>
      </c>
      <c r="F731">
        <v>11100</v>
      </c>
      <c r="G731">
        <v>6.4986892670372803E-2</v>
      </c>
      <c r="H731">
        <v>2291.87</v>
      </c>
      <c r="I731" s="5">
        <f>Table1[[#This Row],[Commission Rate]]*Table1[[#This Row],[Sale Price]]</f>
        <v>721.35450864113807</v>
      </c>
      <c r="J731" s="6">
        <f>Table1[[#This Row],[Sale Price]]-Table1[[#This Row],[Cost of car]]</f>
        <v>8808.130000000001</v>
      </c>
      <c r="K731" s="6">
        <f>YEAR(Table1[[#This Row],[Date]])</f>
        <v>2023</v>
      </c>
      <c r="L731" s="6">
        <f>Table1[[#This Row],[Year Sold]]-Table1[[#This Row],[Car Year]]</f>
        <v>3</v>
      </c>
    </row>
    <row r="732" spans="1:12" hidden="1" x14ac:dyDescent="0.75">
      <c r="A732" s="1">
        <v>44735</v>
      </c>
      <c r="B732" t="s">
        <v>8</v>
      </c>
      <c r="C732" t="s">
        <v>741</v>
      </c>
      <c r="D732" t="s">
        <v>29</v>
      </c>
      <c r="E732">
        <v>2013</v>
      </c>
      <c r="F732">
        <v>38020</v>
      </c>
      <c r="G732">
        <v>0.104335989891171</v>
      </c>
      <c r="H732">
        <v>9729.9500000000007</v>
      </c>
      <c r="I732" s="5">
        <f>Table1[[#This Row],[Commission Rate]]*Table1[[#This Row],[Sale Price]]</f>
        <v>3966.8543356623213</v>
      </c>
      <c r="J732" s="6">
        <f>Table1[[#This Row],[Sale Price]]-Table1[[#This Row],[Cost of car]]</f>
        <v>28290.05</v>
      </c>
      <c r="K732" s="6">
        <f>YEAR(Table1[[#This Row],[Date]])</f>
        <v>2022</v>
      </c>
      <c r="L732" s="6">
        <f>Table1[[#This Row],[Year Sold]]-Table1[[#This Row],[Car Year]]</f>
        <v>9</v>
      </c>
    </row>
    <row r="733" spans="1:12" hidden="1" x14ac:dyDescent="0.75">
      <c r="A733" s="1">
        <v>44921</v>
      </c>
      <c r="B733" t="s">
        <v>23</v>
      </c>
      <c r="C733" t="s">
        <v>742</v>
      </c>
      <c r="D733" t="s">
        <v>16</v>
      </c>
      <c r="E733">
        <v>2015</v>
      </c>
      <c r="F733">
        <v>24749</v>
      </c>
      <c r="G733">
        <v>0.119511308419922</v>
      </c>
      <c r="H733">
        <v>11432.97</v>
      </c>
      <c r="I733" s="5">
        <f>Table1[[#This Row],[Commission Rate]]*Table1[[#This Row],[Sale Price]]</f>
        <v>2957.7853720846497</v>
      </c>
      <c r="J733" s="6">
        <f>Table1[[#This Row],[Sale Price]]-Table1[[#This Row],[Cost of car]]</f>
        <v>13316.03</v>
      </c>
      <c r="K733" s="6">
        <f>YEAR(Table1[[#This Row],[Date]])</f>
        <v>2022</v>
      </c>
      <c r="L733" s="6">
        <f>Table1[[#This Row],[Year Sold]]-Table1[[#This Row],[Car Year]]</f>
        <v>7</v>
      </c>
    </row>
    <row r="734" spans="1:12" hidden="1" x14ac:dyDescent="0.75">
      <c r="A734" s="1">
        <v>45021</v>
      </c>
      <c r="B734" t="s">
        <v>46</v>
      </c>
      <c r="C734" t="s">
        <v>743</v>
      </c>
      <c r="D734" t="s">
        <v>29</v>
      </c>
      <c r="E734">
        <v>2014</v>
      </c>
      <c r="F734">
        <v>30071</v>
      </c>
      <c r="G734">
        <v>0.13919458069042401</v>
      </c>
      <c r="H734">
        <v>5428.24</v>
      </c>
      <c r="I734" s="5">
        <f>Table1[[#This Row],[Commission Rate]]*Table1[[#This Row],[Sale Price]]</f>
        <v>4185.7202359417406</v>
      </c>
      <c r="J734" s="6">
        <f>Table1[[#This Row],[Sale Price]]-Table1[[#This Row],[Cost of car]]</f>
        <v>24642.760000000002</v>
      </c>
      <c r="K734" s="6">
        <f>YEAR(Table1[[#This Row],[Date]])</f>
        <v>2023</v>
      </c>
      <c r="L734" s="6">
        <f>Table1[[#This Row],[Year Sold]]-Table1[[#This Row],[Car Year]]</f>
        <v>9</v>
      </c>
    </row>
    <row r="735" spans="1:12" hidden="1" x14ac:dyDescent="0.75">
      <c r="A735" s="1">
        <v>44932</v>
      </c>
      <c r="B735" t="s">
        <v>20</v>
      </c>
      <c r="C735" t="s">
        <v>744</v>
      </c>
      <c r="D735" t="s">
        <v>29</v>
      </c>
      <c r="E735">
        <v>2011</v>
      </c>
      <c r="F735">
        <v>16842</v>
      </c>
      <c r="G735">
        <v>8.2308318781697101E-2</v>
      </c>
      <c r="H735">
        <v>6005.57</v>
      </c>
      <c r="I735" s="5">
        <f>Table1[[#This Row],[Commission Rate]]*Table1[[#This Row],[Sale Price]]</f>
        <v>1386.2367049213426</v>
      </c>
      <c r="J735" s="6">
        <f>Table1[[#This Row],[Sale Price]]-Table1[[#This Row],[Cost of car]]</f>
        <v>10836.43</v>
      </c>
      <c r="K735" s="6">
        <f>YEAR(Table1[[#This Row],[Date]])</f>
        <v>2023</v>
      </c>
      <c r="L735" s="6">
        <f>Table1[[#This Row],[Year Sold]]-Table1[[#This Row],[Car Year]]</f>
        <v>12</v>
      </c>
    </row>
    <row r="736" spans="1:12" hidden="1" x14ac:dyDescent="0.75">
      <c r="A736" s="1">
        <v>44841</v>
      </c>
      <c r="B736" t="s">
        <v>8</v>
      </c>
      <c r="C736" t="s">
        <v>745</v>
      </c>
      <c r="D736" t="s">
        <v>10</v>
      </c>
      <c r="E736">
        <v>2011</v>
      </c>
      <c r="F736">
        <v>33588</v>
      </c>
      <c r="G736">
        <v>0.130305513469193</v>
      </c>
      <c r="H736">
        <v>9423.25</v>
      </c>
      <c r="I736" s="5">
        <f>Table1[[#This Row],[Commission Rate]]*Table1[[#This Row],[Sale Price]]</f>
        <v>4376.7015864032546</v>
      </c>
      <c r="J736" s="6">
        <f>Table1[[#This Row],[Sale Price]]-Table1[[#This Row],[Cost of car]]</f>
        <v>24164.75</v>
      </c>
      <c r="K736" s="6">
        <f>YEAR(Table1[[#This Row],[Date]])</f>
        <v>2022</v>
      </c>
      <c r="L736" s="6">
        <f>Table1[[#This Row],[Year Sold]]-Table1[[#This Row],[Car Year]]</f>
        <v>11</v>
      </c>
    </row>
    <row r="737" spans="1:12" hidden="1" x14ac:dyDescent="0.75">
      <c r="A737" s="1">
        <v>44801</v>
      </c>
      <c r="B737" t="s">
        <v>14</v>
      </c>
      <c r="C737" t="s">
        <v>746</v>
      </c>
      <c r="D737" t="s">
        <v>10</v>
      </c>
      <c r="E737">
        <v>2013</v>
      </c>
      <c r="F737">
        <v>25055</v>
      </c>
      <c r="G737">
        <v>0.13051980225986201</v>
      </c>
      <c r="H737">
        <v>2172.37</v>
      </c>
      <c r="I737" s="5">
        <f>Table1[[#This Row],[Commission Rate]]*Table1[[#This Row],[Sale Price]]</f>
        <v>3270.1736456208428</v>
      </c>
      <c r="J737" s="6">
        <f>Table1[[#This Row],[Sale Price]]-Table1[[#This Row],[Cost of car]]</f>
        <v>22882.63</v>
      </c>
      <c r="K737" s="6">
        <f>YEAR(Table1[[#This Row],[Date]])</f>
        <v>2022</v>
      </c>
      <c r="L737" s="6">
        <f>Table1[[#This Row],[Year Sold]]-Table1[[#This Row],[Car Year]]</f>
        <v>9</v>
      </c>
    </row>
    <row r="738" spans="1:12" hidden="1" x14ac:dyDescent="0.75">
      <c r="A738" s="1">
        <v>44711</v>
      </c>
      <c r="B738" t="s">
        <v>23</v>
      </c>
      <c r="C738" t="s">
        <v>677</v>
      </c>
      <c r="D738" t="s">
        <v>10</v>
      </c>
      <c r="E738">
        <v>2014</v>
      </c>
      <c r="F738">
        <v>44779</v>
      </c>
      <c r="G738">
        <v>7.14033386140452E-2</v>
      </c>
      <c r="H738">
        <v>38175.53</v>
      </c>
      <c r="I738" s="5">
        <f>Table1[[#This Row],[Commission Rate]]*Table1[[#This Row],[Sale Price]]</f>
        <v>3197.3700997983301</v>
      </c>
      <c r="J738" s="6">
        <f>Table1[[#This Row],[Sale Price]]-Table1[[#This Row],[Cost of car]]</f>
        <v>6603.4700000000012</v>
      </c>
      <c r="K738" s="6">
        <f>YEAR(Table1[[#This Row],[Date]])</f>
        <v>2022</v>
      </c>
      <c r="L738" s="6">
        <f>Table1[[#This Row],[Year Sold]]-Table1[[#This Row],[Car Year]]</f>
        <v>8</v>
      </c>
    </row>
    <row r="739" spans="1:12" hidden="1" x14ac:dyDescent="0.75">
      <c r="A739" s="1">
        <v>45017</v>
      </c>
      <c r="B739" t="s">
        <v>20</v>
      </c>
      <c r="C739" t="s">
        <v>747</v>
      </c>
      <c r="D739" t="s">
        <v>29</v>
      </c>
      <c r="E739">
        <v>2011</v>
      </c>
      <c r="F739">
        <v>33829</v>
      </c>
      <c r="G739">
        <v>6.85046333463213E-2</v>
      </c>
      <c r="H739">
        <v>18442.45</v>
      </c>
      <c r="I739" s="5">
        <f>Table1[[#This Row],[Commission Rate]]*Table1[[#This Row],[Sale Price]]</f>
        <v>2317.4432414727034</v>
      </c>
      <c r="J739" s="6">
        <f>Table1[[#This Row],[Sale Price]]-Table1[[#This Row],[Cost of car]]</f>
        <v>15386.55</v>
      </c>
      <c r="K739" s="6">
        <f>YEAR(Table1[[#This Row],[Date]])</f>
        <v>2023</v>
      </c>
      <c r="L739" s="6">
        <f>Table1[[#This Row],[Year Sold]]-Table1[[#This Row],[Car Year]]</f>
        <v>12</v>
      </c>
    </row>
    <row r="740" spans="1:12" hidden="1" x14ac:dyDescent="0.75">
      <c r="A740" s="1">
        <v>44908</v>
      </c>
      <c r="B740" t="s">
        <v>27</v>
      </c>
      <c r="C740" t="s">
        <v>748</v>
      </c>
      <c r="D740" t="s">
        <v>13</v>
      </c>
      <c r="E740">
        <v>2021</v>
      </c>
      <c r="F740">
        <v>37163</v>
      </c>
      <c r="G740">
        <v>0.12273819968932299</v>
      </c>
      <c r="H740">
        <v>15441.76</v>
      </c>
      <c r="I740" s="5">
        <f>Table1[[#This Row],[Commission Rate]]*Table1[[#This Row],[Sale Price]]</f>
        <v>4561.3197150543101</v>
      </c>
      <c r="J740" s="6">
        <f>Table1[[#This Row],[Sale Price]]-Table1[[#This Row],[Cost of car]]</f>
        <v>21721.239999999998</v>
      </c>
      <c r="K740" s="6">
        <f>YEAR(Table1[[#This Row],[Date]])</f>
        <v>2022</v>
      </c>
      <c r="L740" s="6">
        <f>Table1[[#This Row],[Year Sold]]-Table1[[#This Row],[Car Year]]</f>
        <v>1</v>
      </c>
    </row>
    <row r="741" spans="1:12" hidden="1" x14ac:dyDescent="0.75">
      <c r="A741" s="1">
        <v>44798</v>
      </c>
      <c r="B741" t="s">
        <v>11</v>
      </c>
      <c r="C741" t="s">
        <v>749</v>
      </c>
      <c r="D741" t="s">
        <v>16</v>
      </c>
      <c r="E741">
        <v>2022</v>
      </c>
      <c r="F741">
        <v>39320</v>
      </c>
      <c r="G741">
        <v>0.13244757253273001</v>
      </c>
      <c r="H741">
        <v>25369.84</v>
      </c>
      <c r="I741" s="5">
        <f>Table1[[#This Row],[Commission Rate]]*Table1[[#This Row],[Sale Price]]</f>
        <v>5207.8385519869444</v>
      </c>
      <c r="J741" s="6">
        <f>Table1[[#This Row],[Sale Price]]-Table1[[#This Row],[Cost of car]]</f>
        <v>13950.16</v>
      </c>
      <c r="K741" s="6">
        <f>YEAR(Table1[[#This Row],[Date]])</f>
        <v>2022</v>
      </c>
      <c r="L741" s="6">
        <f>Table1[[#This Row],[Year Sold]]-Table1[[#This Row],[Car Year]]</f>
        <v>0</v>
      </c>
    </row>
    <row r="742" spans="1:12" hidden="1" x14ac:dyDescent="0.75">
      <c r="A742" s="1">
        <v>44847</v>
      </c>
      <c r="B742" t="s">
        <v>764</v>
      </c>
      <c r="C742" t="s">
        <v>750</v>
      </c>
      <c r="D742" t="s">
        <v>10</v>
      </c>
      <c r="E742">
        <v>2013</v>
      </c>
      <c r="F742">
        <v>27581</v>
      </c>
      <c r="G742">
        <v>7.7669619770465298E-2</v>
      </c>
      <c r="H742">
        <v>9819.9500000000007</v>
      </c>
      <c r="I742" s="5">
        <f>Table1[[#This Row],[Commission Rate]]*Table1[[#This Row],[Sale Price]]</f>
        <v>2142.2057828892034</v>
      </c>
      <c r="J742" s="6">
        <f>Table1[[#This Row],[Sale Price]]-Table1[[#This Row],[Cost of car]]</f>
        <v>17761.05</v>
      </c>
      <c r="K742" s="6">
        <f>YEAR(Table1[[#This Row],[Date]])</f>
        <v>2022</v>
      </c>
      <c r="L742" s="6">
        <f>Table1[[#This Row],[Year Sold]]-Table1[[#This Row],[Car Year]]</f>
        <v>9</v>
      </c>
    </row>
    <row r="743" spans="1:12" hidden="1" x14ac:dyDescent="0.75">
      <c r="A743" s="1">
        <v>44856</v>
      </c>
      <c r="B743" t="s">
        <v>23</v>
      </c>
      <c r="C743" t="s">
        <v>751</v>
      </c>
      <c r="D743" t="s">
        <v>16</v>
      </c>
      <c r="E743">
        <v>2019</v>
      </c>
      <c r="F743">
        <v>11935</v>
      </c>
      <c r="G743">
        <v>9.96566493165775E-2</v>
      </c>
      <c r="H743">
        <v>3744.45</v>
      </c>
      <c r="I743" s="5">
        <f>Table1[[#This Row],[Commission Rate]]*Table1[[#This Row],[Sale Price]]</f>
        <v>1189.4021095933524</v>
      </c>
      <c r="J743" s="6">
        <f>Table1[[#This Row],[Sale Price]]-Table1[[#This Row],[Cost of car]]</f>
        <v>8190.55</v>
      </c>
      <c r="K743" s="6">
        <f>YEAR(Table1[[#This Row],[Date]])</f>
        <v>2022</v>
      </c>
      <c r="L743" s="6">
        <f>Table1[[#This Row],[Year Sold]]-Table1[[#This Row],[Car Year]]</f>
        <v>3</v>
      </c>
    </row>
    <row r="744" spans="1:12" hidden="1" x14ac:dyDescent="0.75">
      <c r="A744" s="1">
        <v>44831</v>
      </c>
      <c r="B744" t="s">
        <v>23</v>
      </c>
      <c r="C744" t="s">
        <v>752</v>
      </c>
      <c r="D744" t="s">
        <v>29</v>
      </c>
      <c r="E744">
        <v>2013</v>
      </c>
      <c r="F744">
        <v>34210</v>
      </c>
      <c r="G744">
        <v>0.14227255721947901</v>
      </c>
      <c r="H744">
        <v>7725.87</v>
      </c>
      <c r="I744" s="5">
        <f>Table1[[#This Row],[Commission Rate]]*Table1[[#This Row],[Sale Price]]</f>
        <v>4867.1441824783769</v>
      </c>
      <c r="J744" s="6">
        <f>Table1[[#This Row],[Sale Price]]-Table1[[#This Row],[Cost of car]]</f>
        <v>26484.13</v>
      </c>
      <c r="K744" s="6">
        <f>YEAR(Table1[[#This Row],[Date]])</f>
        <v>2022</v>
      </c>
      <c r="L744" s="6">
        <f>Table1[[#This Row],[Year Sold]]-Table1[[#This Row],[Car Year]]</f>
        <v>9</v>
      </c>
    </row>
    <row r="745" spans="1:12" hidden="1" x14ac:dyDescent="0.75">
      <c r="A745" s="1">
        <v>44884</v>
      </c>
      <c r="B745" t="s">
        <v>14</v>
      </c>
      <c r="C745" t="s">
        <v>753</v>
      </c>
      <c r="D745" t="s">
        <v>10</v>
      </c>
      <c r="E745">
        <v>2013</v>
      </c>
      <c r="F745">
        <v>21475</v>
      </c>
      <c r="G745">
        <v>0.14265704201637899</v>
      </c>
      <c r="H745">
        <v>5420.77</v>
      </c>
      <c r="I745" s="5">
        <f>Table1[[#This Row],[Commission Rate]]*Table1[[#This Row],[Sale Price]]</f>
        <v>3063.5599773017389</v>
      </c>
      <c r="J745" s="6">
        <f>Table1[[#This Row],[Sale Price]]-Table1[[#This Row],[Cost of car]]</f>
        <v>16054.23</v>
      </c>
      <c r="K745" s="6">
        <f>YEAR(Table1[[#This Row],[Date]])</f>
        <v>2022</v>
      </c>
      <c r="L745" s="6">
        <f>Table1[[#This Row],[Year Sold]]-Table1[[#This Row],[Car Year]]</f>
        <v>9</v>
      </c>
    </row>
    <row r="746" spans="1:12" x14ac:dyDescent="0.75">
      <c r="A746" s="1">
        <v>44842</v>
      </c>
      <c r="B746" t="s">
        <v>20</v>
      </c>
      <c r="C746" t="s">
        <v>754</v>
      </c>
      <c r="D746" t="s">
        <v>13</v>
      </c>
      <c r="E746">
        <v>2014</v>
      </c>
      <c r="F746">
        <v>25870</v>
      </c>
      <c r="G746">
        <v>0.117176856039026</v>
      </c>
      <c r="H746">
        <v>11037.11</v>
      </c>
      <c r="I746" s="5">
        <f>Table1[[#This Row],[Commission Rate]]*Table1[[#This Row],[Sale Price]]</f>
        <v>3031.3652657296025</v>
      </c>
      <c r="J746" s="6">
        <f>Table1[[#This Row],[Sale Price]]-Table1[[#This Row],[Cost of car]]</f>
        <v>14832.89</v>
      </c>
      <c r="K746" s="6">
        <f>YEAR(Table1[[#This Row],[Date]])</f>
        <v>2022</v>
      </c>
      <c r="L746" s="6">
        <f>Table1[[#This Row],[Year Sold]]-Table1[[#This Row],[Car Year]]</f>
        <v>8</v>
      </c>
    </row>
    <row r="747" spans="1:12" hidden="1" x14ac:dyDescent="0.75">
      <c r="A747" s="1">
        <v>44797</v>
      </c>
      <c r="B747" t="s">
        <v>46</v>
      </c>
      <c r="C747" t="s">
        <v>755</v>
      </c>
      <c r="D747" t="s">
        <v>16</v>
      </c>
      <c r="E747">
        <v>2022</v>
      </c>
      <c r="F747">
        <v>45345</v>
      </c>
      <c r="G747">
        <v>8.4656989279200207E-2</v>
      </c>
      <c r="H747">
        <v>30259.31</v>
      </c>
      <c r="I747" s="5">
        <f>Table1[[#This Row],[Commission Rate]]*Table1[[#This Row],[Sale Price]]</f>
        <v>3838.7711788653332</v>
      </c>
      <c r="J747" s="6">
        <f>Table1[[#This Row],[Sale Price]]-Table1[[#This Row],[Cost of car]]</f>
        <v>15085.689999999999</v>
      </c>
      <c r="K747" s="6">
        <f>YEAR(Table1[[#This Row],[Date]])</f>
        <v>2022</v>
      </c>
      <c r="L747" s="6">
        <f>Table1[[#This Row],[Year Sold]]-Table1[[#This Row],[Car Year]]</f>
        <v>0</v>
      </c>
    </row>
    <row r="748" spans="1:12" hidden="1" x14ac:dyDescent="0.75">
      <c r="A748" s="1">
        <v>45046</v>
      </c>
      <c r="B748" t="s">
        <v>17</v>
      </c>
      <c r="C748" t="s">
        <v>143</v>
      </c>
      <c r="D748" t="s">
        <v>29</v>
      </c>
      <c r="E748">
        <v>2016</v>
      </c>
      <c r="F748">
        <v>32206</v>
      </c>
      <c r="G748">
        <v>5.1463914590737202E-2</v>
      </c>
      <c r="H748">
        <v>6429.45</v>
      </c>
      <c r="I748" s="5">
        <f>Table1[[#This Row],[Commission Rate]]*Table1[[#This Row],[Sale Price]]</f>
        <v>1657.4468333092823</v>
      </c>
      <c r="J748" s="6">
        <f>Table1[[#This Row],[Sale Price]]-Table1[[#This Row],[Cost of car]]</f>
        <v>25776.55</v>
      </c>
      <c r="K748" s="6">
        <f>YEAR(Table1[[#This Row],[Date]])</f>
        <v>2023</v>
      </c>
      <c r="L748" s="6">
        <f>Table1[[#This Row],[Year Sold]]-Table1[[#This Row],[Car Year]]</f>
        <v>7</v>
      </c>
    </row>
    <row r="749" spans="1:12" hidden="1" x14ac:dyDescent="0.75">
      <c r="A749" s="1">
        <v>44714</v>
      </c>
      <c r="B749" t="s">
        <v>8</v>
      </c>
      <c r="C749" t="s">
        <v>756</v>
      </c>
      <c r="D749" t="s">
        <v>13</v>
      </c>
      <c r="E749">
        <v>2020</v>
      </c>
      <c r="F749">
        <v>37106</v>
      </c>
      <c r="G749">
        <v>0.100635367626053</v>
      </c>
      <c r="H749">
        <v>21044.83</v>
      </c>
      <c r="I749" s="5">
        <f>Table1[[#This Row],[Commission Rate]]*Table1[[#This Row],[Sale Price]]</f>
        <v>3734.175951132323</v>
      </c>
      <c r="J749" s="6">
        <f>Table1[[#This Row],[Sale Price]]-Table1[[#This Row],[Cost of car]]</f>
        <v>16061.169999999998</v>
      </c>
      <c r="K749" s="6">
        <f>YEAR(Table1[[#This Row],[Date]])</f>
        <v>2022</v>
      </c>
      <c r="L749" s="6">
        <f>Table1[[#This Row],[Year Sold]]-Table1[[#This Row],[Car Year]]</f>
        <v>2</v>
      </c>
    </row>
    <row r="750" spans="1:12" hidden="1" x14ac:dyDescent="0.75">
      <c r="A750" s="1">
        <v>44874</v>
      </c>
      <c r="B750" t="s">
        <v>23</v>
      </c>
      <c r="C750" t="s">
        <v>757</v>
      </c>
      <c r="D750" t="s">
        <v>10</v>
      </c>
      <c r="E750">
        <v>2014</v>
      </c>
      <c r="F750">
        <v>30655</v>
      </c>
      <c r="G750">
        <v>8.8974945632715893E-2</v>
      </c>
      <c r="H750">
        <v>7457.98</v>
      </c>
      <c r="I750" s="5">
        <f>Table1[[#This Row],[Commission Rate]]*Table1[[#This Row],[Sale Price]]</f>
        <v>2727.5269583709055</v>
      </c>
      <c r="J750" s="6">
        <f>Table1[[#This Row],[Sale Price]]-Table1[[#This Row],[Cost of car]]</f>
        <v>23197.02</v>
      </c>
      <c r="K750" s="6">
        <f>YEAR(Table1[[#This Row],[Date]])</f>
        <v>2022</v>
      </c>
      <c r="L750" s="6">
        <f>Table1[[#This Row],[Year Sold]]-Table1[[#This Row],[Car Year]]</f>
        <v>8</v>
      </c>
    </row>
    <row r="751" spans="1:12" hidden="1" x14ac:dyDescent="0.75">
      <c r="A751" s="1">
        <v>44774</v>
      </c>
      <c r="B751" t="s">
        <v>27</v>
      </c>
      <c r="C751" t="s">
        <v>758</v>
      </c>
      <c r="D751" t="s">
        <v>10</v>
      </c>
      <c r="E751">
        <v>2010</v>
      </c>
      <c r="F751">
        <v>44947</v>
      </c>
      <c r="G751">
        <v>8.8456720801841193E-2</v>
      </c>
      <c r="H751">
        <v>32075.53</v>
      </c>
      <c r="I751" s="5">
        <f>Table1[[#This Row],[Commission Rate]]*Table1[[#This Row],[Sale Price]]</f>
        <v>3975.8642298803561</v>
      </c>
      <c r="J751" s="6">
        <f>Table1[[#This Row],[Sale Price]]-Table1[[#This Row],[Cost of car]]</f>
        <v>12871.470000000001</v>
      </c>
      <c r="K751" s="6">
        <f>YEAR(Table1[[#This Row],[Date]])</f>
        <v>2022</v>
      </c>
      <c r="L751" s="6">
        <f>Table1[[#This Row],[Year Sold]]-Table1[[#This Row],[Car Year]]</f>
        <v>12</v>
      </c>
    </row>
    <row r="752" spans="1:12" x14ac:dyDescent="0.75">
      <c r="A752" s="1">
        <v>44783</v>
      </c>
      <c r="B752" t="s">
        <v>20</v>
      </c>
      <c r="C752" t="s">
        <v>759</v>
      </c>
      <c r="D752" t="s">
        <v>29</v>
      </c>
      <c r="E752">
        <v>2019</v>
      </c>
      <c r="F752">
        <v>44168</v>
      </c>
      <c r="G752">
        <v>0.13355279055243299</v>
      </c>
      <c r="H752">
        <v>18589.48</v>
      </c>
      <c r="I752" s="5">
        <f>Table1[[#This Row],[Commission Rate]]*Table1[[#This Row],[Sale Price]]</f>
        <v>5898.7596531198606</v>
      </c>
      <c r="J752" s="6">
        <f>Table1[[#This Row],[Sale Price]]-Table1[[#This Row],[Cost of car]]</f>
        <v>25578.52</v>
      </c>
      <c r="K752" s="6">
        <f>YEAR(Table1[[#This Row],[Date]])</f>
        <v>2022</v>
      </c>
      <c r="L752" s="6">
        <f>Table1[[#This Row],[Year Sold]]-Table1[[#This Row],[Car Year]]</f>
        <v>3</v>
      </c>
    </row>
  </sheetData>
  <conditionalFormatting sqref="B8">
    <cfRule type="containsText" dxfId="0" priority="2" operator="containsText" text="Joseph Thompson">
      <formula>NOT(ISERROR(SEARCH("Joseph Thompson",B8)))</formula>
    </cfRule>
  </conditionalFormatting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3278A0C-CC24-4E46-BC64-903E9D81FA7C}">
            <xm:f>NOT(ISERROR(SEARCH($B$8,B1)))</xm:f>
            <xm:f>$B$8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11"/>
  <sheetViews>
    <sheetView tabSelected="1" topLeftCell="A69" workbookViewId="0">
      <selection activeCell="N64" sqref="N64"/>
    </sheetView>
  </sheetViews>
  <sheetFormatPr defaultRowHeight="14.75" x14ac:dyDescent="0.75"/>
  <cols>
    <col min="1" max="2" width="15.90625" bestFit="1" customWidth="1"/>
    <col min="3" max="3" width="20.81640625" bestFit="1" customWidth="1"/>
    <col min="4" max="4" width="21.81640625" bestFit="1" customWidth="1"/>
    <col min="5" max="30" width="7.6796875" bestFit="1" customWidth="1"/>
    <col min="31" max="31" width="6.6796875" bestFit="1" customWidth="1"/>
    <col min="32" max="38" width="7.6796875" bestFit="1" customWidth="1"/>
    <col min="39" max="40" width="6.6796875" bestFit="1" customWidth="1"/>
    <col min="41" max="43" width="7.6796875" bestFit="1" customWidth="1"/>
    <col min="44" max="44" width="6.6796875" bestFit="1" customWidth="1"/>
    <col min="45" max="70" width="7.6796875" bestFit="1" customWidth="1"/>
    <col min="71" max="71" width="6.6796875" bestFit="1" customWidth="1"/>
    <col min="72" max="89" width="7.6796875" bestFit="1" customWidth="1"/>
    <col min="90" max="90" width="6.6796875" bestFit="1" customWidth="1"/>
    <col min="91" max="91" width="7.6796875" bestFit="1" customWidth="1"/>
    <col min="92" max="92" width="4.6796875" bestFit="1" customWidth="1"/>
    <col min="93" max="93" width="6.6796875" bestFit="1" customWidth="1"/>
    <col min="94" max="113" width="7.6796875" bestFit="1" customWidth="1"/>
    <col min="114" max="114" width="6.6796875" bestFit="1" customWidth="1"/>
    <col min="115" max="115" width="7.6796875" bestFit="1" customWidth="1"/>
    <col min="116" max="116" width="6.6796875" bestFit="1" customWidth="1"/>
    <col min="117" max="130" width="7.6796875" bestFit="1" customWidth="1"/>
    <col min="131" max="131" width="4.6796875" bestFit="1" customWidth="1"/>
    <col min="132" max="137" width="7.6796875" bestFit="1" customWidth="1"/>
    <col min="138" max="138" width="6.6796875" bestFit="1" customWidth="1"/>
    <col min="139" max="156" width="7.6796875" bestFit="1" customWidth="1"/>
    <col min="157" max="157" width="4.6796875" bestFit="1" customWidth="1"/>
    <col min="158" max="183" width="7.6796875" bestFit="1" customWidth="1"/>
    <col min="184" max="184" width="6.6796875" bestFit="1" customWidth="1"/>
    <col min="185" max="186" width="7.6796875" bestFit="1" customWidth="1"/>
    <col min="187" max="187" width="6.6796875" bestFit="1" customWidth="1"/>
    <col min="188" max="190" width="7.6796875" bestFit="1" customWidth="1"/>
    <col min="191" max="191" width="6.6796875" bestFit="1" customWidth="1"/>
    <col min="192" max="194" width="7.6796875" bestFit="1" customWidth="1"/>
    <col min="195" max="195" width="6.6796875" bestFit="1" customWidth="1"/>
    <col min="196" max="196" width="7.6796875" bestFit="1" customWidth="1"/>
    <col min="197" max="197" width="6.6796875" bestFit="1" customWidth="1"/>
    <col min="198" max="205" width="7.6796875" bestFit="1" customWidth="1"/>
    <col min="206" max="226" width="8.6796875" bestFit="1" customWidth="1"/>
    <col min="227" max="227" width="7.6796875" bestFit="1" customWidth="1"/>
    <col min="228" max="235" width="8.6796875" bestFit="1" customWidth="1"/>
    <col min="236" max="236" width="7.6796875" bestFit="1" customWidth="1"/>
    <col min="237" max="277" width="8.6796875" bestFit="1" customWidth="1"/>
    <col min="278" max="278" width="7.6796875" bestFit="1" customWidth="1"/>
    <col min="279" max="306" width="8.6796875" bestFit="1" customWidth="1"/>
    <col min="307" max="307" width="7.6796875" bestFit="1" customWidth="1"/>
    <col min="308" max="309" width="8.6796875" bestFit="1" customWidth="1"/>
    <col min="310" max="310" width="7.6796875" bestFit="1" customWidth="1"/>
    <col min="311" max="321" width="8.6796875" bestFit="1" customWidth="1"/>
    <col min="322" max="322" width="7.6796875" bestFit="1" customWidth="1"/>
    <col min="323" max="327" width="8.6796875" bestFit="1" customWidth="1"/>
    <col min="328" max="328" width="5.6796875" bestFit="1" customWidth="1"/>
    <col min="329" max="331" width="8.6796875" bestFit="1" customWidth="1"/>
    <col min="332" max="333" width="5.6796875" bestFit="1" customWidth="1"/>
    <col min="334" max="347" width="8.6796875" bestFit="1" customWidth="1"/>
    <col min="348" max="348" width="7.6796875" bestFit="1" customWidth="1"/>
    <col min="349" max="350" width="8.6796875" bestFit="1" customWidth="1"/>
    <col min="351" max="351" width="7.6796875" bestFit="1" customWidth="1"/>
    <col min="352" max="372" width="8.6796875" bestFit="1" customWidth="1"/>
    <col min="373" max="373" width="7.6796875" bestFit="1" customWidth="1"/>
    <col min="374" max="388" width="8.6796875" bestFit="1" customWidth="1"/>
    <col min="389" max="389" width="7.6796875" bestFit="1" customWidth="1"/>
    <col min="390" max="407" width="8.6796875" bestFit="1" customWidth="1"/>
    <col min="408" max="408" width="7.6796875" bestFit="1" customWidth="1"/>
    <col min="409" max="409" width="8.6796875" bestFit="1" customWidth="1"/>
    <col min="410" max="410" width="7.6796875" bestFit="1" customWidth="1"/>
    <col min="411" max="416" width="8.6796875" bestFit="1" customWidth="1"/>
    <col min="417" max="417" width="7.6796875" bestFit="1" customWidth="1"/>
    <col min="418" max="421" width="8.6796875" bestFit="1" customWidth="1"/>
    <col min="422" max="422" width="7.6796875" bestFit="1" customWidth="1"/>
    <col min="423" max="427" width="8.6796875" bestFit="1" customWidth="1"/>
    <col min="428" max="428" width="7.6796875" bestFit="1" customWidth="1"/>
    <col min="429" max="430" width="8.6796875" bestFit="1" customWidth="1"/>
    <col min="431" max="431" width="7.6796875" bestFit="1" customWidth="1"/>
    <col min="432" max="450" width="8.6796875" bestFit="1" customWidth="1"/>
    <col min="451" max="451" width="7.6796875" bestFit="1" customWidth="1"/>
    <col min="452" max="456" width="8.6796875" bestFit="1" customWidth="1"/>
    <col min="457" max="457" width="7.6796875" bestFit="1" customWidth="1"/>
    <col min="458" max="459" width="8.6796875" bestFit="1" customWidth="1"/>
    <col min="460" max="460" width="7.6796875" bestFit="1" customWidth="1"/>
    <col min="461" max="467" width="8.6796875" bestFit="1" customWidth="1"/>
    <col min="468" max="468" width="7.6796875" bestFit="1" customWidth="1"/>
    <col min="469" max="481" width="8.6796875" bestFit="1" customWidth="1"/>
    <col min="482" max="482" width="7.6796875" bestFit="1" customWidth="1"/>
    <col min="483" max="486" width="8.6796875" bestFit="1" customWidth="1"/>
    <col min="487" max="487" width="7.6796875" bestFit="1" customWidth="1"/>
    <col min="488" max="502" width="8.6796875" bestFit="1" customWidth="1"/>
    <col min="503" max="503" width="5.6796875" bestFit="1" customWidth="1"/>
    <col min="504" max="515" width="8.6796875" bestFit="1" customWidth="1"/>
    <col min="516" max="516" width="7.6796875" bestFit="1" customWidth="1"/>
    <col min="517" max="524" width="8.6796875" bestFit="1" customWidth="1"/>
    <col min="525" max="525" width="7.6796875" bestFit="1" customWidth="1"/>
    <col min="526" max="531" width="8.6796875" bestFit="1" customWidth="1"/>
    <col min="532" max="532" width="7.6796875" bestFit="1" customWidth="1"/>
    <col min="533" max="537" width="8.6796875" bestFit="1" customWidth="1"/>
    <col min="538" max="538" width="7.6796875" bestFit="1" customWidth="1"/>
    <col min="539" max="542" width="8.6796875" bestFit="1" customWidth="1"/>
    <col min="543" max="543" width="7.6796875" bestFit="1" customWidth="1"/>
    <col min="544" max="558" width="8.6796875" bestFit="1" customWidth="1"/>
    <col min="559" max="559" width="5.6796875" bestFit="1" customWidth="1"/>
    <col min="560" max="564" width="8.6796875" bestFit="1" customWidth="1"/>
    <col min="565" max="565" width="7.6796875" bestFit="1" customWidth="1"/>
    <col min="566" max="586" width="8.6796875" bestFit="1" customWidth="1"/>
    <col min="587" max="587" width="7.6796875" bestFit="1" customWidth="1"/>
    <col min="588" max="598" width="8.6796875" bestFit="1" customWidth="1"/>
    <col min="599" max="600" width="7.6796875" bestFit="1" customWidth="1"/>
    <col min="601" max="619" width="8.6796875" bestFit="1" customWidth="1"/>
    <col min="620" max="620" width="7.6796875" bestFit="1" customWidth="1"/>
    <col min="621" max="627" width="8.6796875" bestFit="1" customWidth="1"/>
    <col min="628" max="628" width="7.6796875" bestFit="1" customWidth="1"/>
    <col min="629" max="646" width="8.6796875" bestFit="1" customWidth="1"/>
    <col min="647" max="647" width="7.6796875" bestFit="1" customWidth="1"/>
    <col min="648" max="675" width="8.6796875" bestFit="1" customWidth="1"/>
    <col min="676" max="676" width="5.6796875" bestFit="1" customWidth="1"/>
    <col min="677" max="703" width="8.6796875" bestFit="1" customWidth="1"/>
    <col min="704" max="704" width="7.6796875" bestFit="1" customWidth="1"/>
    <col min="705" max="715" width="8.6796875" bestFit="1" customWidth="1"/>
    <col min="716" max="716" width="5.6796875" bestFit="1" customWidth="1"/>
    <col min="717" max="728" width="8.6796875" bestFit="1" customWidth="1"/>
    <col min="729" max="729" width="7.6796875" bestFit="1" customWidth="1"/>
    <col min="730" max="733" width="8.6796875" bestFit="1" customWidth="1"/>
    <col min="734" max="734" width="7.6796875" bestFit="1" customWidth="1"/>
    <col min="735" max="736" width="8.6796875" bestFit="1" customWidth="1"/>
    <col min="737" max="737" width="7.6796875" bestFit="1" customWidth="1"/>
    <col min="738" max="738" width="8.6796875" bestFit="1" customWidth="1"/>
    <col min="739" max="739" width="7.6796875" bestFit="1" customWidth="1"/>
    <col min="740" max="747" width="8.6796875" bestFit="1" customWidth="1"/>
    <col min="748" max="748" width="7.6796875" bestFit="1" customWidth="1"/>
    <col min="749" max="749" width="11.6796875" bestFit="1" customWidth="1"/>
  </cols>
  <sheetData>
    <row r="4" spans="2:2" x14ac:dyDescent="0.75">
      <c r="B4" s="2" t="s">
        <v>768</v>
      </c>
    </row>
    <row r="20" spans="2:3" x14ac:dyDescent="0.75">
      <c r="B20" t="s">
        <v>776</v>
      </c>
    </row>
    <row r="21" spans="2:3" x14ac:dyDescent="0.75">
      <c r="B21" s="7" t="s">
        <v>765</v>
      </c>
      <c r="C21" t="s">
        <v>771</v>
      </c>
    </row>
    <row r="22" spans="2:3" x14ac:dyDescent="0.75">
      <c r="B22" s="8" t="s">
        <v>769</v>
      </c>
      <c r="C22">
        <v>518</v>
      </c>
    </row>
    <row r="23" spans="2:3" x14ac:dyDescent="0.75">
      <c r="B23" s="10" t="s">
        <v>772</v>
      </c>
      <c r="C23">
        <v>135</v>
      </c>
    </row>
    <row r="24" spans="2:3" x14ac:dyDescent="0.75">
      <c r="B24" s="10" t="s">
        <v>773</v>
      </c>
      <c r="C24">
        <v>181</v>
      </c>
    </row>
    <row r="25" spans="2:3" x14ac:dyDescent="0.75">
      <c r="B25" s="10" t="s">
        <v>774</v>
      </c>
      <c r="C25">
        <v>202</v>
      </c>
    </row>
    <row r="26" spans="2:3" x14ac:dyDescent="0.75">
      <c r="B26" s="8" t="s">
        <v>770</v>
      </c>
      <c r="C26">
        <v>228</v>
      </c>
    </row>
    <row r="27" spans="2:3" x14ac:dyDescent="0.75">
      <c r="B27" s="10" t="s">
        <v>775</v>
      </c>
      <c r="C27">
        <v>167</v>
      </c>
    </row>
    <row r="28" spans="2:3" x14ac:dyDescent="0.75">
      <c r="B28" s="10" t="s">
        <v>772</v>
      </c>
      <c r="C28">
        <v>61</v>
      </c>
    </row>
    <row r="29" spans="2:3" x14ac:dyDescent="0.75">
      <c r="B29" s="8" t="s">
        <v>766</v>
      </c>
      <c r="C29">
        <v>746</v>
      </c>
    </row>
    <row r="37" spans="2:3" x14ac:dyDescent="0.75">
      <c r="B37" s="7" t="s">
        <v>765</v>
      </c>
      <c r="C37" t="s">
        <v>767</v>
      </c>
    </row>
    <row r="38" spans="2:3" x14ac:dyDescent="0.75">
      <c r="B38" s="8" t="s">
        <v>769</v>
      </c>
      <c r="C38">
        <v>8771868.790000001</v>
      </c>
    </row>
    <row r="39" spans="2:3" x14ac:dyDescent="0.75">
      <c r="B39" s="10" t="s">
        <v>772</v>
      </c>
      <c r="C39">
        <v>2254038.4299999997</v>
      </c>
    </row>
    <row r="40" spans="2:3" x14ac:dyDescent="0.75">
      <c r="B40" s="10" t="s">
        <v>773</v>
      </c>
      <c r="C40">
        <v>3364940.0200000019</v>
      </c>
    </row>
    <row r="41" spans="2:3" x14ac:dyDescent="0.75">
      <c r="B41" s="10" t="s">
        <v>774</v>
      </c>
      <c r="C41">
        <v>3152890.3400000003</v>
      </c>
    </row>
    <row r="42" spans="2:3" x14ac:dyDescent="0.75">
      <c r="B42" s="8" t="s">
        <v>770</v>
      </c>
      <c r="C42">
        <v>4200365.03</v>
      </c>
    </row>
    <row r="43" spans="2:3" x14ac:dyDescent="0.75">
      <c r="B43" s="10" t="s">
        <v>775</v>
      </c>
      <c r="C43">
        <v>3229687.9099999997</v>
      </c>
    </row>
    <row r="44" spans="2:3" x14ac:dyDescent="0.75">
      <c r="B44" s="10" t="s">
        <v>772</v>
      </c>
      <c r="C44">
        <v>970677.12000000023</v>
      </c>
    </row>
    <row r="45" spans="2:3" x14ac:dyDescent="0.75">
      <c r="B45" s="8" t="s">
        <v>766</v>
      </c>
      <c r="C45">
        <v>12972233.820000002</v>
      </c>
    </row>
    <row r="70" spans="2:8" x14ac:dyDescent="0.75">
      <c r="B70" s="7" t="s">
        <v>777</v>
      </c>
      <c r="C70" s="7" t="s">
        <v>778</v>
      </c>
    </row>
    <row r="71" spans="2:8" x14ac:dyDescent="0.75">
      <c r="B71" s="7" t="s">
        <v>765</v>
      </c>
      <c r="C71" t="s">
        <v>10</v>
      </c>
      <c r="D71" t="s">
        <v>13</v>
      </c>
      <c r="E71" t="s">
        <v>22</v>
      </c>
      <c r="F71" t="s">
        <v>29</v>
      </c>
      <c r="G71" t="s">
        <v>16</v>
      </c>
      <c r="H71" t="s">
        <v>766</v>
      </c>
    </row>
    <row r="72" spans="2:8" x14ac:dyDescent="0.75">
      <c r="B72" s="8" t="s">
        <v>769</v>
      </c>
      <c r="C72" s="4"/>
      <c r="D72" s="4"/>
      <c r="E72" s="4"/>
      <c r="F72" s="4"/>
      <c r="G72" s="4"/>
      <c r="H72" s="4"/>
    </row>
    <row r="73" spans="2:8" x14ac:dyDescent="0.75">
      <c r="B73" s="10" t="s">
        <v>772</v>
      </c>
      <c r="C73" s="4">
        <v>17904.222058823529</v>
      </c>
      <c r="D73" s="4">
        <v>12079.975200000001</v>
      </c>
      <c r="E73" s="4">
        <v>16867.633157894739</v>
      </c>
      <c r="F73" s="4">
        <v>19623.681111111113</v>
      </c>
      <c r="G73" s="4">
        <v>16432.369333333336</v>
      </c>
      <c r="H73" s="4">
        <v>16696.580962962966</v>
      </c>
    </row>
    <row r="74" spans="2:8" x14ac:dyDescent="0.75">
      <c r="B74" s="10" t="s">
        <v>773</v>
      </c>
      <c r="C74" s="4">
        <v>16584.160000000003</v>
      </c>
      <c r="D74" s="4">
        <v>17621.088055555549</v>
      </c>
      <c r="E74" s="4">
        <v>19123.531842105262</v>
      </c>
      <c r="F74" s="4">
        <v>17985.511999999999</v>
      </c>
      <c r="G74" s="4">
        <v>22048.832727272726</v>
      </c>
      <c r="H74" s="4">
        <v>18590.828839779024</v>
      </c>
    </row>
    <row r="75" spans="2:8" x14ac:dyDescent="0.75">
      <c r="B75" s="10" t="s">
        <v>774</v>
      </c>
      <c r="C75" s="4">
        <v>16171.545769230772</v>
      </c>
      <c r="D75" s="4">
        <v>16486.856410256405</v>
      </c>
      <c r="E75" s="4">
        <v>13385.67</v>
      </c>
      <c r="F75" s="4">
        <v>15129.998124999996</v>
      </c>
      <c r="G75" s="4">
        <v>16814.823103448281</v>
      </c>
      <c r="H75" s="4">
        <v>15608.368019801981</v>
      </c>
    </row>
    <row r="76" spans="2:8" x14ac:dyDescent="0.75">
      <c r="B76" s="8" t="s">
        <v>770</v>
      </c>
      <c r="C76" s="4"/>
      <c r="D76" s="4"/>
      <c r="E76" s="4"/>
      <c r="F76" s="4"/>
      <c r="G76" s="4"/>
      <c r="H76" s="4"/>
    </row>
    <row r="77" spans="2:8" x14ac:dyDescent="0.75">
      <c r="B77" s="10" t="s">
        <v>775</v>
      </c>
      <c r="C77" s="4">
        <v>17064.466562500002</v>
      </c>
      <c r="D77" s="4">
        <v>20361.081875</v>
      </c>
      <c r="E77" s="4">
        <v>20397.370294117649</v>
      </c>
      <c r="F77" s="4">
        <v>21087.392258064519</v>
      </c>
      <c r="G77" s="4">
        <v>18022.384473684207</v>
      </c>
      <c r="H77" s="4">
        <v>19339.448562874251</v>
      </c>
    </row>
    <row r="78" spans="2:8" x14ac:dyDescent="0.75">
      <c r="B78" s="10" t="s">
        <v>772</v>
      </c>
      <c r="C78" s="4">
        <v>16086.329090909088</v>
      </c>
      <c r="D78" s="4">
        <v>17500.057272727274</v>
      </c>
      <c r="E78" s="4">
        <v>18506.985833333336</v>
      </c>
      <c r="F78" s="4">
        <v>15737.06823529412</v>
      </c>
      <c r="G78" s="4">
        <v>11161.288</v>
      </c>
      <c r="H78" s="4">
        <v>15912.739672131149</v>
      </c>
    </row>
    <row r="79" spans="2:8" x14ac:dyDescent="0.75">
      <c r="B79" s="8" t="s">
        <v>766</v>
      </c>
      <c r="C79" s="4">
        <v>16782.492380952375</v>
      </c>
      <c r="D79" s="4">
        <v>16946.86153846154</v>
      </c>
      <c r="E79" s="4">
        <v>17648.806131386867</v>
      </c>
      <c r="F79" s="4">
        <v>17764.62999999999</v>
      </c>
      <c r="G79" s="4">
        <v>17890.54228571428</v>
      </c>
      <c r="H79" s="4">
        <v>17389.053378016091</v>
      </c>
    </row>
    <row r="87" spans="2:3" x14ac:dyDescent="0.75">
      <c r="B87" s="7" t="s">
        <v>765</v>
      </c>
      <c r="C87" t="s">
        <v>767</v>
      </c>
    </row>
    <row r="88" spans="2:3" x14ac:dyDescent="0.75">
      <c r="B88" s="8" t="s">
        <v>23</v>
      </c>
      <c r="C88" s="4">
        <v>2597186.4899999998</v>
      </c>
    </row>
    <row r="89" spans="2:3" x14ac:dyDescent="0.75">
      <c r="B89" s="8" t="s">
        <v>27</v>
      </c>
      <c r="C89" s="4">
        <v>1841445.5900000005</v>
      </c>
    </row>
    <row r="90" spans="2:3" x14ac:dyDescent="0.75">
      <c r="B90" s="8" t="s">
        <v>20</v>
      </c>
      <c r="C90" s="4">
        <v>1613175.63</v>
      </c>
    </row>
    <row r="91" spans="2:3" x14ac:dyDescent="0.75">
      <c r="B91" s="8" t="s">
        <v>11</v>
      </c>
      <c r="C91" s="4">
        <v>1229104.1699999997</v>
      </c>
    </row>
    <row r="92" spans="2:3" x14ac:dyDescent="0.75">
      <c r="B92" s="8" t="s">
        <v>764</v>
      </c>
      <c r="C92" s="4">
        <v>1067207.4900000002</v>
      </c>
    </row>
    <row r="93" spans="2:3" x14ac:dyDescent="0.75">
      <c r="B93" s="8" t="s">
        <v>46</v>
      </c>
      <c r="C93" s="4">
        <v>1066651.5699999998</v>
      </c>
    </row>
    <row r="94" spans="2:3" x14ac:dyDescent="0.75">
      <c r="B94" s="8" t="s">
        <v>33</v>
      </c>
      <c r="C94" s="4">
        <v>961350.58999999973</v>
      </c>
    </row>
    <row r="95" spans="2:3" x14ac:dyDescent="0.75">
      <c r="B95" s="8" t="s">
        <v>14</v>
      </c>
      <c r="C95" s="4">
        <v>957931.79000000039</v>
      </c>
    </row>
    <row r="96" spans="2:3" x14ac:dyDescent="0.75">
      <c r="B96" s="8" t="s">
        <v>8</v>
      </c>
      <c r="C96" s="4">
        <v>866735.55000000016</v>
      </c>
    </row>
    <row r="97" spans="2:4" x14ac:dyDescent="0.75">
      <c r="B97" s="8" t="s">
        <v>17</v>
      </c>
      <c r="C97" s="4">
        <v>771444.95000000019</v>
      </c>
    </row>
    <row r="98" spans="2:4" x14ac:dyDescent="0.75">
      <c r="B98" s="8" t="s">
        <v>766</v>
      </c>
      <c r="C98" s="4">
        <v>12972233.820000002</v>
      </c>
    </row>
    <row r="100" spans="2:4" x14ac:dyDescent="0.75">
      <c r="B100" s="7" t="s">
        <v>765</v>
      </c>
      <c r="C100" t="s">
        <v>779</v>
      </c>
      <c r="D100" s="9" t="s">
        <v>767</v>
      </c>
    </row>
    <row r="101" spans="2:4" x14ac:dyDescent="0.75">
      <c r="B101" s="8" t="s">
        <v>20</v>
      </c>
      <c r="C101" s="4">
        <v>19435.850963855421</v>
      </c>
      <c r="D101" s="4">
        <v>2597186.4899999998</v>
      </c>
    </row>
    <row r="102" spans="2:4" x14ac:dyDescent="0.75">
      <c r="B102" s="8" t="s">
        <v>11</v>
      </c>
      <c r="C102" s="4">
        <v>17813.103913043473</v>
      </c>
      <c r="D102" s="4">
        <v>1841445.5900000005</v>
      </c>
    </row>
    <row r="103" spans="2:4" x14ac:dyDescent="0.75">
      <c r="B103" s="8" t="s">
        <v>27</v>
      </c>
      <c r="C103" s="4">
        <v>17537.577047619052</v>
      </c>
      <c r="D103" s="4">
        <v>1613175.63</v>
      </c>
    </row>
    <row r="104" spans="2:4" x14ac:dyDescent="0.75">
      <c r="B104" s="8" t="s">
        <v>33</v>
      </c>
      <c r="C104" s="4">
        <v>17479.10163636363</v>
      </c>
      <c r="D104" s="4">
        <v>1229104.1699999997</v>
      </c>
    </row>
    <row r="105" spans="2:4" x14ac:dyDescent="0.75">
      <c r="B105" s="8" t="s">
        <v>14</v>
      </c>
      <c r="C105" s="4">
        <v>17416.941636363645</v>
      </c>
      <c r="D105" s="4">
        <v>1067207.4900000002</v>
      </c>
    </row>
    <row r="106" spans="2:4" x14ac:dyDescent="0.75">
      <c r="B106" s="8" t="s">
        <v>23</v>
      </c>
      <c r="C106" s="4">
        <v>17314.576599999997</v>
      </c>
      <c r="D106" s="4">
        <v>1066651.5699999998</v>
      </c>
    </row>
    <row r="107" spans="2:4" x14ac:dyDescent="0.75">
      <c r="B107" s="8" t="s">
        <v>764</v>
      </c>
      <c r="C107" s="4">
        <v>16939.801428571431</v>
      </c>
      <c r="D107" s="4">
        <v>961350.58999999973</v>
      </c>
    </row>
    <row r="108" spans="2:4" x14ac:dyDescent="0.75">
      <c r="B108" s="8" t="s">
        <v>46</v>
      </c>
      <c r="C108" s="4">
        <v>16666.430781249997</v>
      </c>
      <c r="D108" s="4">
        <v>957931.79000000039</v>
      </c>
    </row>
    <row r="109" spans="2:4" x14ac:dyDescent="0.75">
      <c r="B109" s="8" t="s">
        <v>8</v>
      </c>
      <c r="C109" s="4">
        <v>16353.50094339623</v>
      </c>
      <c r="D109" s="4">
        <v>866735.55000000016</v>
      </c>
    </row>
    <row r="110" spans="2:4" x14ac:dyDescent="0.75">
      <c r="B110" s="8" t="s">
        <v>17</v>
      </c>
      <c r="C110" s="4">
        <v>15743.774489795922</v>
      </c>
      <c r="D110" s="4">
        <v>771444.95000000019</v>
      </c>
    </row>
    <row r="111" spans="2:4" x14ac:dyDescent="0.75">
      <c r="B111" s="8" t="s">
        <v>766</v>
      </c>
      <c r="C111" s="4">
        <v>17389.053378016102</v>
      </c>
      <c r="D111" s="11">
        <v>12972233.820000002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car_sales_data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Olaseindesam</dc:creator>
  <cp:lastModifiedBy>samuel olaseinde</cp:lastModifiedBy>
  <dcterms:created xsi:type="dcterms:W3CDTF">2024-04-15T22:49:09Z</dcterms:created>
  <dcterms:modified xsi:type="dcterms:W3CDTF">2024-04-24T05:32:32Z</dcterms:modified>
</cp:coreProperties>
</file>