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csnfs4.ucsd.edu\CifsHomes\560\oawokoya\Documents\CSE3\HW5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M6" i="1"/>
  <c r="M7" i="1"/>
  <c r="M8" i="1"/>
  <c r="M9" i="1"/>
  <c r="M5" i="1"/>
  <c r="L6" i="1"/>
  <c r="L7" i="1"/>
  <c r="L8" i="1"/>
  <c r="L9" i="1"/>
  <c r="L5" i="1"/>
  <c r="K5" i="1"/>
  <c r="K6" i="1"/>
  <c r="K7" i="1"/>
  <c r="K8" i="1"/>
  <c r="K9" i="1"/>
  <c r="J6" i="1"/>
  <c r="J7" i="1"/>
  <c r="J8" i="1"/>
  <c r="J9" i="1"/>
  <c r="J5" i="1"/>
  <c r="I10" i="1"/>
  <c r="I6" i="1"/>
  <c r="I7" i="1"/>
  <c r="I8" i="1"/>
  <c r="I9" i="1"/>
  <c r="I5" i="1"/>
  <c r="H10" i="1"/>
  <c r="H7" i="1"/>
  <c r="H6" i="1"/>
  <c r="H8" i="1"/>
  <c r="H9" i="1"/>
  <c r="H5" i="1"/>
  <c r="G10" i="1"/>
  <c r="G6" i="1"/>
  <c r="G7" i="1"/>
  <c r="G8" i="1"/>
  <c r="G9" i="1"/>
  <c r="G5" i="1"/>
</calcChain>
</file>

<file path=xl/sharedStrings.xml><?xml version="1.0" encoding="utf-8"?>
<sst xmlns="http://schemas.openxmlformats.org/spreadsheetml/2006/main" count="16" uniqueCount="16">
  <si>
    <t>Company Name</t>
  </si>
  <si>
    <t>Facebook</t>
  </si>
  <si>
    <t>Google</t>
  </si>
  <si>
    <t>Goldman Sachs</t>
  </si>
  <si>
    <t>Black Rock</t>
  </si>
  <si>
    <t>Bitcoin</t>
  </si>
  <si>
    <t>Total</t>
  </si>
  <si>
    <t>Shares</t>
  </si>
  <si>
    <t>Investment</t>
  </si>
  <si>
    <t>Current Value</t>
  </si>
  <si>
    <t>Net Income</t>
  </si>
  <si>
    <t>&amp;Profit/Loss</t>
  </si>
  <si>
    <t>Growth</t>
  </si>
  <si>
    <t>Trend</t>
  </si>
  <si>
    <t>Predicted Income</t>
  </si>
  <si>
    <t>Stock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</si>
</sst>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2" fillId="0" borderId="0" xfId="0" applyNumberFormat="1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Sheet1!$C$4:$F$4</c:f>
              <c:numCache>
                <c:formatCode>d\-mmm</c:formatCode>
                <c:ptCount val="4"/>
                <c:pt idx="0">
                  <c:v>42753</c:v>
                </c:pt>
                <c:pt idx="1">
                  <c:v>42760</c:v>
                </c:pt>
                <c:pt idx="2">
                  <c:v>42767</c:v>
                </c:pt>
                <c:pt idx="3">
                  <c:v>42774</c:v>
                </c:pt>
              </c:numCache>
            </c:numRef>
          </c:cat>
          <c:val>
            <c:numRef>
              <c:f>Sheet1!$C$5:$F$5</c:f>
              <c:numCache>
                <c:formatCode>General</c:formatCode>
                <c:ptCount val="4"/>
                <c:pt idx="0">
                  <c:v>127.92</c:v>
                </c:pt>
                <c:pt idx="1">
                  <c:v>131.47999999999999</c:v>
                </c:pt>
                <c:pt idx="2">
                  <c:v>133.22999999999999</c:v>
                </c:pt>
                <c:pt idx="3">
                  <c:v>134.19999999999999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A-4EF8-844A-F9316DEE13D9}"/>
            </c:ext>
          </c:extLst>
        </c:ser>
        <c:ser>
          <c:idx val="1"/>
          <c:order val="1"/>
          <c:tx>
            <c:strRef>
              <c:f>Sheet1!$B$6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Sheet1!$C$4:$F$4</c:f>
              <c:numCache>
                <c:formatCode>d\-mmm</c:formatCode>
                <c:ptCount val="4"/>
                <c:pt idx="0">
                  <c:v>42753</c:v>
                </c:pt>
                <c:pt idx="1">
                  <c:v>42760</c:v>
                </c:pt>
                <c:pt idx="2">
                  <c:v>42767</c:v>
                </c:pt>
                <c:pt idx="3">
                  <c:v>42774</c:v>
                </c:pt>
              </c:numCache>
            </c:numRef>
          </c:cat>
          <c:val>
            <c:numRef>
              <c:f>Sheet1!$C$6:$F$6</c:f>
              <c:numCache>
                <c:formatCode>General</c:formatCode>
                <c:ptCount val="4"/>
                <c:pt idx="0">
                  <c:v>829.02</c:v>
                </c:pt>
                <c:pt idx="1">
                  <c:v>858.45</c:v>
                </c:pt>
                <c:pt idx="2">
                  <c:v>815.24</c:v>
                </c:pt>
                <c:pt idx="3">
                  <c:v>829.88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EA-4EF8-844A-F9316DEE13D9}"/>
            </c:ext>
          </c:extLst>
        </c:ser>
        <c:ser>
          <c:idx val="2"/>
          <c:order val="2"/>
          <c:tx>
            <c:strRef>
              <c:f>Sheet1!$B$7</c:f>
              <c:strCache>
                <c:ptCount val="1"/>
                <c:pt idx="0">
                  <c:v>Black Rock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Sheet1!$C$4:$F$4</c:f>
              <c:numCache>
                <c:formatCode>d\-mmm</c:formatCode>
                <c:ptCount val="4"/>
                <c:pt idx="0">
                  <c:v>42753</c:v>
                </c:pt>
                <c:pt idx="1">
                  <c:v>42760</c:v>
                </c:pt>
                <c:pt idx="2">
                  <c:v>42767</c:v>
                </c:pt>
                <c:pt idx="3">
                  <c:v>42774</c:v>
                </c:pt>
              </c:numCache>
            </c:numRef>
          </c:cat>
          <c:val>
            <c:numRef>
              <c:f>Sheet1!$C$7:$F$7</c:f>
              <c:numCache>
                <c:formatCode>General</c:formatCode>
                <c:ptCount val="4"/>
                <c:pt idx="0">
                  <c:v>378</c:v>
                </c:pt>
                <c:pt idx="1">
                  <c:v>388.33</c:v>
                </c:pt>
                <c:pt idx="2">
                  <c:v>373</c:v>
                </c:pt>
                <c:pt idx="3">
                  <c:v>374.56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EA-4EF8-844A-F9316DEE13D9}"/>
            </c:ext>
          </c:extLst>
        </c:ser>
        <c:ser>
          <c:idx val="3"/>
          <c:order val="3"/>
          <c:tx>
            <c:strRef>
              <c:f>Sheet1!$B$8</c:f>
              <c:strCache>
                <c:ptCount val="1"/>
                <c:pt idx="0">
                  <c:v>Goldman Sachs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Sheet1!$C$4:$F$4</c:f>
              <c:numCache>
                <c:formatCode>d\-mmm</c:formatCode>
                <c:ptCount val="4"/>
                <c:pt idx="0">
                  <c:v>42753</c:v>
                </c:pt>
                <c:pt idx="1">
                  <c:v>42760</c:v>
                </c:pt>
                <c:pt idx="2">
                  <c:v>42767</c:v>
                </c:pt>
                <c:pt idx="3">
                  <c:v>42774</c:v>
                </c:pt>
              </c:numCache>
            </c:numRef>
          </c:cat>
          <c:val>
            <c:numRef>
              <c:f>Sheet1!$C$8:$F$8</c:f>
              <c:numCache>
                <c:formatCode>General</c:formatCode>
                <c:ptCount val="4"/>
                <c:pt idx="0">
                  <c:v>234.29</c:v>
                </c:pt>
                <c:pt idx="1">
                  <c:v>237.25</c:v>
                </c:pt>
                <c:pt idx="2">
                  <c:v>230.67</c:v>
                </c:pt>
                <c:pt idx="3">
                  <c:v>237.73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EA-4EF8-844A-F9316DEE13D9}"/>
            </c:ext>
          </c:extLst>
        </c:ser>
        <c:ser>
          <c:idx val="4"/>
          <c:order val="4"/>
          <c:tx>
            <c:strRef>
              <c:f>Sheet1!$B$9</c:f>
              <c:strCache>
                <c:ptCount val="1"/>
                <c:pt idx="0">
                  <c:v>Bitcoin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Sheet1!$C$4:$F$4</c:f>
              <c:numCache>
                <c:formatCode>d\-mmm</c:formatCode>
                <c:ptCount val="4"/>
                <c:pt idx="0">
                  <c:v>42753</c:v>
                </c:pt>
                <c:pt idx="1">
                  <c:v>42760</c:v>
                </c:pt>
                <c:pt idx="2">
                  <c:v>42767</c:v>
                </c:pt>
                <c:pt idx="3">
                  <c:v>42774</c:v>
                </c:pt>
              </c:numCache>
            </c:numRef>
          </c:cat>
          <c:val>
            <c:numRef>
              <c:f>Sheet1!$C$9:$F$9</c:f>
              <c:numCache>
                <c:formatCode>General</c:formatCode>
                <c:ptCount val="4"/>
                <c:pt idx="0">
                  <c:v>884.25130000000001</c:v>
                </c:pt>
                <c:pt idx="1">
                  <c:v>894.11</c:v>
                </c:pt>
                <c:pt idx="2">
                  <c:v>987.35</c:v>
                </c:pt>
                <c:pt idx="3">
                  <c:v>1054.3399999999999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EA-4EF8-844A-F9316DEE1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1126400"/>
        <c:axId val="361126816"/>
        <c:axId val="0"/>
      </c:bar3DChart>
      <c:dateAx>
        <c:axId val="36112640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26816"/>
        <c:crosses val="autoZero"/>
        <c:auto val="1"/>
        <c:lblOffset val="100"/>
        <c:baseTimeUnit val="days"/>
      </c:dateAx>
      <c:valAx>
        <c:axId val="36112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2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Sheet1!$G$4</c:f>
              <c:strCache>
                <c:ptCount val="1"/>
                <c:pt idx="0">
                  <c:v>Investment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Sheet1!$B$5:$B$9</c:f>
              <c:strCache>
                <c:ptCount val="5"/>
                <c:pt idx="0">
                  <c:v>Facebook</c:v>
                </c:pt>
                <c:pt idx="1">
                  <c:v>Google</c:v>
                </c:pt>
                <c:pt idx="2">
                  <c:v>Black Rock</c:v>
                </c:pt>
                <c:pt idx="3">
                  <c:v>Goldman Sachs</c:v>
                </c:pt>
                <c:pt idx="4">
                  <c:v>Bitcoin</c:v>
                </c:pt>
              </c:strCache>
            </c:strRef>
          </c:cat>
          <c:val>
            <c:numRef>
              <c:f>Sheet1!$G$5:$G$9</c:f>
              <c:numCache>
                <c:formatCode>General</c:formatCode>
                <c:ptCount val="5"/>
                <c:pt idx="0">
                  <c:v>1279.2</c:v>
                </c:pt>
                <c:pt idx="1">
                  <c:v>8290.2000000000007</c:v>
                </c:pt>
                <c:pt idx="2">
                  <c:v>3780</c:v>
                </c:pt>
                <c:pt idx="3">
                  <c:v>2342.9</c:v>
                </c:pt>
                <c:pt idx="4">
                  <c:v>8842.5130000000008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1-4D6C-9A2A-CD82E3AA50C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Sheet1!$J$4</c:f>
              <c:strCache>
                <c:ptCount val="1"/>
                <c:pt idx="0">
                  <c:v>&amp;Profit/Loss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Sheet1!$B$5:$B$9</c:f>
              <c:strCache>
                <c:ptCount val="5"/>
                <c:pt idx="0">
                  <c:v>Facebook</c:v>
                </c:pt>
                <c:pt idx="1">
                  <c:v>Google</c:v>
                </c:pt>
                <c:pt idx="2">
                  <c:v>Black Rock</c:v>
                </c:pt>
                <c:pt idx="3">
                  <c:v>Goldman Sachs</c:v>
                </c:pt>
                <c:pt idx="4">
                  <c:v>Bitcoin</c:v>
                </c:pt>
              </c:strCache>
            </c:strRef>
          </c:cat>
          <c:val>
            <c:numRef>
              <c:f>Sheet1!$J$5:$J$9</c:f>
              <c:numCache>
                <c:formatCode>0.00%</c:formatCode>
                <c:ptCount val="5"/>
                <c:pt idx="0">
                  <c:v>4.9093183239524663E-2</c:v>
                </c:pt>
                <c:pt idx="1">
                  <c:v>1.0373694241391695E-3</c:v>
                </c:pt>
                <c:pt idx="2">
                  <c:v>-9.1005291005291245E-3</c:v>
                </c:pt>
                <c:pt idx="3">
                  <c:v>1.4682658244056354E-2</c:v>
                </c:pt>
                <c:pt idx="4">
                  <c:v>0.19235335022973657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1-4069-9E74-107504B8E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4091168"/>
        <c:axId val="404090752"/>
      </c:barChart>
      <c:catAx>
        <c:axId val="40409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90752"/>
        <c:crosses val="autoZero"/>
        <c:auto val="1"/>
        <c:lblAlgn val="ctr"/>
        <c:lblOffset val="100"/>
        <c:noMultiLvlLbl val="0"/>
      </c:catAx>
      <c:valAx>
        <c:axId val="40409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9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200026</xdr:colOff>
      <xdr:row>13</xdr:row>
      <xdr:rowOff>66675</xdr:rowOff>
    </xdr:from>
    <xdr:to>
      <xdr:col>7</xdr:col>
      <xdr:colOff>1</xdr:colOff>
      <xdr:row>28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233362</xdr:colOff>
      <xdr:row>13</xdr:row>
      <xdr:rowOff>76200</xdr:rowOff>
    </xdr:from>
    <xdr:to>
      <xdr:col>14</xdr:col>
      <xdr:colOff>538162</xdr:colOff>
      <xdr:row>27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328612</xdr:colOff>
      <xdr:row>28</xdr:row>
      <xdr:rowOff>28575</xdr:rowOff>
    </xdr:from>
    <xdr:to>
      <xdr:col>9</xdr:col>
      <xdr:colOff>681037</xdr:colOff>
      <xdr:row>42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tabSelected="1" workbookViewId="0">
      <selection activeCell="B2" sqref="B2:M2"/>
    </sheetView>
  </sheetViews>
  <sheetFormatPr defaultRowHeight="15" x14ac:dyDescent="0.25"/>
  <cols>
    <col min="2" max="2" width="15.140625" bestFit="1" customWidth="1"/>
    <col min="3" max="3" width="10.7109375" bestFit="1" customWidth="1"/>
    <col min="7" max="7" width="11.140625" bestFit="1" customWidth="1"/>
    <col min="8" max="8" width="13.42578125" bestFit="1" customWidth="1"/>
    <col min="9" max="9" width="11.28515625" bestFit="1" customWidth="1"/>
    <col min="10" max="10" width="12.140625" bestFit="1" customWidth="1"/>
    <col min="13" max="13" width="16.7109375" bestFit="1" customWidth="1"/>
  </cols>
  <sheetData>
    <row r="2" spans="2:13" x14ac:dyDescent="0.25">
      <c r="B2" s="5" t="s">
        <v>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4" spans="2:13" s="1" customFormat="1" x14ac:dyDescent="0.25">
      <c r="B4" s="1" t="s">
        <v>0</v>
      </c>
      <c r="C4" s="2">
        <v>42753</v>
      </c>
      <c r="D4" s="2">
        <v>42760</v>
      </c>
      <c r="E4" s="2">
        <v>42767</v>
      </c>
      <c r="F4" s="2">
        <v>42774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2:13" x14ac:dyDescent="0.25">
      <c r="B5" t="s">
        <v>1</v>
      </c>
      <c r="C5">
        <v>127.92</v>
      </c>
      <c r="D5">
        <v>131.47999999999999</v>
      </c>
      <c r="E5">
        <v>133.22999999999999</v>
      </c>
      <c r="F5">
        <v>134.19999999999999</v>
      </c>
      <c r="G5">
        <f>C5*$C$11</f>
        <v>1279.2</v>
      </c>
      <c r="H5">
        <f>F5*$C$11</f>
        <v>1342</v>
      </c>
      <c r="I5">
        <f>H5-G5</f>
        <v>62.799999999999955</v>
      </c>
      <c r="J5" s="3">
        <f>I5/G5</f>
        <v>4.9093183239524663E-2</v>
      </c>
      <c r="K5" t="str">
        <f>IF(J5&gt;0.01,"Rising", IF(J5&lt;-0.01, "Falling", "Neutral"))</f>
        <v>Rising</v>
      </c>
      <c r="L5">
        <f>TREND(C5:F5, {1,2,3,4},5)</f>
        <v>136.85499999999996</v>
      </c>
      <c r="M5">
        <f>(L5*$C$11)-G5</f>
        <v>89.349999999999682</v>
      </c>
    </row>
    <row r="6" spans="2:13" x14ac:dyDescent="0.25">
      <c r="B6" t="s">
        <v>2</v>
      </c>
      <c r="C6">
        <v>829.02</v>
      </c>
      <c r="D6">
        <v>858.45</v>
      </c>
      <c r="E6">
        <v>815.24</v>
      </c>
      <c r="F6">
        <v>829.88</v>
      </c>
      <c r="G6">
        <f t="shared" ref="G6:G9" si="0">C6*$C$11</f>
        <v>8290.2000000000007</v>
      </c>
      <c r="H6">
        <f t="shared" ref="H6:H9" si="1">F6*$C$11</f>
        <v>8298.7999999999993</v>
      </c>
      <c r="I6">
        <f t="shared" ref="I6:I9" si="2">H6-G6</f>
        <v>8.5999999999985448</v>
      </c>
      <c r="J6" s="3">
        <f t="shared" ref="J6:J9" si="3">I6/G6</f>
        <v>1.0373694241391695E-3</v>
      </c>
      <c r="K6" t="str">
        <f t="shared" ref="K6:K9" si="4">IF(J6&gt;0.01,"Rising", IF(J6&lt;-0.01, "Falling", "Neutral"))</f>
        <v>Neutral</v>
      </c>
      <c r="L6">
        <f>TREND(C6:F6, {1,2,3,4},5)</f>
        <v>822.99</v>
      </c>
      <c r="M6">
        <f t="shared" ref="M6:M9" si="5">(L6*$C$11)-G6</f>
        <v>-60.300000000001091</v>
      </c>
    </row>
    <row r="7" spans="2:13" x14ac:dyDescent="0.25">
      <c r="B7" t="s">
        <v>4</v>
      </c>
      <c r="C7">
        <v>378</v>
      </c>
      <c r="D7">
        <v>388.33</v>
      </c>
      <c r="E7">
        <v>373</v>
      </c>
      <c r="F7">
        <v>374.56</v>
      </c>
      <c r="G7">
        <f t="shared" si="0"/>
        <v>3780</v>
      </c>
      <c r="H7">
        <f>F7*$C$11</f>
        <v>3745.6</v>
      </c>
      <c r="I7">
        <f t="shared" si="2"/>
        <v>-34.400000000000091</v>
      </c>
      <c r="J7" s="3">
        <f t="shared" si="3"/>
        <v>-9.1005291005291245E-3</v>
      </c>
      <c r="K7" t="str">
        <f t="shared" si="4"/>
        <v>Neutral</v>
      </c>
      <c r="L7">
        <f>TREND(C7:F7, {1,2,3,4},5)</f>
        <v>372.06</v>
      </c>
      <c r="M7">
        <f t="shared" si="5"/>
        <v>-59.400000000000091</v>
      </c>
    </row>
    <row r="8" spans="2:13" x14ac:dyDescent="0.25">
      <c r="B8" t="s">
        <v>3</v>
      </c>
      <c r="C8">
        <v>234.29</v>
      </c>
      <c r="D8">
        <v>237.25</v>
      </c>
      <c r="E8">
        <v>230.67</v>
      </c>
      <c r="F8">
        <v>237.73</v>
      </c>
      <c r="G8">
        <f t="shared" si="0"/>
        <v>2342.9</v>
      </c>
      <c r="H8">
        <f t="shared" si="1"/>
        <v>2377.2999999999997</v>
      </c>
      <c r="I8">
        <f t="shared" si="2"/>
        <v>34.399999999999636</v>
      </c>
      <c r="J8" s="3">
        <f t="shared" si="3"/>
        <v>1.4682658244056354E-2</v>
      </c>
      <c r="K8" t="str">
        <f t="shared" si="4"/>
        <v>Rising</v>
      </c>
      <c r="L8">
        <f>TREND(C8:F8, {1,2,3,4},5)</f>
        <v>235.91999999999996</v>
      </c>
      <c r="M8">
        <f t="shared" si="5"/>
        <v>16.299999999999727</v>
      </c>
    </row>
    <row r="9" spans="2:13" x14ac:dyDescent="0.25">
      <c r="B9" t="s">
        <v>5</v>
      </c>
      <c r="C9">
        <v>884.25130000000001</v>
      </c>
      <c r="D9">
        <v>894.11</v>
      </c>
      <c r="E9">
        <v>987.35</v>
      </c>
      <c r="F9">
        <v>1054.3399999999999</v>
      </c>
      <c r="G9">
        <f t="shared" si="0"/>
        <v>8842.5130000000008</v>
      </c>
      <c r="H9">
        <f t="shared" si="1"/>
        <v>10543.4</v>
      </c>
      <c r="I9">
        <f t="shared" si="2"/>
        <v>1700.8869999999988</v>
      </c>
      <c r="J9" s="3">
        <f t="shared" si="3"/>
        <v>0.19235335022973657</v>
      </c>
      <c r="K9" t="str">
        <f t="shared" si="4"/>
        <v>Rising</v>
      </c>
      <c r="L9">
        <f>TREND(C9:F9, {1,2,3,4},5)</f>
        <v>1105.8893499999999</v>
      </c>
      <c r="M9">
        <f t="shared" si="5"/>
        <v>2216.3804999999975</v>
      </c>
    </row>
    <row r="10" spans="2:13" s="1" customFormat="1" x14ac:dyDescent="0.25">
      <c r="B10" s="1" t="s">
        <v>6</v>
      </c>
      <c r="G10" s="1">
        <f>SUM(G5:G9)</f>
        <v>24534.813000000002</v>
      </c>
      <c r="H10" s="1">
        <f>SUM(H5:H9)</f>
        <v>26307.1</v>
      </c>
      <c r="I10" s="1">
        <f>SUM(I5:I9)</f>
        <v>1772.2869999999969</v>
      </c>
      <c r="L10"/>
      <c r="M10" s="1">
        <f>SUM(M5:M9)</f>
        <v>2202.3304999999955</v>
      </c>
    </row>
    <row r="11" spans="2:13" x14ac:dyDescent="0.25">
      <c r="B11" s="1" t="s">
        <v>7</v>
      </c>
      <c r="C11">
        <v>10</v>
      </c>
    </row>
  </sheetData>
  <mergeCells count="1">
    <mergeCell ref="B2:M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72D67DF-64E5-4BEA-836A-C28590B94CD0}">
            <x14:iconSet iconSet="3Triangles">
              <x14:cfvo type="percent">
                <xm:f>0</xm:f>
              </x14:cfvo>
              <x14:cfvo type="num" gte="0">
                <xm:f>-0.01</xm:f>
              </x14:cfvo>
              <x14:cfvo type="num">
                <xm:f>0.01</xm:f>
              </x14:cfvo>
            </x14:iconSet>
          </x14:cfRule>
          <xm:sqref>J5:J9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Olasubomi O Awokoya</dc:creator>
  <cp:lastModifiedBy>Olasubomi O Awokoya</cp:lastModifiedBy>
  <dcterms:created xsi:type="dcterms:W3CDTF">2017-02-17T23:37:19Z</dcterms:created>
  <dcterms:modified xsi:type="dcterms:W3CDTF">2017-02-18T01:35:59Z</dcterms:modified>
</cp:coreProperties>
</file>