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24D0D43F-9662-4799-AE21-41F1333F62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1" l="1"/>
  <c r="L46" i="1"/>
  <c r="L44" i="1"/>
  <c r="K47" i="1"/>
  <c r="J47" i="1"/>
  <c r="K44" i="1" l="1"/>
  <c r="J44" i="1"/>
  <c r="J43" i="1"/>
  <c r="K43" i="1"/>
  <c r="L43" i="1"/>
  <c r="J31" i="1"/>
  <c r="K31" i="1"/>
  <c r="L31" i="1"/>
  <c r="J34" i="1"/>
  <c r="K34" i="1"/>
  <c r="L34" i="1"/>
  <c r="J37" i="1"/>
  <c r="K37" i="1"/>
  <c r="L37" i="1"/>
  <c r="J40" i="1"/>
  <c r="K40" i="1"/>
  <c r="L40" i="1"/>
  <c r="E34" i="1" l="1"/>
  <c r="C34" i="1"/>
  <c r="G34" i="1" s="1"/>
  <c r="G33" i="1"/>
  <c r="G32" i="1"/>
  <c r="E43" i="1"/>
  <c r="C43" i="1"/>
  <c r="G43" i="1" s="1"/>
  <c r="G42" i="1"/>
  <c r="G41" i="1"/>
  <c r="E40" i="1"/>
  <c r="C40" i="1"/>
  <c r="G39" i="1"/>
  <c r="G38" i="1"/>
  <c r="E37" i="1"/>
  <c r="C37" i="1"/>
  <c r="G36" i="1"/>
  <c r="G35" i="1"/>
  <c r="E31" i="1"/>
  <c r="C31" i="1"/>
  <c r="G31" i="1" s="1"/>
  <c r="G30" i="1"/>
  <c r="G29" i="1"/>
  <c r="D30" i="1" l="1"/>
  <c r="G37" i="1"/>
  <c r="G40" i="1"/>
  <c r="D29" i="1"/>
  <c r="E23" i="1"/>
  <c r="C23" i="1"/>
  <c r="G22" i="1"/>
  <c r="G21" i="1"/>
  <c r="D32" i="1" l="1"/>
  <c r="D33" i="1"/>
  <c r="F21" i="1"/>
  <c r="F33" i="1"/>
  <c r="F32" i="1"/>
  <c r="F34" i="1"/>
  <c r="D34" i="1"/>
  <c r="F22" i="1"/>
  <c r="G23" i="1"/>
  <c r="F23" i="1"/>
  <c r="D23" i="1"/>
  <c r="D22" i="1"/>
  <c r="D21" i="1"/>
  <c r="O23" i="1"/>
  <c r="M23" i="1"/>
  <c r="Q22" i="1"/>
  <c r="Q21" i="1"/>
  <c r="I32" i="1" l="1"/>
  <c r="I21" i="1"/>
  <c r="H23" i="1"/>
  <c r="H33" i="1"/>
  <c r="H34" i="1"/>
  <c r="H32" i="1"/>
  <c r="H22" i="1"/>
  <c r="H21" i="1"/>
  <c r="P23" i="1"/>
  <c r="P21" i="1"/>
  <c r="P22" i="1"/>
  <c r="N23" i="1"/>
  <c r="N21" i="1"/>
  <c r="N22" i="1"/>
  <c r="Q23" i="1"/>
  <c r="R23" i="1" s="1"/>
  <c r="R21" i="1" l="1"/>
  <c r="R22" i="1"/>
  <c r="Q9" i="1"/>
  <c r="Q10" i="1"/>
  <c r="Q12" i="1"/>
  <c r="Q13" i="1"/>
  <c r="Q15" i="1"/>
  <c r="Q16" i="1"/>
  <c r="Q18" i="1"/>
  <c r="Q19" i="1"/>
  <c r="Q7" i="1"/>
  <c r="Q6" i="1"/>
  <c r="C14" i="1"/>
  <c r="D13" i="1" s="1"/>
  <c r="G9" i="1"/>
  <c r="G10" i="1"/>
  <c r="G12" i="1"/>
  <c r="G13" i="1"/>
  <c r="G15" i="1"/>
  <c r="G16" i="1"/>
  <c r="G18" i="1"/>
  <c r="G19" i="1"/>
  <c r="G7" i="1"/>
  <c r="G6" i="1"/>
  <c r="C8" i="1"/>
  <c r="E8" i="1"/>
  <c r="M8" i="1"/>
  <c r="N6" i="1" s="1"/>
  <c r="O20" i="1"/>
  <c r="P20" i="1" s="1"/>
  <c r="M20" i="1"/>
  <c r="N20" i="1" s="1"/>
  <c r="O17" i="1"/>
  <c r="M17" i="1"/>
  <c r="N16" i="1" s="1"/>
  <c r="O14" i="1"/>
  <c r="P13" i="1" s="1"/>
  <c r="N14" i="1"/>
  <c r="N13" i="1"/>
  <c r="N12" i="1"/>
  <c r="O11" i="1"/>
  <c r="P9" i="1" s="1"/>
  <c r="M11" i="1"/>
  <c r="N10" i="1" s="1"/>
  <c r="O8" i="1"/>
  <c r="P8" i="1" s="1"/>
  <c r="E20" i="1"/>
  <c r="E17" i="1"/>
  <c r="E14" i="1"/>
  <c r="E11" i="1"/>
  <c r="C20" i="1"/>
  <c r="C17" i="1"/>
  <c r="C11" i="1"/>
  <c r="D17" i="1"/>
  <c r="D14" i="1"/>
  <c r="F9" i="1" l="1"/>
  <c r="D10" i="1"/>
  <c r="F7" i="1"/>
  <c r="F29" i="1"/>
  <c r="I29" i="1" s="1"/>
  <c r="F30" i="1"/>
  <c r="F31" i="1"/>
  <c r="D12" i="1"/>
  <c r="D35" i="1"/>
  <c r="D36" i="1"/>
  <c r="D37" i="1"/>
  <c r="D8" i="1"/>
  <c r="D31" i="1"/>
  <c r="F14" i="1"/>
  <c r="F36" i="1"/>
  <c r="F35" i="1"/>
  <c r="F37" i="1"/>
  <c r="F18" i="1"/>
  <c r="F43" i="1"/>
  <c r="F41" i="1"/>
  <c r="F39" i="1"/>
  <c r="F38" i="1"/>
  <c r="F42" i="1"/>
  <c r="F40" i="1"/>
  <c r="D15" i="1"/>
  <c r="D39" i="1"/>
  <c r="D41" i="1"/>
  <c r="D42" i="1"/>
  <c r="D38" i="1"/>
  <c r="D40" i="1"/>
  <c r="D43" i="1"/>
  <c r="G20" i="1"/>
  <c r="Q20" i="1"/>
  <c r="R20" i="1" s="1"/>
  <c r="N15" i="1"/>
  <c r="P6" i="1"/>
  <c r="Q17" i="1"/>
  <c r="R17" i="1" s="1"/>
  <c r="F12" i="1"/>
  <c r="P7" i="1"/>
  <c r="P14" i="1"/>
  <c r="F8" i="1"/>
  <c r="P15" i="1"/>
  <c r="P16" i="1"/>
  <c r="Q11" i="1"/>
  <c r="R11" i="1" s="1"/>
  <c r="G8" i="1"/>
  <c r="Q8" i="1"/>
  <c r="R6" i="1" s="1"/>
  <c r="P10" i="1"/>
  <c r="P18" i="1"/>
  <c r="P17" i="1"/>
  <c r="N7" i="1"/>
  <c r="F6" i="1"/>
  <c r="N18" i="1"/>
  <c r="P11" i="1"/>
  <c r="P19" i="1"/>
  <c r="G11" i="1"/>
  <c r="Q14" i="1"/>
  <c r="N19" i="1"/>
  <c r="P12" i="1"/>
  <c r="N9" i="1"/>
  <c r="D6" i="1"/>
  <c r="D7" i="1"/>
  <c r="F15" i="1"/>
  <c r="I15" i="1" s="1"/>
  <c r="F19" i="1"/>
  <c r="F16" i="1"/>
  <c r="D18" i="1"/>
  <c r="D19" i="1"/>
  <c r="D20" i="1"/>
  <c r="G17" i="1"/>
  <c r="D16" i="1"/>
  <c r="F13" i="1"/>
  <c r="G14" i="1"/>
  <c r="D9" i="1"/>
  <c r="F10" i="1"/>
  <c r="F11" i="1"/>
  <c r="N8" i="1"/>
  <c r="N17" i="1"/>
  <c r="N11" i="1"/>
  <c r="F20" i="1"/>
  <c r="F17" i="1"/>
  <c r="D11" i="1"/>
  <c r="I9" i="1" l="1"/>
  <c r="H11" i="1"/>
  <c r="I38" i="1"/>
  <c r="I35" i="1"/>
  <c r="H8" i="1"/>
  <c r="H29" i="1"/>
  <c r="H31" i="1"/>
  <c r="H30" i="1"/>
  <c r="H39" i="1"/>
  <c r="H38" i="1"/>
  <c r="H42" i="1"/>
  <c r="H43" i="1"/>
  <c r="H41" i="1"/>
  <c r="H40" i="1"/>
  <c r="I18" i="1"/>
  <c r="H13" i="1"/>
  <c r="H36" i="1"/>
  <c r="H35" i="1"/>
  <c r="H37" i="1"/>
  <c r="I41" i="1"/>
  <c r="I12" i="1"/>
  <c r="R18" i="1"/>
  <c r="R19" i="1"/>
  <c r="R15" i="1"/>
  <c r="I6" i="1"/>
  <c r="R16" i="1"/>
  <c r="H6" i="1"/>
  <c r="H7" i="1"/>
  <c r="R14" i="1"/>
  <c r="R13" i="1"/>
  <c r="R12" i="1"/>
  <c r="R7" i="1"/>
  <c r="R8" i="1"/>
  <c r="R10" i="1"/>
  <c r="H9" i="1"/>
  <c r="H12" i="1"/>
  <c r="H14" i="1"/>
  <c r="H10" i="1"/>
  <c r="R9" i="1"/>
  <c r="H17" i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<sst xmlns="http://schemas.openxmlformats.org/spreadsheetml/2006/main" count="117" uniqueCount="32">
  <si>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</si>
  <si>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</si>
  <si>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</si>
  <si>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</si>
  <si>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</si>
  <si>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</si>
  <si>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</si>
  <si>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</si>
  <si>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</si>
  <si>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</si>
  <si>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</si>
  <si>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</si>
  <si>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</si>
  <si>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Diff Automatic - Manual</t>
  </si>
  <si>
    <t>med</t>
  </si>
  <si>
    <t>ruim</t>
  </si>
  <si>
    <t>bom</t>
  </si>
  <si>
    <t>+-bom</t>
  </si>
  <si>
    <t>Enterramento</t>
  </si>
  <si>
    <t>Com pesos (acho que é igual)</t>
  </si>
  <si>
    <t>obs: enterramento foi anotado só com pesos na vdd</t>
  </si>
  <si>
    <t>.</t>
  </si>
  <si>
    <t>Difference</t>
  </si>
  <si>
    <t>Anode</t>
  </si>
  <si>
    <t>Buried</t>
  </si>
  <si>
    <t>Damage</t>
  </si>
  <si>
    <t>Repair</t>
  </si>
  <si>
    <t>Auto</t>
  </si>
  <si>
    <t>Level 1</t>
  </si>
  <si>
    <t>Level 3</t>
  </si>
  <si>
    <t>Level 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</si>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</sst>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8" xfId="0" applyNumberFormat="1" applyBorder="1"/>
    <xf numFmtId="9" fontId="0" fillId="0" borderId="1" xfId="0" applyNumberFormat="1" applyBorder="1"/>
    <xf numFmtId="9" fontId="0" fillId="0" borderId="0" xfId="0" applyNumberFormat="1" applyBorder="1"/>
    <xf numFmtId="9" fontId="0" fillId="0" borderId="4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0" xfId="0" applyNumberFormat="1"/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7"/>
  <sheetViews>
    <sheetView tabSelected="1" topLeftCell="A28" workbookViewId="0">
      <selection activeCell="N39" sqref="N39"/>
    </sheetView>
  </sheetViews>
  <sheetFormatPr defaultRowHeight="14.5" x14ac:dyDescent="0.35"/>
  <cols>
    <col min="4" max="4" width="7.7265625" bestFit="1" customWidth="1"/>
    <col min="6" max="6" width="7.7265625" bestFit="1" customWidth="1"/>
    <col min="8" max="8" width="7.7265625" bestFit="1" customWidth="1"/>
    <col min="9" max="9" width="9.90625" customWidth="1"/>
  </cols>
  <sheetData>
    <row r="3" spans="1:18" x14ac:dyDescent="0.35">
      <c r="C3" t="s">
        <v>12</v>
      </c>
      <c r="M3" t="s">
        <v>19</v>
      </c>
    </row>
    <row r="4" spans="1:18" ht="15.5" x14ac:dyDescent="0.35">
      <c r="C4" s="41" t="s">
        <v>0</v>
      </c>
      <c r="D4" s="42"/>
      <c r="E4" s="43" t="s">
        <v>1</v>
      </c>
      <c r="F4" s="44"/>
      <c r="G4" s="42" t="s">
        <v>4</v>
      </c>
      <c r="H4" s="45"/>
      <c r="M4" s="41" t="s">
        <v>0</v>
      </c>
      <c r="N4" s="42"/>
      <c r="O4" s="43" t="s">
        <v>1</v>
      </c>
      <c r="P4" s="44"/>
      <c r="Q4" s="42" t="s">
        <v>4</v>
      </c>
      <c r="R4" s="45"/>
    </row>
    <row r="5" spans="1:18" ht="15.5" x14ac:dyDescent="0.3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1" t="s">
        <v>13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5" x14ac:dyDescent="0.35">
      <c r="A6" s="38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0">
        <f>ABS(D6-F6)</f>
        <v>3.0765086669152203E-2</v>
      </c>
      <c r="J6" t="s">
        <v>16</v>
      </c>
      <c r="K6" s="35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3" si="0">M6+O6</f>
        <v>0</v>
      </c>
      <c r="R6" s="12" t="e">
        <f>Q6/Q$8</f>
        <v>#DIV/0!</v>
      </c>
    </row>
    <row r="7" spans="1:18" ht="15.5" x14ac:dyDescent="0.35">
      <c r="A7" s="39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36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5" x14ac:dyDescent="0.35">
      <c r="A8" s="39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3" si="1">C8+E8</f>
        <v>130498</v>
      </c>
      <c r="H8" s="17">
        <f>G8/G$8</f>
        <v>1</v>
      </c>
      <c r="K8" s="36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5" x14ac:dyDescent="0.35">
      <c r="A9" s="38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0">
        <f>ABS(D9-F9)</f>
        <v>0.11605616266540238</v>
      </c>
      <c r="J9" s="19" t="s">
        <v>17</v>
      </c>
      <c r="K9" s="35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5" x14ac:dyDescent="0.35">
      <c r="A10" s="39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36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5" x14ac:dyDescent="0.35">
      <c r="A11" s="40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37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5" x14ac:dyDescent="0.35">
      <c r="A12" s="39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0">
        <f>ABS(D12-F12)</f>
        <v>0.26669531662415558</v>
      </c>
      <c r="J12" t="s">
        <v>14</v>
      </c>
      <c r="K12" s="36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5" x14ac:dyDescent="0.35">
      <c r="A13" s="39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36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5" x14ac:dyDescent="0.35">
      <c r="A14" s="39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36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5" x14ac:dyDescent="0.35">
      <c r="A15" s="38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0">
        <f>ABS(D15-F15)</f>
        <v>0.24805868053601665</v>
      </c>
      <c r="J15" t="s">
        <v>14</v>
      </c>
      <c r="K15" s="35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5" x14ac:dyDescent="0.35">
      <c r="A16" s="39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36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5" x14ac:dyDescent="0.35">
      <c r="A17" s="40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37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5" x14ac:dyDescent="0.35">
      <c r="A18" s="39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0">
        <f>ABS(D18-F18)</f>
        <v>0.74578678005320553</v>
      </c>
      <c r="J18" t="s">
        <v>15</v>
      </c>
      <c r="K18" s="36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5" x14ac:dyDescent="0.35">
      <c r="A19" s="39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36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5" x14ac:dyDescent="0.35">
      <c r="A20" s="40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37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ht="15.5" x14ac:dyDescent="0.35">
      <c r="A21" s="35" t="s">
        <v>18</v>
      </c>
      <c r="B21" s="5" t="s">
        <v>2</v>
      </c>
      <c r="C21" s="18">
        <v>5501</v>
      </c>
      <c r="D21" s="22">
        <f>C21/C$23</f>
        <v>0.62976531196336571</v>
      </c>
      <c r="E21" s="1">
        <v>37339</v>
      </c>
      <c r="F21" s="22">
        <f>E21/E$23</f>
        <v>0.3080318104571928</v>
      </c>
      <c r="G21" s="1">
        <f t="shared" si="1"/>
        <v>42840</v>
      </c>
      <c r="H21" s="15">
        <f>G21/G$23</f>
        <v>0.32965764545643422</v>
      </c>
      <c r="I21" s="20">
        <f>ABS(D21-F21)</f>
        <v>0.32173350150617291</v>
      </c>
      <c r="J21" t="s">
        <v>14</v>
      </c>
      <c r="K21" s="35" t="s">
        <v>18</v>
      </c>
      <c r="L21" s="5" t="s">
        <v>2</v>
      </c>
      <c r="M21" s="18">
        <v>5501</v>
      </c>
      <c r="N21" s="22">
        <f>M21/M$23</f>
        <v>0.62976531196336571</v>
      </c>
      <c r="O21" s="1">
        <v>37339</v>
      </c>
      <c r="P21" s="22">
        <f>O21/O$23</f>
        <v>0.3080318104571928</v>
      </c>
      <c r="Q21" s="1">
        <f t="shared" si="0"/>
        <v>42840</v>
      </c>
      <c r="R21" s="15">
        <f>Q21/Q$23</f>
        <v>0.32965764545643422</v>
      </c>
    </row>
    <row r="22" spans="1:18" ht="15.5" x14ac:dyDescent="0.35">
      <c r="A22" s="36"/>
      <c r="B22" s="5" t="s">
        <v>3</v>
      </c>
      <c r="C22" s="18">
        <v>3234</v>
      </c>
      <c r="D22" s="23">
        <f t="shared" ref="D22:D23" si="5">C22/C$23</f>
        <v>0.37023468803663423</v>
      </c>
      <c r="E22" s="2">
        <v>83879</v>
      </c>
      <c r="F22" s="23">
        <f t="shared" ref="F22:F23" si="6">E22/E$23</f>
        <v>0.69196818954280714</v>
      </c>
      <c r="G22" s="2">
        <f t="shared" si="1"/>
        <v>87113</v>
      </c>
      <c r="H22" s="16">
        <f t="shared" ref="H22:H23" si="7">G22/G$23</f>
        <v>0.67034235454356572</v>
      </c>
      <c r="K22" s="36"/>
      <c r="L22" s="5" t="s">
        <v>3</v>
      </c>
      <c r="M22" s="18">
        <v>3234</v>
      </c>
      <c r="N22" s="23">
        <f t="shared" ref="N22:N23" si="8">M22/M$23</f>
        <v>0.37023468803663423</v>
      </c>
      <c r="O22" s="2">
        <v>83879</v>
      </c>
      <c r="P22" s="23">
        <f t="shared" ref="P22:P23" si="9">O22/O$23</f>
        <v>0.69196818954280714</v>
      </c>
      <c r="Q22" s="2">
        <f t="shared" si="0"/>
        <v>87113</v>
      </c>
      <c r="R22" s="16">
        <f t="shared" ref="R22:R23" si="10">Q22/Q$23</f>
        <v>0.67034235454356572</v>
      </c>
    </row>
    <row r="23" spans="1:18" ht="15.5" x14ac:dyDescent="0.35">
      <c r="A23" s="37"/>
      <c r="B23" s="6" t="s">
        <v>4</v>
      </c>
      <c r="C23" s="3">
        <f>C21+C22</f>
        <v>8735</v>
      </c>
      <c r="D23" s="24">
        <f t="shared" si="5"/>
        <v>1</v>
      </c>
      <c r="E23" s="3">
        <f>E21+E22</f>
        <v>121218</v>
      </c>
      <c r="F23" s="24">
        <f t="shared" si="6"/>
        <v>1</v>
      </c>
      <c r="G23" s="3">
        <f t="shared" si="1"/>
        <v>129953</v>
      </c>
      <c r="H23" s="17">
        <f t="shared" si="7"/>
        <v>1</v>
      </c>
      <c r="K23" s="37"/>
      <c r="L23" s="6" t="s">
        <v>4</v>
      </c>
      <c r="M23" s="3">
        <f>M21+M22</f>
        <v>8735</v>
      </c>
      <c r="N23" s="24">
        <f t="shared" si="8"/>
        <v>1</v>
      </c>
      <c r="O23" s="3">
        <f>O21+O22</f>
        <v>121218</v>
      </c>
      <c r="P23" s="24">
        <f t="shared" si="9"/>
        <v>1</v>
      </c>
      <c r="Q23" s="3">
        <f t="shared" si="0"/>
        <v>129953</v>
      </c>
      <c r="R23" s="17">
        <f t="shared" si="10"/>
        <v>1</v>
      </c>
    </row>
    <row r="24" spans="1:18" x14ac:dyDescent="0.35">
      <c r="A24" t="s">
        <v>20</v>
      </c>
    </row>
    <row r="27" spans="1:18" ht="15.5" x14ac:dyDescent="0.35">
      <c r="A27" t="s">
        <v>21</v>
      </c>
      <c r="B27" t="s">
        <v>21</v>
      </c>
      <c r="C27" s="41" t="s">
        <v>0</v>
      </c>
      <c r="D27" s="42"/>
      <c r="E27" s="43" t="s">
        <v>1</v>
      </c>
      <c r="F27" s="44"/>
      <c r="G27" s="42" t="s">
        <v>4</v>
      </c>
      <c r="H27" s="45"/>
      <c r="J27" t="s">
        <v>0</v>
      </c>
      <c r="K27" t="s">
        <v>27</v>
      </c>
      <c r="L27" t="s">
        <v>4</v>
      </c>
    </row>
    <row r="28" spans="1:18" ht="15.5" x14ac:dyDescent="0.35">
      <c r="A28" t="s">
        <v>21</v>
      </c>
      <c r="B28" t="s">
        <v>21</v>
      </c>
      <c r="C28" s="9" t="s">
        <v>11</v>
      </c>
      <c r="D28" s="10" t="s">
        <v>10</v>
      </c>
      <c r="E28" s="9" t="s">
        <v>11</v>
      </c>
      <c r="F28" s="11" t="s">
        <v>10</v>
      </c>
      <c r="G28" s="10" t="s">
        <v>11</v>
      </c>
      <c r="H28" s="11" t="s">
        <v>10</v>
      </c>
      <c r="I28" s="21" t="s">
        <v>22</v>
      </c>
    </row>
    <row r="29" spans="1:18" ht="15.5" x14ac:dyDescent="0.35">
      <c r="A29" s="38" t="s">
        <v>23</v>
      </c>
      <c r="B29" s="4" t="s">
        <v>2</v>
      </c>
      <c r="C29">
        <v>557</v>
      </c>
      <c r="D29" s="25">
        <f>C29/C31</f>
        <v>7.2140914389327807E-2</v>
      </c>
      <c r="E29" s="1">
        <v>5080</v>
      </c>
      <c r="F29" s="25">
        <f>E29/E$8</f>
        <v>4.1375827720175604E-2</v>
      </c>
      <c r="G29" s="1">
        <f>C29+E29</f>
        <v>5637</v>
      </c>
      <c r="H29" s="31">
        <f>G29/G$8</f>
        <v>4.3196064307498963E-2</v>
      </c>
      <c r="I29" s="34">
        <f>ABS(D29-F29)</f>
        <v>3.0765086669152203E-2</v>
      </c>
      <c r="J29" s="46"/>
      <c r="K29" s="46"/>
      <c r="L29" s="46"/>
    </row>
    <row r="30" spans="1:18" ht="15.5" x14ac:dyDescent="0.35">
      <c r="A30" s="39"/>
      <c r="B30" s="5" t="s">
        <v>3</v>
      </c>
      <c r="C30">
        <v>7164</v>
      </c>
      <c r="D30" s="26">
        <f>C30/C31</f>
        <v>0.92785908561067221</v>
      </c>
      <c r="E30" s="2">
        <v>117697</v>
      </c>
      <c r="F30" s="26">
        <f>E30/E$8</f>
        <v>0.95862417227982444</v>
      </c>
      <c r="G30" s="2">
        <f>C30+E30</f>
        <v>124861</v>
      </c>
      <c r="H30" s="32">
        <f>G30/G$8</f>
        <v>0.956803935692501</v>
      </c>
      <c r="I30" s="34"/>
      <c r="J30" s="46"/>
      <c r="K30" s="46"/>
      <c r="L30" s="46"/>
    </row>
    <row r="31" spans="1:18" ht="15.5" x14ac:dyDescent="0.35">
      <c r="A31" s="39"/>
      <c r="B31" s="5" t="s">
        <v>4</v>
      </c>
      <c r="C31" s="2">
        <f>C29+C30</f>
        <v>7721</v>
      </c>
      <c r="D31" s="27">
        <f>C31/C$8</f>
        <v>1</v>
      </c>
      <c r="E31" s="3">
        <f>E29+E30</f>
        <v>122777</v>
      </c>
      <c r="F31" s="27">
        <f>E31/E$8</f>
        <v>1</v>
      </c>
      <c r="G31" s="2">
        <f t="shared" ref="G31:G43" si="11">C31+E31</f>
        <v>130498</v>
      </c>
      <c r="H31" s="33">
        <f>G31/G$8</f>
        <v>1</v>
      </c>
      <c r="I31" s="34"/>
      <c r="J31" s="46">
        <f t="shared" ref="J30:J40" si="12">C31/G31</f>
        <v>5.9165657711229294E-2</v>
      </c>
      <c r="K31" s="46">
        <f t="shared" ref="K30:K40" si="13">E31/G31</f>
        <v>0.94083434228877072</v>
      </c>
      <c r="L31" s="46">
        <f t="shared" ref="L30:L40" si="14">G31/G31</f>
        <v>1</v>
      </c>
    </row>
    <row r="32" spans="1:18" ht="15.5" x14ac:dyDescent="0.35">
      <c r="A32" s="35" t="s">
        <v>24</v>
      </c>
      <c r="B32" s="5" t="s">
        <v>2</v>
      </c>
      <c r="C32" s="18">
        <v>5501</v>
      </c>
      <c r="D32" s="28">
        <f>C32/C$23</f>
        <v>0.62976531196336571</v>
      </c>
      <c r="E32" s="1">
        <v>37339</v>
      </c>
      <c r="F32" s="28">
        <f>E32/E$23</f>
        <v>0.3080318104571928</v>
      </c>
      <c r="G32" s="1">
        <f>C32+E32</f>
        <v>42840</v>
      </c>
      <c r="H32" s="31">
        <f>G32/G$23</f>
        <v>0.32965764545643422</v>
      </c>
      <c r="I32" s="34">
        <f>ABS(D32-F32)</f>
        <v>0.32173350150617291</v>
      </c>
      <c r="J32" s="46"/>
      <c r="K32" s="46"/>
      <c r="L32" s="46"/>
    </row>
    <row r="33" spans="1:12" ht="15.5" x14ac:dyDescent="0.35">
      <c r="A33" s="36"/>
      <c r="B33" s="5" t="s">
        <v>3</v>
      </c>
      <c r="C33" s="18">
        <v>3234</v>
      </c>
      <c r="D33" s="29">
        <f>C33/C$23</f>
        <v>0.37023468803663423</v>
      </c>
      <c r="E33" s="2">
        <v>83879</v>
      </c>
      <c r="F33" s="29">
        <f>E33/E$23</f>
        <v>0.69196818954280714</v>
      </c>
      <c r="G33" s="2">
        <f>C33+E33</f>
        <v>87113</v>
      </c>
      <c r="H33" s="32">
        <f>G33/G$23</f>
        <v>0.67034235454356572</v>
      </c>
      <c r="I33" s="34"/>
      <c r="J33" s="46"/>
      <c r="K33" s="46"/>
      <c r="L33" s="46"/>
    </row>
    <row r="34" spans="1:12" ht="15.5" x14ac:dyDescent="0.35">
      <c r="A34" s="37"/>
      <c r="B34" s="6" t="s">
        <v>4</v>
      </c>
      <c r="C34" s="3">
        <f>C32+C33</f>
        <v>8735</v>
      </c>
      <c r="D34" s="30">
        <f>C34/C$23</f>
        <v>1</v>
      </c>
      <c r="E34" s="3">
        <f>E32+E33</f>
        <v>121218</v>
      </c>
      <c r="F34" s="30">
        <f>E34/E$23</f>
        <v>1</v>
      </c>
      <c r="G34" s="3">
        <f>C34+E34</f>
        <v>129953</v>
      </c>
      <c r="H34" s="33">
        <f>G34/G$23</f>
        <v>1</v>
      </c>
      <c r="I34" s="34"/>
      <c r="J34" s="46">
        <f t="shared" si="12"/>
        <v>6.7216609081744941E-2</v>
      </c>
      <c r="K34" s="46">
        <f t="shared" si="13"/>
        <v>0.93278339091825502</v>
      </c>
      <c r="L34" s="46">
        <f t="shared" si="14"/>
        <v>1</v>
      </c>
    </row>
    <row r="35" spans="1:12" ht="15.5" x14ac:dyDescent="0.35">
      <c r="A35" s="39" t="s">
        <v>25</v>
      </c>
      <c r="B35" s="5" t="s">
        <v>2</v>
      </c>
      <c r="C35" s="18">
        <v>4288</v>
      </c>
      <c r="D35" s="25">
        <f>C35/C$14</f>
        <v>0.405714826379033</v>
      </c>
      <c r="E35" s="8">
        <v>16674</v>
      </c>
      <c r="F35" s="25">
        <f>E35/E$14</f>
        <v>0.13901950975487745</v>
      </c>
      <c r="G35" s="1">
        <f t="shared" si="11"/>
        <v>20962</v>
      </c>
      <c r="H35" s="31">
        <f>G35/G$14</f>
        <v>0.16061727543694304</v>
      </c>
      <c r="I35" s="34">
        <f>ABS(D35-F35)</f>
        <v>0.26669531662415558</v>
      </c>
      <c r="J35" s="46"/>
      <c r="K35" s="46"/>
      <c r="L35" s="46"/>
    </row>
    <row r="36" spans="1:12" ht="15.5" x14ac:dyDescent="0.35">
      <c r="A36" s="39"/>
      <c r="B36" s="5" t="s">
        <v>3</v>
      </c>
      <c r="C36" s="18">
        <v>6281</v>
      </c>
      <c r="D36" s="26">
        <f>C36/C$14</f>
        <v>0.594285173620967</v>
      </c>
      <c r="E36" s="8">
        <v>103266</v>
      </c>
      <c r="F36" s="26">
        <f>E36/E$14</f>
        <v>0.86098049024512258</v>
      </c>
      <c r="G36" s="2">
        <f t="shared" si="11"/>
        <v>109547</v>
      </c>
      <c r="H36" s="32">
        <f>G36/G$14</f>
        <v>0.83938272456305696</v>
      </c>
      <c r="I36" s="34"/>
      <c r="J36" s="46"/>
      <c r="K36" s="46"/>
      <c r="L36" s="46"/>
    </row>
    <row r="37" spans="1:12" ht="15.5" x14ac:dyDescent="0.35">
      <c r="A37" s="39"/>
      <c r="B37" s="5" t="s">
        <v>4</v>
      </c>
      <c r="C37" s="3">
        <f>C35+C36</f>
        <v>10569</v>
      </c>
      <c r="D37" s="27">
        <f>C37/C$14</f>
        <v>1</v>
      </c>
      <c r="E37" s="3">
        <f>E35+E36</f>
        <v>119940</v>
      </c>
      <c r="F37" s="27">
        <f>E37/E$14</f>
        <v>1</v>
      </c>
      <c r="G37" s="2">
        <f t="shared" si="11"/>
        <v>130509</v>
      </c>
      <c r="H37" s="33">
        <f>G37/G$14</f>
        <v>1</v>
      </c>
      <c r="I37" s="34"/>
      <c r="J37" s="46">
        <f t="shared" si="12"/>
        <v>8.098292071811139E-2</v>
      </c>
      <c r="K37" s="46">
        <f t="shared" si="13"/>
        <v>0.91901707928188858</v>
      </c>
      <c r="L37" s="46">
        <f t="shared" si="14"/>
        <v>1</v>
      </c>
    </row>
    <row r="38" spans="1:12" ht="15.5" x14ac:dyDescent="0.35">
      <c r="A38" s="38" t="s">
        <v>8</v>
      </c>
      <c r="B38" s="4" t="s">
        <v>2</v>
      </c>
      <c r="C38" s="1">
        <v>3251</v>
      </c>
      <c r="D38" s="25">
        <f t="shared" ref="D38:D43" si="15">C38/C$17</f>
        <v>0.3336754593041158</v>
      </c>
      <c r="E38" s="7">
        <v>10336</v>
      </c>
      <c r="F38" s="25">
        <f t="shared" ref="F38:F43" si="16">E38/E$17</f>
        <v>8.561677876809913E-2</v>
      </c>
      <c r="G38" s="1">
        <f t="shared" si="11"/>
        <v>13587</v>
      </c>
      <c r="H38" s="31">
        <f t="shared" ref="H38:H43" si="17">G38/G$17</f>
        <v>0.10414127710455517</v>
      </c>
      <c r="I38" s="34">
        <f>ABS(D38-F38)</f>
        <v>0.24805868053601665</v>
      </c>
      <c r="J38" s="46"/>
      <c r="K38" s="46"/>
      <c r="L38" s="46"/>
    </row>
    <row r="39" spans="1:12" ht="15.5" x14ac:dyDescent="0.35">
      <c r="A39" s="39"/>
      <c r="B39" s="5" t="s">
        <v>3</v>
      </c>
      <c r="C39" s="18">
        <v>6492</v>
      </c>
      <c r="D39" s="26">
        <f t="shared" si="15"/>
        <v>0.6663245406958842</v>
      </c>
      <c r="E39" s="8">
        <v>110388</v>
      </c>
      <c r="F39" s="26">
        <f t="shared" si="16"/>
        <v>0.91438322123190086</v>
      </c>
      <c r="G39" s="2">
        <f t="shared" si="11"/>
        <v>116880</v>
      </c>
      <c r="H39" s="32">
        <f t="shared" si="17"/>
        <v>0.89585872289544477</v>
      </c>
      <c r="I39" s="34"/>
      <c r="J39" s="46"/>
      <c r="K39" s="46"/>
      <c r="L39" s="46"/>
    </row>
    <row r="40" spans="1:12" ht="15.5" x14ac:dyDescent="0.35">
      <c r="A40" s="40"/>
      <c r="B40" s="6" t="s">
        <v>4</v>
      </c>
      <c r="C40" s="3">
        <f>C38+C39</f>
        <v>9743</v>
      </c>
      <c r="D40" s="27">
        <f t="shared" si="15"/>
        <v>1</v>
      </c>
      <c r="E40" s="3">
        <f>E38+E39</f>
        <v>120724</v>
      </c>
      <c r="F40" s="27">
        <f t="shared" si="16"/>
        <v>1</v>
      </c>
      <c r="G40" s="2">
        <f t="shared" si="11"/>
        <v>130467</v>
      </c>
      <c r="H40" s="33">
        <f t="shared" si="17"/>
        <v>1</v>
      </c>
      <c r="I40" s="34"/>
      <c r="J40" s="46">
        <f t="shared" si="12"/>
        <v>7.4677887895023262E-2</v>
      </c>
      <c r="K40" s="46">
        <f t="shared" si="13"/>
        <v>0.92532211210497672</v>
      </c>
      <c r="L40" s="46">
        <f t="shared" si="14"/>
        <v>1</v>
      </c>
    </row>
    <row r="41" spans="1:12" ht="15.5" x14ac:dyDescent="0.35">
      <c r="A41" s="39" t="s">
        <v>26</v>
      </c>
      <c r="B41" s="5" t="s">
        <v>2</v>
      </c>
      <c r="C41" s="18">
        <v>1547</v>
      </c>
      <c r="D41" s="25">
        <f t="shared" si="15"/>
        <v>0.15878066304013139</v>
      </c>
      <c r="E41" s="8">
        <v>109203</v>
      </c>
      <c r="F41" s="25">
        <f t="shared" si="16"/>
        <v>0.90456744309333692</v>
      </c>
      <c r="G41" s="1">
        <f t="shared" si="11"/>
        <v>110750</v>
      </c>
      <c r="H41" s="31">
        <f t="shared" si="17"/>
        <v>0.84887366153893318</v>
      </c>
      <c r="I41" s="34">
        <f>ABS(D41-F41)</f>
        <v>0.74578678005320553</v>
      </c>
      <c r="J41" s="46"/>
      <c r="K41" s="46"/>
      <c r="L41" s="46"/>
    </row>
    <row r="42" spans="1:12" ht="15.5" x14ac:dyDescent="0.35">
      <c r="A42" s="39"/>
      <c r="B42" s="5" t="s">
        <v>3</v>
      </c>
      <c r="C42" s="18">
        <v>7789</v>
      </c>
      <c r="D42" s="26">
        <f t="shared" si="15"/>
        <v>0.79944575592733247</v>
      </c>
      <c r="E42" s="8">
        <v>11548</v>
      </c>
      <c r="F42" s="26">
        <f t="shared" si="16"/>
        <v>9.5656207547794969E-2</v>
      </c>
      <c r="G42" s="2">
        <f t="shared" si="11"/>
        <v>19337</v>
      </c>
      <c r="H42" s="32">
        <f t="shared" si="17"/>
        <v>0.14821372454337112</v>
      </c>
      <c r="I42" s="34"/>
      <c r="J42" s="46"/>
      <c r="K42" s="46"/>
      <c r="L42" s="46"/>
    </row>
    <row r="43" spans="1:12" ht="15.5" x14ac:dyDescent="0.35">
      <c r="A43" s="40"/>
      <c r="B43" s="6" t="s">
        <v>4</v>
      </c>
      <c r="C43" s="3">
        <f>C41+C42</f>
        <v>9336</v>
      </c>
      <c r="D43" s="27">
        <f t="shared" si="15"/>
        <v>0.95822641896746386</v>
      </c>
      <c r="E43" s="3">
        <f>E41+E42</f>
        <v>120751</v>
      </c>
      <c r="F43" s="27">
        <f t="shared" si="16"/>
        <v>1.0002236506411319</v>
      </c>
      <c r="G43" s="2">
        <f t="shared" si="11"/>
        <v>130087</v>
      </c>
      <c r="H43" s="33">
        <f t="shared" si="17"/>
        <v>0.99708738608230429</v>
      </c>
      <c r="I43" s="34"/>
      <c r="J43" s="46">
        <f t="shared" ref="J42:J43" si="18">C43/G43</f>
        <v>7.1767355692728713E-2</v>
      </c>
      <c r="K43" s="46">
        <f t="shared" ref="K42:K43" si="19">E43/G43</f>
        <v>0.92823264430727126</v>
      </c>
      <c r="L43" s="46">
        <f t="shared" ref="L42:L43" si="20">G43/G43</f>
        <v>1</v>
      </c>
    </row>
    <row r="44" spans="1:12" x14ac:dyDescent="0.35">
      <c r="I44" t="s">
        <v>29</v>
      </c>
      <c r="J44" s="46">
        <f>AVERAGE(J31:J43)</f>
        <v>7.0762086219767512E-2</v>
      </c>
      <c r="K44" s="46">
        <f t="shared" ref="K44:L44" si="21">AVERAGE(K31:K43)</f>
        <v>0.92923791378023246</v>
      </c>
      <c r="L44" s="46">
        <f>SUM(J44:K44)</f>
        <v>1</v>
      </c>
    </row>
    <row r="45" spans="1:12" x14ac:dyDescent="0.35">
      <c r="I45" t="s">
        <v>30</v>
      </c>
      <c r="J45" s="20">
        <v>3.6684559727238088E-2</v>
      </c>
      <c r="K45" s="20">
        <v>0.96327001360276399</v>
      </c>
      <c r="L45" s="46">
        <f t="shared" ref="L45:L46" si="22">SUM(J45:K45)</f>
        <v>0.99995457333000204</v>
      </c>
    </row>
    <row r="46" spans="1:12" x14ac:dyDescent="0.35">
      <c r="I46" t="s">
        <v>28</v>
      </c>
      <c r="J46" s="20">
        <v>2.1899023114663775E-2</v>
      </c>
      <c r="K46" s="20">
        <v>0.97915701004871303</v>
      </c>
      <c r="L46" s="46">
        <f t="shared" si="22"/>
        <v>1.0010560331633769</v>
      </c>
    </row>
    <row r="47" spans="1:12" x14ac:dyDescent="0.35">
      <c r="I47" t="s">
        <v>31</v>
      </c>
      <c r="J47" s="46">
        <f>AVERAGE(J44:J46)</f>
        <v>4.3115223020556454E-2</v>
      </c>
      <c r="K47" s="46">
        <f>AVERAGE(K44:K46)</f>
        <v>0.95722164581056968</v>
      </c>
    </row>
  </sheetData>
  <mergeCells count="26">
    <mergeCell ref="A41:A43"/>
    <mergeCell ref="A32:A34"/>
    <mergeCell ref="A29:A31"/>
    <mergeCell ref="A35:A37"/>
    <mergeCell ref="A38:A40"/>
    <mergeCell ref="C27:D27"/>
    <mergeCell ref="E27:F27"/>
    <mergeCell ref="G27:H27"/>
    <mergeCell ref="Q4:R4"/>
    <mergeCell ref="K6:K8"/>
    <mergeCell ref="K9:K11"/>
    <mergeCell ref="K12:K14"/>
    <mergeCell ref="K15:K17"/>
    <mergeCell ref="K21:K23"/>
    <mergeCell ref="A21:A23"/>
    <mergeCell ref="A15:A17"/>
    <mergeCell ref="A18:A20"/>
    <mergeCell ref="M4:N4"/>
    <mergeCell ref="O4:P4"/>
    <mergeCell ref="K18:K20"/>
    <mergeCell ref="C4:D4"/>
    <mergeCell ref="E4:F4"/>
    <mergeCell ref="G4:H4"/>
    <mergeCell ref="A6:A8"/>
    <mergeCell ref="A9:A11"/>
    <mergeCell ref="A12:A14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Olavo Sampaio</cp:lastModifiedBy>
  <dcterms:created xsi:type="dcterms:W3CDTF">2015-06-05T18:19:34Z</dcterms:created>
  <dcterms:modified xsi:type="dcterms:W3CDTF">2020-02-18T20:57:47Z</dcterms:modified>
</cp:coreProperties>
</file>