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C06DF8C7-3F20-45C5-B04B-CDFA06FD38A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2" i="1"/>
  <c r="S2" i="1"/>
  <c r="S3" i="1"/>
  <c r="F3" i="1"/>
  <c r="F2" i="1"/>
  <c r="R3" i="1" l="1"/>
  <c r="R2" i="1"/>
  <c r="L3" i="1"/>
  <c r="E3" i="1"/>
  <c r="L2" i="1"/>
  <c r="E2" i="1"/>
</calcChain>
</file>

<file path=xl/sharedStrings.xml><?xml version="1.0" encoding="utf-8"?>
<sst xmlns="http://schemas.openxmlformats.org/spreadsheetml/2006/main" count="29" uniqueCount="16">
  <si>
    <t>25_epochs_weights</t>
  </si>
  <si>
    <t>num</t>
  </si>
  <si>
    <t>val_loss</t>
  </si>
  <si>
    <t>val_acc</t>
  </si>
  <si>
    <t>seed</t>
  </si>
  <si>
    <t>Loss</t>
  </si>
  <si>
    <t>Acc</t>
  </si>
  <si>
    <t>Formula Total_len/Class_len</t>
  </si>
  <si>
    <t>Formula sqrt(Total_len/Class_len)</t>
  </si>
  <si>
    <t>VENCEDOR em ambas métricas, em média e variância</t>
  </si>
  <si>
    <t>Sem Pesos</t>
  </si>
  <si>
    <t>25_epochs_no_weights</t>
  </si>
  <si>
    <t>F(x1, x2)</t>
  </si>
  <si>
    <t>F(p1*x1, p2*x2)</t>
  </si>
  <si>
    <t>pi = Total_len/Class_i_len</t>
  </si>
  <si>
    <t>pi = sqrt(Total_len/Class_i_len)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</si>
</sst>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5B3BE-6803-4CE8-9893-7D66B660D8A3}" name="Tabela1" displayName="Tabela1" ref="B4:E14" totalsRowShown="0">
  <autoFilter ref="B4:E14" xr:uid="{1F3FAF93-406D-4206-8ECF-B791A180F4D9}"/>
  <tableColumns count="4">
    <tableColumn id="1" xr3:uid="{F4A6627E-DD9D-4BE4-97D0-3B449C4CACC1}" name="num"/>
    <tableColumn id="2" xr3:uid="{CA25261E-A671-48CF-A9B4-C75252C1B1E3}" name="val_loss"/>
    <tableColumn id="3" xr3:uid="{E4C9D86F-2C3A-4C43-973A-7D13B41FC21C}" name="val_acc"/>
    <tableColumn id="4" xr3:uid="{31596F3D-55F3-4C8D-8CE9-D6796DDD4DF9}" name="see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E9D340-7884-45F7-BFAA-0D77E9FCB08E}" name="Tabela13" displayName="Tabela13" ref="I4:L14" totalsRowShown="0">
  <autoFilter ref="I4:L14" xr:uid="{C0F64FFD-9BC8-4C3E-9DD7-D0AA1E5D3C50}"/>
  <tableColumns count="4">
    <tableColumn id="1" xr3:uid="{7C26DAA2-8BA5-4729-BC03-EF4C29C004E6}" name="num"/>
    <tableColumn id="2" xr3:uid="{C833D3E1-FA9C-4E28-B5A4-FCEFC9E97D50}" name="val_loss"/>
    <tableColumn id="3" xr3:uid="{DA3BC542-CAD6-4B94-BB8E-BD50A2F38EBB}" name="val_acc"/>
    <tableColumn id="4" xr3:uid="{0C769E4D-1D00-46ED-8489-72FA012CC93D}" name="see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87517F-3FD7-4816-88E7-EE1877F9F649}" name="Tabela15" displayName="Tabela15" ref="O4:R14" totalsRowShown="0">
  <autoFilter ref="O4:R14" xr:uid="{C994617A-E2D3-4DED-812F-49D512DC31A0}"/>
  <tableColumns count="4">
    <tableColumn id="1" xr3:uid="{5F33574E-6CFB-4573-B191-C74D82FCA2E8}" name="num"/>
    <tableColumn id="2" xr3:uid="{D22629E2-0830-4B8F-BD80-9BD96134686D}" name="val_loss"/>
    <tableColumn id="3" xr3:uid="{2799A315-254E-44C4-A0D0-B067C7A626EF}" name="val_acc"/>
    <tableColumn id="4" xr3:uid="{049907B0-72F3-4492-936B-764FF2C74438}" name="se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N15" sqref="N15"/>
    </sheetView>
  </sheetViews>
  <sheetFormatPr defaultRowHeight="14.5" x14ac:dyDescent="0.35"/>
  <cols>
    <col min="3" max="3" width="9.36328125" customWidth="1"/>
    <col min="4" max="4" width="8.81640625" customWidth="1"/>
  </cols>
  <sheetData>
    <row r="1" spans="1:19" x14ac:dyDescent="0.35">
      <c r="H1" t="s">
        <v>9</v>
      </c>
    </row>
    <row r="2" spans="1:19" x14ac:dyDescent="0.35">
      <c r="A2" t="s">
        <v>7</v>
      </c>
      <c r="D2" s="1" t="s">
        <v>5</v>
      </c>
      <c r="E2">
        <f>AVERAGE(Tabela1[val_loss])</f>
        <v>0.25634999999999997</v>
      </c>
      <c r="F2">
        <f>_xlfn.STDEV.S(Tabela1[val_loss])</f>
        <v>4.7031319352108525E-2</v>
      </c>
      <c r="H2" t="s">
        <v>8</v>
      </c>
      <c r="K2" s="1" t="s">
        <v>5</v>
      </c>
      <c r="L2" s="2">
        <f>AVERAGE(Tabela13[val_loss])</f>
        <v>0.23726000000000003</v>
      </c>
      <c r="M2" s="2">
        <f>_xlfn.STDEV.S(Tabela13[val_loss])</f>
        <v>1.8827001885589754E-2</v>
      </c>
      <c r="N2" t="s">
        <v>10</v>
      </c>
      <c r="Q2" s="1" t="s">
        <v>5</v>
      </c>
      <c r="R2">
        <f>AVERAGE(Tabela15[val_loss])</f>
        <v>0.25696000000000002</v>
      </c>
      <c r="S2">
        <f>_xlfn.STDEV.S(Tabela15[val_loss])</f>
        <v>2.3365986675792944E-2</v>
      </c>
    </row>
    <row r="3" spans="1:19" x14ac:dyDescent="0.35">
      <c r="A3" t="s">
        <v>0</v>
      </c>
      <c r="D3" s="1" t="s">
        <v>6</v>
      </c>
      <c r="E3">
        <f>AVERAGE(Tabela1[val_acc])*100</f>
        <v>89.357129999999998</v>
      </c>
      <c r="F3">
        <f>_xlfn.STDEV.S(Tabela1[val_acc])*100</f>
        <v>2.4283954885891212</v>
      </c>
      <c r="H3" t="s">
        <v>0</v>
      </c>
      <c r="K3" s="1" t="s">
        <v>6</v>
      </c>
      <c r="L3" s="2">
        <f>AVERAGE(Tabela13[val_acc])*100</f>
        <v>90.593159999999997</v>
      </c>
      <c r="M3" s="2">
        <f>_xlfn.STDEV.S(Tabela13[val_acc])*100</f>
        <v>0.90088875031518068</v>
      </c>
      <c r="N3" t="s">
        <v>11</v>
      </c>
      <c r="Q3" s="1" t="s">
        <v>6</v>
      </c>
      <c r="R3">
        <f>AVERAGE(Tabela15[val_acc])*100</f>
        <v>89.427000000000007</v>
      </c>
      <c r="S3">
        <f>_xlfn.STDEV.S(Tabela15[val_acc])*100</f>
        <v>1.1512124043807026</v>
      </c>
    </row>
    <row r="4" spans="1:19" x14ac:dyDescent="0.35">
      <c r="B4" t="s">
        <v>1</v>
      </c>
      <c r="C4" t="s">
        <v>2</v>
      </c>
      <c r="D4" t="s">
        <v>3</v>
      </c>
      <c r="E4" t="s">
        <v>4</v>
      </c>
      <c r="I4" t="s">
        <v>1</v>
      </c>
      <c r="J4" t="s">
        <v>2</v>
      </c>
      <c r="K4" t="s">
        <v>3</v>
      </c>
      <c r="L4" t="s">
        <v>4</v>
      </c>
      <c r="O4" t="s">
        <v>1</v>
      </c>
      <c r="P4" t="s">
        <v>2</v>
      </c>
      <c r="Q4" t="s">
        <v>3</v>
      </c>
      <c r="R4" t="s">
        <v>4</v>
      </c>
    </row>
    <row r="5" spans="1:19" x14ac:dyDescent="0.35">
      <c r="B5">
        <v>1</v>
      </c>
      <c r="C5">
        <v>0.26800000000000002</v>
      </c>
      <c r="D5">
        <v>0.875</v>
      </c>
      <c r="E5">
        <v>42</v>
      </c>
      <c r="I5">
        <v>1</v>
      </c>
      <c r="J5">
        <v>0.24729999999999999</v>
      </c>
      <c r="K5">
        <v>0.9</v>
      </c>
      <c r="O5">
        <v>1</v>
      </c>
      <c r="P5">
        <v>0.2853</v>
      </c>
      <c r="Q5">
        <v>0.87139999999999995</v>
      </c>
    </row>
    <row r="6" spans="1:19" x14ac:dyDescent="0.35">
      <c r="B6">
        <v>2</v>
      </c>
      <c r="C6">
        <v>0.22539999999999999</v>
      </c>
      <c r="D6">
        <v>0.885714</v>
      </c>
      <c r="I6">
        <v>2</v>
      </c>
      <c r="J6">
        <v>0.2717</v>
      </c>
      <c r="K6">
        <v>0.89107099999999995</v>
      </c>
      <c r="O6">
        <v>2</v>
      </c>
      <c r="P6">
        <v>0.23860000000000001</v>
      </c>
      <c r="Q6">
        <v>0.89280000000000004</v>
      </c>
    </row>
    <row r="7" spans="1:19" x14ac:dyDescent="0.35">
      <c r="B7">
        <v>3</v>
      </c>
      <c r="C7">
        <v>0.29239999999999999</v>
      </c>
      <c r="D7">
        <v>0.91607099999999997</v>
      </c>
      <c r="I7">
        <v>3</v>
      </c>
      <c r="J7">
        <v>0.22309999999999999</v>
      </c>
      <c r="K7">
        <v>0.91428600000000004</v>
      </c>
      <c r="O7">
        <v>3</v>
      </c>
      <c r="P7">
        <v>0.23069999999999999</v>
      </c>
      <c r="Q7">
        <v>0.90539999999999998</v>
      </c>
    </row>
    <row r="8" spans="1:19" x14ac:dyDescent="0.35">
      <c r="B8">
        <v>4</v>
      </c>
      <c r="C8">
        <v>0.2132</v>
      </c>
      <c r="D8">
        <v>0.91249999999999998</v>
      </c>
      <c r="I8">
        <v>4</v>
      </c>
      <c r="J8">
        <v>0.2407</v>
      </c>
      <c r="K8">
        <v>0.90357100000000001</v>
      </c>
      <c r="O8">
        <v>4</v>
      </c>
      <c r="P8">
        <v>0.2339</v>
      </c>
      <c r="Q8">
        <v>0.91069999999999995</v>
      </c>
    </row>
    <row r="9" spans="1:19" x14ac:dyDescent="0.35">
      <c r="B9">
        <v>5</v>
      </c>
      <c r="C9">
        <v>0.2351</v>
      </c>
      <c r="D9">
        <v>0.92321399999999998</v>
      </c>
      <c r="I9">
        <v>5</v>
      </c>
      <c r="J9">
        <v>0.218</v>
      </c>
      <c r="K9">
        <v>0.89821399999999996</v>
      </c>
      <c r="O9">
        <v>5</v>
      </c>
      <c r="P9">
        <v>0.26269999999999999</v>
      </c>
      <c r="Q9">
        <v>0.88570000000000004</v>
      </c>
    </row>
    <row r="10" spans="1:19" x14ac:dyDescent="0.35">
      <c r="B10">
        <v>6</v>
      </c>
      <c r="C10">
        <v>0.34939999999999999</v>
      </c>
      <c r="D10">
        <v>0.86250000000000004</v>
      </c>
      <c r="I10">
        <v>6</v>
      </c>
      <c r="J10">
        <v>0.21890000000000001</v>
      </c>
      <c r="K10">
        <v>0.91824600000000001</v>
      </c>
      <c r="O10">
        <v>6</v>
      </c>
      <c r="P10">
        <v>0.23419999999999999</v>
      </c>
      <c r="Q10">
        <v>0.90529999999999999</v>
      </c>
    </row>
    <row r="11" spans="1:19" x14ac:dyDescent="0.35">
      <c r="B11">
        <v>7</v>
      </c>
      <c r="C11">
        <v>0.23619999999999999</v>
      </c>
      <c r="D11">
        <v>0.89464299999999997</v>
      </c>
      <c r="I11">
        <v>7</v>
      </c>
      <c r="J11">
        <v>0.2482</v>
      </c>
      <c r="K11">
        <v>0.90714300000000003</v>
      </c>
      <c r="O11">
        <v>7</v>
      </c>
      <c r="P11">
        <v>0.27560000000000001</v>
      </c>
      <c r="Q11">
        <v>0.89649999999999996</v>
      </c>
    </row>
    <row r="12" spans="1:19" x14ac:dyDescent="0.35">
      <c r="B12">
        <v>8</v>
      </c>
      <c r="C12">
        <v>0.2034</v>
      </c>
      <c r="D12">
        <v>0.91785700000000003</v>
      </c>
      <c r="I12">
        <v>8</v>
      </c>
      <c r="J12">
        <v>0.23599999999999999</v>
      </c>
      <c r="K12">
        <v>0.91785700000000003</v>
      </c>
      <c r="O12">
        <v>8</v>
      </c>
      <c r="P12">
        <v>0.24199999999999999</v>
      </c>
      <c r="Q12">
        <v>0.88570000000000004</v>
      </c>
    </row>
    <row r="13" spans="1:19" x14ac:dyDescent="0.35">
      <c r="B13">
        <v>9</v>
      </c>
      <c r="C13">
        <v>0.30859999999999999</v>
      </c>
      <c r="D13">
        <v>0.85357099999999997</v>
      </c>
      <c r="I13">
        <v>9</v>
      </c>
      <c r="J13">
        <v>0.25490000000000002</v>
      </c>
      <c r="K13">
        <v>0.9</v>
      </c>
      <c r="O13">
        <v>9</v>
      </c>
      <c r="P13">
        <v>0.28789999999999999</v>
      </c>
      <c r="Q13">
        <v>0.89459999999999995</v>
      </c>
    </row>
    <row r="14" spans="1:19" x14ac:dyDescent="0.35">
      <c r="B14">
        <v>10</v>
      </c>
      <c r="C14">
        <v>0.23180000000000001</v>
      </c>
      <c r="D14">
        <v>0.89464299999999997</v>
      </c>
      <c r="I14">
        <v>10</v>
      </c>
      <c r="J14">
        <v>0.21379999999999999</v>
      </c>
      <c r="K14">
        <v>0.90892799999999996</v>
      </c>
      <c r="O14">
        <v>10</v>
      </c>
      <c r="P14">
        <v>0.2787</v>
      </c>
      <c r="Q14">
        <v>0.89459999999999995</v>
      </c>
    </row>
    <row r="18" spans="5:7" x14ac:dyDescent="0.35">
      <c r="E18" t="s">
        <v>12</v>
      </c>
    </row>
    <row r="19" spans="5:7" x14ac:dyDescent="0.35">
      <c r="E19" t="s">
        <v>13</v>
      </c>
      <c r="G19" t="s">
        <v>14</v>
      </c>
    </row>
    <row r="20" spans="5:7" x14ac:dyDescent="0.35">
      <c r="G20" t="s">
        <v>15</v>
      </c>
    </row>
  </sheetData>
  <pageMargins left="0.7" right="0.7" top="0.75" bottom="0.75" header="0.3" footer="0.3"/>
  <pageSetup paperSize="9" orientation="portrait" horizontalDpi="4294967295" verticalDpi="4294967295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2020-01-07T20:13:25Z</dcterms:modified>
</cp:coreProperties>
</file>